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18232B86-909D-4708-9BD4-2F47FA901E39}" xr6:coauthVersionLast="47" xr6:coauthVersionMax="47" xr10:uidLastSave="{00000000-0000-0000-0000-000000000000}"/>
  <workbookProtection workbookPassword="9DFD" lockStructure="1"/>
  <bookViews>
    <workbookView xWindow="-108" yWindow="-108" windowWidth="23256" windowHeight="12456" tabRatio="793" firstSheet="1" activeTab="1" xr2:uid="{00000000-000D-0000-FFFF-FFFF00000000}"/>
  </bookViews>
  <sheets>
    <sheet name="その7" sheetId="105" state="hidden" r:id="rId1"/>
    <sheet name="その1" sheetId="14" r:id="rId2"/>
    <sheet name="その1-2" sheetId="106" r:id="rId3"/>
    <sheet name="その2" sheetId="4" r:id="rId4"/>
    <sheet name="その3" sheetId="30" r:id="rId5"/>
    <sheet name="その4" sheetId="99" r:id="rId6"/>
    <sheet name="その5" sheetId="18" r:id="rId7"/>
    <sheet name="その6" sheetId="96" r:id="rId8"/>
    <sheet name="その8（非公表）" sheetId="100" r:id="rId9"/>
    <sheet name="その9（非公表）" sheetId="102" r:id="rId10"/>
    <sheet name="その10（非公表）" sheetId="13" r:id="rId11"/>
    <sheet name="ver" sheetId="107" state="hidden" r:id="rId12"/>
  </sheets>
  <definedNames>
    <definedName name="A_農業_林業" localSheetId="2">'その1-2'!#REF!</definedName>
    <definedName name="A_農業_林業">その1!$AW$6:$AW$7</definedName>
    <definedName name="B_漁業" localSheetId="2">'その1-2'!#REF!</definedName>
    <definedName name="B_漁業">その1!$AW$8:$AW$9</definedName>
    <definedName name="C_鉱業_採石業_砂利採取業" localSheetId="2">'その1-2'!#REF!</definedName>
    <definedName name="C_鉱業_採石業_砂利採取業">その1!$AW$10</definedName>
    <definedName name="D_建設業" localSheetId="2">'その1-2'!#REF!</definedName>
    <definedName name="D_建設業">その1!$AW$11:$AW$13</definedName>
    <definedName name="E_製造業" localSheetId="2">'その1-2'!#REF!</definedName>
    <definedName name="E_製造業">その1!$AW$14:$AW$37</definedName>
    <definedName name="F_電気_ガス_熱供給_水道業" localSheetId="2">'その1-2'!#REF!</definedName>
    <definedName name="F_電気_ガス_熱供給_水道業">その1!$AW$38:$AW$41</definedName>
    <definedName name="G_情報通信業" localSheetId="2">'その1-2'!#REF!</definedName>
    <definedName name="G_情報通信業">その1!$AW$42:$AW$46</definedName>
    <definedName name="H_運輸業_郵便業" localSheetId="2">'その1-2'!#REF!</definedName>
    <definedName name="H_運輸業_郵便業">その1!$AW$47:$AW$54</definedName>
    <definedName name="I_卸売業_小売業" localSheetId="2">'その1-2'!#REF!</definedName>
    <definedName name="I_卸売業_小売業">その1!$AW$55:$AW$66</definedName>
    <definedName name="J_金融業_保険業" localSheetId="2">'その1-2'!#REF!</definedName>
    <definedName name="J_金融業_保険業">その1!$AW$67:$AW$72</definedName>
    <definedName name="K_不動産業_物品賃貸業" localSheetId="2">'その1-2'!#REF!</definedName>
    <definedName name="K_不動産業_物品賃貸業">その1!$AW$73:$AW$75</definedName>
    <definedName name="L_学術研究_専門_技術サービス業" localSheetId="2">'その1-2'!#REF!</definedName>
    <definedName name="L_学術研究_専門_技術サービス業">その1!$AW$76:$AW$79</definedName>
    <definedName name="M_宿泊業_飲食サービス業" localSheetId="2">'その1-2'!#REF!</definedName>
    <definedName name="M_宿泊業_飲食サービス業">その1!$AW$80:$AW$82</definedName>
    <definedName name="N_生活関連サービス業_娯楽業" localSheetId="2">'その1-2'!#REF!</definedName>
    <definedName name="N_生活関連サービス業_娯楽業">その1!$AW$83:$AW$85</definedName>
    <definedName name="O_教育_学習支援業" localSheetId="2">'その1-2'!#REF!</definedName>
    <definedName name="O_教育_学習支援業">その1!$AW$86:$AW$87</definedName>
    <definedName name="P_医療_福祉" localSheetId="2">'その1-2'!#REF!</definedName>
    <definedName name="P_医療_福祉">その1!$AW$88:$AW$90</definedName>
    <definedName name="_xlnm.Print_Area" localSheetId="1">その1!$C$3:$AQ$40</definedName>
    <definedName name="_xlnm.Print_Area" localSheetId="10">'その10（非公表）'!$C$3:$AQ$34</definedName>
    <definedName name="_xlnm.Print_Area" localSheetId="2">'その1-2'!$C$3:$AQ$38</definedName>
    <definedName name="_xlnm.Print_Area" localSheetId="3">その2!$C$3:$AQ$29</definedName>
    <definedName name="_xlnm.Print_Area" localSheetId="4">その3!$C$3:$AQ$32</definedName>
    <definedName name="_xlnm.Print_Area" localSheetId="5">その4!$C$3:$AQ$38</definedName>
    <definedName name="_xlnm.Print_Area" localSheetId="6">その5!$C$3:$J$112</definedName>
    <definedName name="_xlnm.Print_Area" localSheetId="7">その6!$C$3:$E$14</definedName>
    <definedName name="_xlnm.Print_Area" localSheetId="0">その7!$C$3:$AV$30</definedName>
    <definedName name="_xlnm.Print_Area" localSheetId="8">'その8（非公表）'!$C$3:$AQ$36</definedName>
    <definedName name="_xlnm.Print_Area" localSheetId="9">'その9（非公表）'!$C$3:$Q$127</definedName>
    <definedName name="_xlnm.Print_Titles" localSheetId="2">'その1-2'!$3:$8</definedName>
    <definedName name="_xlnm.Print_Titles" localSheetId="6">その5!$3:$7</definedName>
    <definedName name="_xlnm.Print_Titles" localSheetId="9">'その9（非公表）'!$3:$6</definedName>
    <definedName name="Q_複合サービス事業" localSheetId="2">'その1-2'!#REF!</definedName>
    <definedName name="Q_複合サービス事業">その1!$AW$91:$AW$92</definedName>
    <definedName name="R_サービス業...他に分類されないもの" localSheetId="2">'その1-2'!#REF!</definedName>
    <definedName name="R_サービス業...他に分類されないもの">その1!$AW$93:$AW$101</definedName>
    <definedName name="S_公務...他に分類されるものを除く" localSheetId="2">'その1-2'!#REF!</definedName>
    <definedName name="S_公務...他に分類されるものを除く">その1!$AW$102:$AW$103</definedName>
    <definedName name="T_分類不能の産業" localSheetId="2">'その1-2'!#REF!</definedName>
    <definedName name="T_分類不能の産業">その1!$AW$104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0" i="30" l="1"/>
  <c r="P9" i="30"/>
  <c r="P10" i="30" l="1"/>
  <c r="AY4" i="100" l="1"/>
  <c r="AY3" i="100"/>
  <c r="AW3" i="100"/>
  <c r="BA21" i="100" l="1"/>
  <c r="BL21" i="100" s="1"/>
  <c r="AZ21" i="100"/>
  <c r="BK21" i="100" s="1"/>
  <c r="AY21" i="100"/>
  <c r="BJ21" i="100" s="1"/>
  <c r="AX21" i="100"/>
  <c r="BI21" i="100" s="1"/>
  <c r="AW21" i="100"/>
  <c r="BH21" i="100" s="1"/>
  <c r="BA20" i="100"/>
  <c r="BL20" i="100" s="1"/>
  <c r="AZ20" i="100"/>
  <c r="BK20" i="100" s="1"/>
  <c r="AY20" i="100"/>
  <c r="BJ20" i="100" s="1"/>
  <c r="AX20" i="100"/>
  <c r="AX31" i="100" s="1"/>
  <c r="BA19" i="100"/>
  <c r="BL19" i="100" s="1"/>
  <c r="AZ19" i="100"/>
  <c r="BK19" i="100" s="1"/>
  <c r="AY19" i="100"/>
  <c r="BJ19" i="100" s="1"/>
  <c r="AX19" i="100"/>
  <c r="AW30" i="100" s="1"/>
  <c r="AW5" i="100"/>
  <c r="BI19" i="100" l="1"/>
  <c r="BH30" i="100" s="1"/>
  <c r="BI20" i="100"/>
  <c r="BI31" i="100" s="1"/>
  <c r="AW4" i="100"/>
  <c r="P113" i="102"/>
  <c r="O113" i="102"/>
  <c r="N113" i="102"/>
  <c r="M113" i="102"/>
  <c r="L113" i="102"/>
  <c r="AG18" i="100" l="1"/>
  <c r="BA14" i="100" s="1"/>
  <c r="AC18" i="100"/>
  <c r="AZ14" i="100" s="1"/>
  <c r="Y18" i="100"/>
  <c r="AY14" i="100" s="1"/>
  <c r="U18" i="100"/>
  <c r="AX14" i="100" s="1"/>
  <c r="Q18" i="100"/>
  <c r="AW14" i="100" s="1"/>
  <c r="Q19" i="100"/>
  <c r="AW15" i="100" s="1"/>
  <c r="BH15" i="100" s="1"/>
  <c r="BK14" i="100" l="1"/>
  <c r="AZ16" i="100"/>
  <c r="AZ24" i="100"/>
  <c r="AY16" i="100"/>
  <c r="AY24" i="100"/>
  <c r="BJ14" i="100"/>
  <c r="AX24" i="100"/>
  <c r="BI14" i="100"/>
  <c r="AX16" i="100"/>
  <c r="BH14" i="100"/>
  <c r="AW16" i="100"/>
  <c r="AW29" i="100" s="1"/>
  <c r="AW24" i="100"/>
  <c r="BL14" i="100"/>
  <c r="BA16" i="100"/>
  <c r="BA24" i="100"/>
  <c r="AG19" i="100"/>
  <c r="BA15" i="100" s="1"/>
  <c r="BL15" i="100" s="1"/>
  <c r="AC19" i="100"/>
  <c r="AZ15" i="100" s="1"/>
  <c r="BK15" i="100" s="1"/>
  <c r="Y19" i="100"/>
  <c r="AY15" i="100" s="1"/>
  <c r="BJ15" i="100" s="1"/>
  <c r="U19" i="100"/>
  <c r="AX15" i="100" s="1"/>
  <c r="BI15" i="100" s="1"/>
  <c r="AK28" i="30"/>
  <c r="Y28" i="30"/>
  <c r="AE28" i="30"/>
  <c r="S28" i="30"/>
  <c r="M28" i="30"/>
  <c r="BK24" i="100" l="1"/>
  <c r="BK16" i="100"/>
  <c r="BJ24" i="100"/>
  <c r="BJ16" i="100"/>
  <c r="BI16" i="100"/>
  <c r="BI24" i="100"/>
  <c r="BH16" i="100"/>
  <c r="BH29" i="100" s="1"/>
  <c r="BH24" i="100"/>
  <c r="BL24" i="100"/>
  <c r="BL16" i="100"/>
  <c r="D18" i="99"/>
  <c r="L18" i="99" s="1"/>
  <c r="E34" i="18" l="1"/>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P112" i="102" l="1"/>
  <c r="I119" i="102" s="1"/>
  <c r="O112" i="102"/>
  <c r="N112" i="102"/>
  <c r="M112" i="102"/>
  <c r="L112" i="102"/>
  <c r="K112" i="102"/>
  <c r="H112" i="102"/>
  <c r="F79" i="102"/>
  <c r="G111" i="102"/>
  <c r="F111" i="102"/>
  <c r="G110" i="102"/>
  <c r="F110" i="102"/>
  <c r="G109" i="102"/>
  <c r="F109" i="102"/>
  <c r="G108" i="102"/>
  <c r="F108" i="102"/>
  <c r="G107" i="102"/>
  <c r="F107" i="102"/>
  <c r="G106" i="102"/>
  <c r="F106" i="102"/>
  <c r="G105" i="102"/>
  <c r="F105" i="102"/>
  <c r="G104" i="102"/>
  <c r="F104" i="102"/>
  <c r="G103" i="102"/>
  <c r="F103" i="102"/>
  <c r="G102" i="102"/>
  <c r="F102" i="102"/>
  <c r="G100" i="102"/>
  <c r="F100" i="102"/>
  <c r="G99" i="102"/>
  <c r="F99" i="102"/>
  <c r="G98" i="102"/>
  <c r="F98" i="102"/>
  <c r="G97" i="102"/>
  <c r="F97" i="102"/>
  <c r="G96" i="102"/>
  <c r="F96" i="102"/>
  <c r="G95" i="102"/>
  <c r="F95" i="102"/>
  <c r="G94" i="102"/>
  <c r="F94" i="102"/>
  <c r="G93" i="102"/>
  <c r="F93" i="102"/>
  <c r="G92" i="102"/>
  <c r="F92" i="102"/>
  <c r="J89" i="102"/>
  <c r="G89" i="102"/>
  <c r="F89" i="102"/>
  <c r="J88" i="102"/>
  <c r="G88" i="102"/>
  <c r="F88" i="102"/>
  <c r="J87" i="102"/>
  <c r="G87" i="102"/>
  <c r="F87" i="102"/>
  <c r="J86" i="102"/>
  <c r="G86" i="102"/>
  <c r="F86" i="102"/>
  <c r="J85" i="102"/>
  <c r="G85" i="102"/>
  <c r="F85" i="102"/>
  <c r="J84" i="102"/>
  <c r="G84" i="102"/>
  <c r="F84" i="102"/>
  <c r="J83" i="102"/>
  <c r="G83" i="102"/>
  <c r="F83" i="102"/>
  <c r="J82" i="102"/>
  <c r="G82" i="102"/>
  <c r="F82" i="102"/>
  <c r="J81" i="102"/>
  <c r="G81" i="102"/>
  <c r="F81" i="102"/>
  <c r="J80" i="102"/>
  <c r="G80" i="102"/>
  <c r="F80" i="102"/>
  <c r="J78" i="102"/>
  <c r="G78" i="102"/>
  <c r="F78" i="102"/>
  <c r="J77" i="102"/>
  <c r="G77" i="102"/>
  <c r="F77" i="102"/>
  <c r="J76" i="102"/>
  <c r="G76" i="102"/>
  <c r="F76" i="102"/>
  <c r="J75" i="102"/>
  <c r="G75" i="102"/>
  <c r="F75" i="102"/>
  <c r="J74" i="102"/>
  <c r="G74" i="102"/>
  <c r="F74" i="102"/>
  <c r="J73" i="102"/>
  <c r="G73" i="102"/>
  <c r="F73" i="102"/>
  <c r="J72" i="102"/>
  <c r="G72" i="102"/>
  <c r="F72" i="102"/>
  <c r="J71" i="102"/>
  <c r="G71" i="102"/>
  <c r="F71" i="102"/>
  <c r="E71" i="102"/>
  <c r="J70" i="102"/>
  <c r="G70" i="102"/>
  <c r="F70" i="102"/>
  <c r="E70" i="102"/>
  <c r="J69" i="102"/>
  <c r="G69" i="102"/>
  <c r="F69" i="102"/>
  <c r="E69" i="102"/>
  <c r="J68" i="102"/>
  <c r="G68" i="102"/>
  <c r="F68" i="102"/>
  <c r="E68" i="102"/>
  <c r="J67" i="102"/>
  <c r="G67" i="102"/>
  <c r="F67" i="102"/>
  <c r="E67" i="102"/>
  <c r="J66" i="102"/>
  <c r="G66" i="102"/>
  <c r="F66" i="102"/>
  <c r="E66" i="102"/>
  <c r="J65" i="102"/>
  <c r="G65" i="102"/>
  <c r="F65" i="102"/>
  <c r="E65" i="102"/>
  <c r="J64" i="102"/>
  <c r="G64" i="102"/>
  <c r="F64" i="102"/>
  <c r="E64" i="102"/>
  <c r="J63" i="102"/>
  <c r="G63" i="102"/>
  <c r="F63" i="102"/>
  <c r="E63" i="102"/>
  <c r="J62" i="102"/>
  <c r="G62" i="102"/>
  <c r="F62" i="102"/>
  <c r="E62" i="102"/>
  <c r="J61" i="102"/>
  <c r="G61" i="102"/>
  <c r="F61" i="102"/>
  <c r="E61" i="102"/>
  <c r="J60" i="102"/>
  <c r="G60" i="102"/>
  <c r="F60" i="102"/>
  <c r="E60" i="102"/>
  <c r="J59" i="102"/>
  <c r="G59" i="102"/>
  <c r="F59" i="102"/>
  <c r="E59" i="102"/>
  <c r="J58" i="102"/>
  <c r="G58" i="102"/>
  <c r="F58" i="102"/>
  <c r="E58" i="102"/>
  <c r="J57" i="102"/>
  <c r="G57" i="102"/>
  <c r="F57" i="102"/>
  <c r="E57" i="102"/>
  <c r="J56" i="102"/>
  <c r="G56" i="102"/>
  <c r="F56" i="102"/>
  <c r="E56" i="102"/>
  <c r="J55" i="102"/>
  <c r="G55" i="102"/>
  <c r="F55" i="102"/>
  <c r="E55" i="102"/>
  <c r="J54" i="102"/>
  <c r="G54" i="102"/>
  <c r="F54" i="102"/>
  <c r="E54" i="102"/>
  <c r="J53" i="102"/>
  <c r="G53" i="102"/>
  <c r="F53" i="102"/>
  <c r="E53" i="102"/>
  <c r="J52" i="102"/>
  <c r="G52" i="102"/>
  <c r="F52" i="102"/>
  <c r="E52" i="102"/>
  <c r="J51" i="102"/>
  <c r="G51" i="102"/>
  <c r="F51" i="102"/>
  <c r="E51" i="102"/>
  <c r="J50" i="102"/>
  <c r="G50" i="102"/>
  <c r="F50" i="102"/>
  <c r="E50" i="102"/>
  <c r="J49" i="102"/>
  <c r="G49" i="102"/>
  <c r="F49" i="102"/>
  <c r="E49" i="102"/>
  <c r="J48" i="102"/>
  <c r="G48" i="102"/>
  <c r="F48" i="102"/>
  <c r="E48" i="102"/>
  <c r="J47" i="102"/>
  <c r="G47" i="102"/>
  <c r="F47" i="102"/>
  <c r="E47" i="102"/>
  <c r="J46" i="102"/>
  <c r="G46" i="102"/>
  <c r="F46" i="102"/>
  <c r="E46" i="102"/>
  <c r="J45" i="102"/>
  <c r="G45" i="102"/>
  <c r="F45" i="102"/>
  <c r="E45" i="102"/>
  <c r="J44" i="102"/>
  <c r="G44" i="102"/>
  <c r="F44" i="102"/>
  <c r="E44" i="102"/>
  <c r="J43" i="102"/>
  <c r="G43" i="102"/>
  <c r="F43" i="102"/>
  <c r="E43" i="102"/>
  <c r="J42" i="102"/>
  <c r="G42" i="102"/>
  <c r="F42" i="102"/>
  <c r="E42" i="102"/>
  <c r="J41" i="102"/>
  <c r="G41" i="102"/>
  <c r="F41" i="102"/>
  <c r="J40" i="102"/>
  <c r="G40" i="102"/>
  <c r="F40" i="102"/>
  <c r="J39" i="102"/>
  <c r="G39" i="102"/>
  <c r="F39" i="102"/>
  <c r="J38" i="102"/>
  <c r="G38" i="102"/>
  <c r="F38" i="102"/>
  <c r="J37" i="102"/>
  <c r="G37" i="102"/>
  <c r="F37" i="102"/>
  <c r="J36" i="102"/>
  <c r="G36" i="102"/>
  <c r="F36" i="102"/>
  <c r="J35" i="102"/>
  <c r="G35" i="102"/>
  <c r="F35" i="102"/>
  <c r="J34" i="102"/>
  <c r="G34" i="102"/>
  <c r="F34" i="102"/>
  <c r="J33" i="102"/>
  <c r="G33" i="102"/>
  <c r="F33" i="102"/>
  <c r="J32" i="102"/>
  <c r="G32" i="102"/>
  <c r="F32" i="102"/>
  <c r="J31" i="102"/>
  <c r="G31" i="102"/>
  <c r="F31" i="102"/>
  <c r="J30" i="102"/>
  <c r="G30" i="102"/>
  <c r="F30" i="102"/>
  <c r="J29" i="102"/>
  <c r="G29" i="102"/>
  <c r="F29" i="102"/>
  <c r="J28" i="102"/>
  <c r="G28" i="102"/>
  <c r="F28" i="102"/>
  <c r="J27" i="102"/>
  <c r="G27" i="102"/>
  <c r="F27" i="102"/>
  <c r="J26" i="102"/>
  <c r="G26" i="102"/>
  <c r="F26" i="102"/>
  <c r="J25" i="102"/>
  <c r="G25" i="102"/>
  <c r="F25" i="102"/>
  <c r="J24" i="102"/>
  <c r="G24" i="102"/>
  <c r="F24" i="102"/>
  <c r="J23" i="102"/>
  <c r="G23" i="102"/>
  <c r="F23" i="102"/>
  <c r="J22" i="102"/>
  <c r="G22" i="102"/>
  <c r="F22" i="102"/>
  <c r="J21" i="102"/>
  <c r="G21" i="102"/>
  <c r="F21" i="102"/>
  <c r="J20" i="102"/>
  <c r="G20" i="102"/>
  <c r="F20" i="102"/>
  <c r="J19" i="102"/>
  <c r="G19" i="102"/>
  <c r="F19" i="102"/>
  <c r="J18" i="102"/>
  <c r="G18" i="102"/>
  <c r="F18" i="102"/>
  <c r="J17" i="102"/>
  <c r="G17" i="102"/>
  <c r="F17" i="102"/>
  <c r="J16" i="102"/>
  <c r="G16" i="102"/>
  <c r="F16" i="102"/>
  <c r="J15" i="102"/>
  <c r="G15" i="102"/>
  <c r="F15" i="102"/>
  <c r="J14" i="102"/>
  <c r="G14" i="102"/>
  <c r="F14" i="102"/>
  <c r="J13" i="102"/>
  <c r="G13" i="102"/>
  <c r="F13" i="102"/>
  <c r="J12" i="102"/>
  <c r="G12" i="102"/>
  <c r="F12" i="102"/>
  <c r="J11" i="102"/>
  <c r="G11" i="102"/>
  <c r="F11" i="102"/>
  <c r="T166" i="18" l="1"/>
  <c r="T165" i="18"/>
  <c r="T164" i="18"/>
  <c r="T163" i="18"/>
  <c r="U166" i="18"/>
  <c r="U165" i="18"/>
  <c r="U164" i="18"/>
  <c r="U163" i="18"/>
  <c r="W164" i="18" l="1"/>
  <c r="W165" i="18"/>
  <c r="W166" i="18"/>
  <c r="W163" i="18"/>
  <c r="AT12" i="106"/>
  <c r="AF23" i="14" l="1"/>
  <c r="U23" i="14" l="1"/>
  <c r="AW36" i="99" l="1"/>
  <c r="AU36" i="99"/>
  <c r="AY35" i="99"/>
  <c r="AW35" i="99"/>
  <c r="AU35" i="99"/>
  <c r="I111" i="102" l="1"/>
  <c r="I107" i="102"/>
  <c r="I103" i="102"/>
  <c r="I99" i="102"/>
  <c r="I95" i="102"/>
  <c r="I68" i="102"/>
  <c r="I64" i="102"/>
  <c r="I60" i="102"/>
  <c r="I56" i="102"/>
  <c r="I52" i="102"/>
  <c r="I48" i="102"/>
  <c r="I44" i="102"/>
  <c r="I33" i="102"/>
  <c r="I30" i="102"/>
  <c r="I27" i="102"/>
  <c r="I23" i="102"/>
  <c r="I18" i="102"/>
  <c r="I14" i="102"/>
  <c r="I11" i="102"/>
  <c r="I110" i="102"/>
  <c r="I106" i="102"/>
  <c r="I100" i="102"/>
  <c r="I96" i="102"/>
  <c r="I92" i="102"/>
  <c r="I89" i="102"/>
  <c r="I88" i="102"/>
  <c r="I87" i="102"/>
  <c r="I86" i="102"/>
  <c r="I85" i="102"/>
  <c r="I84" i="102"/>
  <c r="I83" i="102"/>
  <c r="I82" i="102"/>
  <c r="I81" i="102"/>
  <c r="I80" i="102"/>
  <c r="I78" i="102"/>
  <c r="I77" i="102"/>
  <c r="I76" i="102"/>
  <c r="I75" i="102"/>
  <c r="I74" i="102"/>
  <c r="I73" i="102"/>
  <c r="I72" i="102"/>
  <c r="I71" i="102"/>
  <c r="I67" i="102"/>
  <c r="I63" i="102"/>
  <c r="I59" i="102"/>
  <c r="I55" i="102"/>
  <c r="I51" i="102"/>
  <c r="I47" i="102"/>
  <c r="I43" i="102"/>
  <c r="I108" i="102"/>
  <c r="I104" i="102"/>
  <c r="I98" i="102"/>
  <c r="I94" i="102"/>
  <c r="I69" i="102"/>
  <c r="I65" i="102"/>
  <c r="I61" i="102"/>
  <c r="I53" i="102"/>
  <c r="I49" i="102"/>
  <c r="I45" i="102"/>
  <c r="I39" i="102"/>
  <c r="I38" i="102"/>
  <c r="I35" i="102"/>
  <c r="I32" i="102"/>
  <c r="I29" i="102"/>
  <c r="I26" i="102"/>
  <c r="I24" i="102"/>
  <c r="I21" i="102"/>
  <c r="I19" i="102"/>
  <c r="I17" i="102"/>
  <c r="I16" i="102"/>
  <c r="I12" i="102"/>
  <c r="I109" i="102"/>
  <c r="I105" i="102"/>
  <c r="I97" i="102"/>
  <c r="I93" i="102"/>
  <c r="I70" i="102"/>
  <c r="I66" i="102"/>
  <c r="I62" i="102"/>
  <c r="I58" i="102"/>
  <c r="I54" i="102"/>
  <c r="I50" i="102"/>
  <c r="I46" i="102"/>
  <c r="I42" i="102"/>
  <c r="I57" i="102"/>
  <c r="I41" i="102"/>
  <c r="I40" i="102"/>
  <c r="I37" i="102"/>
  <c r="I36" i="102"/>
  <c r="I34" i="102"/>
  <c r="I31" i="102"/>
  <c r="I28" i="102"/>
  <c r="I25" i="102"/>
  <c r="I22" i="102"/>
  <c r="I20" i="102"/>
  <c r="I15" i="102"/>
  <c r="I13" i="102"/>
  <c r="AK26" i="100" l="1"/>
  <c r="AK25" i="100"/>
  <c r="AK24" i="100"/>
  <c r="M22" i="100"/>
  <c r="AG17" i="100"/>
  <c r="AC17" i="100"/>
  <c r="Y17" i="100"/>
  <c r="U17" i="100"/>
  <c r="Q17" i="100"/>
  <c r="AG14" i="100"/>
  <c r="AC14" i="100"/>
  <c r="Y14" i="100"/>
  <c r="U14" i="100"/>
  <c r="Q14" i="100"/>
  <c r="AG13" i="100"/>
  <c r="AC13" i="100"/>
  <c r="Y13" i="100"/>
  <c r="U13" i="100"/>
  <c r="Q13" i="100"/>
  <c r="AG12" i="100"/>
  <c r="AC12" i="100"/>
  <c r="Y12" i="100"/>
  <c r="U12" i="100"/>
  <c r="Q12" i="100"/>
  <c r="M140" i="102" l="1"/>
  <c r="N140" i="102" s="1"/>
  <c r="O140" i="102" s="1"/>
  <c r="P140" i="102" s="1"/>
  <c r="L114" i="102" l="1"/>
  <c r="M114" i="102"/>
  <c r="N114" i="102"/>
  <c r="O114" i="102"/>
  <c r="P114" i="102"/>
  <c r="I120" i="102" s="1"/>
  <c r="I91" i="102" l="1"/>
  <c r="I102" i="102"/>
  <c r="I9" i="102"/>
  <c r="I10" i="102"/>
  <c r="D9" i="100" l="1"/>
  <c r="P24" i="14"/>
  <c r="L9" i="100" l="1"/>
  <c r="AX13" i="100" s="1"/>
  <c r="AL27" i="99"/>
  <c r="AY13" i="100" l="1"/>
  <c r="BJ13" i="100" s="1"/>
  <c r="BI13" i="100"/>
  <c r="AZ13" i="100"/>
  <c r="BA13" i="100"/>
  <c r="AW13" i="100"/>
  <c r="AK18" i="100"/>
  <c r="AL30" i="99"/>
  <c r="BH13" i="100" l="1"/>
  <c r="BL13" i="100"/>
  <c r="BK13" i="100"/>
  <c r="AK21" i="100"/>
  <c r="K115" i="102" l="1"/>
  <c r="M31" i="99" l="1"/>
  <c r="R31" i="99"/>
  <c r="W31" i="99"/>
  <c r="AB31" i="99"/>
  <c r="AG31" i="99"/>
  <c r="AC26" i="14"/>
  <c r="P25" i="14" s="1"/>
  <c r="E111" i="18"/>
  <c r="E111" i="102" s="1"/>
  <c r="E110" i="18"/>
  <c r="E110" i="102" s="1"/>
  <c r="E109" i="18"/>
  <c r="E109" i="102" s="1"/>
  <c r="E108" i="18"/>
  <c r="E108" i="102" s="1"/>
  <c r="E107" i="18"/>
  <c r="E107" i="102" s="1"/>
  <c r="E106" i="18"/>
  <c r="E106" i="102" s="1"/>
  <c r="E105" i="18"/>
  <c r="E105" i="102" s="1"/>
  <c r="E104" i="18"/>
  <c r="E104" i="102" s="1"/>
  <c r="E103" i="18"/>
  <c r="E103" i="102" s="1"/>
  <c r="E100" i="18"/>
  <c r="E100" i="102" s="1"/>
  <c r="E99" i="18"/>
  <c r="E99" i="102" s="1"/>
  <c r="E98" i="18"/>
  <c r="E98" i="102" s="1"/>
  <c r="E97" i="18"/>
  <c r="E97" i="102" s="1"/>
  <c r="E96" i="18"/>
  <c r="E96" i="102" s="1"/>
  <c r="E95" i="18"/>
  <c r="E95" i="102" s="1"/>
  <c r="E94" i="18"/>
  <c r="E94" i="102" s="1"/>
  <c r="E93" i="18"/>
  <c r="E93" i="102" s="1"/>
  <c r="E89" i="18"/>
  <c r="E89" i="102" s="1"/>
  <c r="E88" i="18"/>
  <c r="E88" i="102" s="1"/>
  <c r="E87" i="18"/>
  <c r="E87" i="102" s="1"/>
  <c r="E86" i="18"/>
  <c r="E86" i="102" s="1"/>
  <c r="E85" i="18"/>
  <c r="E85" i="102" s="1"/>
  <c r="E84" i="18"/>
  <c r="E84" i="102" s="1"/>
  <c r="E83" i="18"/>
  <c r="E83" i="102" s="1"/>
  <c r="E82" i="18"/>
  <c r="E82" i="102" s="1"/>
  <c r="E81" i="18"/>
  <c r="E81" i="102" s="1"/>
  <c r="E80" i="18"/>
  <c r="E80" i="102" s="1"/>
  <c r="E78" i="102"/>
  <c r="E77" i="102"/>
  <c r="E76" i="102"/>
  <c r="E75" i="102"/>
  <c r="E74" i="102"/>
  <c r="E73" i="102"/>
  <c r="E72" i="102"/>
  <c r="E41" i="102"/>
  <c r="E40" i="102"/>
  <c r="E39" i="102"/>
  <c r="E38" i="102"/>
  <c r="E37" i="102"/>
  <c r="E36" i="102"/>
  <c r="E35" i="102"/>
  <c r="E34" i="102"/>
  <c r="E33" i="18"/>
  <c r="E33" i="102" s="1"/>
  <c r="E32" i="18"/>
  <c r="E32" i="102" s="1"/>
  <c r="E30" i="18"/>
  <c r="E30" i="102" s="1"/>
  <c r="E29" i="18"/>
  <c r="E29" i="102" s="1"/>
  <c r="E28" i="18"/>
  <c r="E28" i="102" s="1"/>
  <c r="E27" i="18"/>
  <c r="E27" i="102" s="1"/>
  <c r="E26" i="18"/>
  <c r="E26" i="102" s="1"/>
  <c r="E25" i="18"/>
  <c r="E25" i="102" s="1"/>
  <c r="E24" i="18"/>
  <c r="E24" i="102" s="1"/>
  <c r="E23" i="18"/>
  <c r="E23" i="102" s="1"/>
  <c r="E22" i="18"/>
  <c r="E22" i="102" s="1"/>
  <c r="AL26" i="14"/>
  <c r="AG9" i="30"/>
  <c r="P23" i="14"/>
  <c r="J9" i="102"/>
  <c r="J91" i="102"/>
  <c r="J92" i="102"/>
  <c r="J93" i="102"/>
  <c r="J94" i="102"/>
  <c r="J95" i="102"/>
  <c r="J96" i="102"/>
  <c r="J97" i="102"/>
  <c r="J98" i="102"/>
  <c r="J99" i="102"/>
  <c r="J100" i="102"/>
  <c r="J102" i="102"/>
  <c r="J103" i="102"/>
  <c r="J104" i="102"/>
  <c r="J105" i="102"/>
  <c r="J106" i="102"/>
  <c r="J107" i="102"/>
  <c r="J108" i="102"/>
  <c r="J109" i="102"/>
  <c r="J110" i="102"/>
  <c r="J111" i="102"/>
  <c r="G9" i="102"/>
  <c r="G10" i="102"/>
  <c r="G91" i="102"/>
  <c r="F90" i="102"/>
  <c r="F91" i="102"/>
  <c r="F101" i="102"/>
  <c r="J10" i="102"/>
  <c r="E20" i="18"/>
  <c r="E20" i="102" s="1"/>
  <c r="E21" i="18"/>
  <c r="E21" i="102" s="1"/>
  <c r="F8" i="102"/>
  <c r="F9" i="102"/>
  <c r="F10" i="102"/>
  <c r="E14" i="18"/>
  <c r="E14" i="102" s="1"/>
  <c r="E15" i="18"/>
  <c r="E15" i="102" s="1"/>
  <c r="E16" i="18"/>
  <c r="E16" i="102" s="1"/>
  <c r="E17" i="18"/>
  <c r="E17" i="102" s="1"/>
  <c r="E18" i="18"/>
  <c r="E18" i="102" s="1"/>
  <c r="E19" i="18"/>
  <c r="E19" i="102" s="1"/>
  <c r="U140" i="18"/>
  <c r="U141" i="18"/>
  <c r="U142" i="18"/>
  <c r="U143" i="18"/>
  <c r="U144" i="18"/>
  <c r="U145" i="18"/>
  <c r="U146" i="18"/>
  <c r="U147" i="18"/>
  <c r="U148" i="18"/>
  <c r="U149" i="18"/>
  <c r="U150" i="18"/>
  <c r="U151" i="18"/>
  <c r="U152" i="18"/>
  <c r="U153" i="18"/>
  <c r="U154" i="18"/>
  <c r="U155" i="18"/>
  <c r="U156" i="18"/>
  <c r="U157" i="18"/>
  <c r="U158" i="18"/>
  <c r="U162" i="18"/>
  <c r="U160" i="18"/>
  <c r="T162" i="18"/>
  <c r="T160" i="18"/>
  <c r="T158" i="18"/>
  <c r="T157" i="18"/>
  <c r="T156" i="18"/>
  <c r="T155" i="18"/>
  <c r="T154" i="18"/>
  <c r="T153" i="18"/>
  <c r="T152" i="18"/>
  <c r="T151" i="18"/>
  <c r="T150" i="18"/>
  <c r="T146" i="18"/>
  <c r="T147" i="18"/>
  <c r="T148" i="18"/>
  <c r="T149" i="18"/>
  <c r="T145" i="18"/>
  <c r="T141" i="18"/>
  <c r="W141" i="18" s="1"/>
  <c r="T142" i="18"/>
  <c r="T143" i="18"/>
  <c r="T144" i="18"/>
  <c r="T140" i="18"/>
  <c r="U116" i="18"/>
  <c r="U117" i="18"/>
  <c r="U118" i="18"/>
  <c r="U119" i="18"/>
  <c r="U120" i="18"/>
  <c r="U121" i="18"/>
  <c r="U122" i="18"/>
  <c r="U123" i="18"/>
  <c r="U124" i="18"/>
  <c r="U125" i="18"/>
  <c r="U126" i="18"/>
  <c r="U127" i="18"/>
  <c r="U128" i="18"/>
  <c r="U129" i="18"/>
  <c r="U130" i="18"/>
  <c r="U131" i="18"/>
  <c r="U132" i="18"/>
  <c r="U133" i="18"/>
  <c r="U134" i="18"/>
  <c r="U135" i="18"/>
  <c r="U136" i="18"/>
  <c r="U137" i="18"/>
  <c r="U138" i="18"/>
  <c r="U139" i="18"/>
  <c r="U161" i="18"/>
  <c r="U159" i="18"/>
  <c r="U115" i="18"/>
  <c r="T159" i="18"/>
  <c r="T161" i="18"/>
  <c r="T139" i="18"/>
  <c r="T138" i="18"/>
  <c r="T137" i="18"/>
  <c r="T136" i="18"/>
  <c r="T134" i="18"/>
  <c r="T135" i="18"/>
  <c r="T133" i="18"/>
  <c r="T131" i="18"/>
  <c r="T132" i="18"/>
  <c r="T130" i="18"/>
  <c r="T128" i="18"/>
  <c r="T129" i="18"/>
  <c r="T127" i="18"/>
  <c r="T120" i="18"/>
  <c r="T121" i="18"/>
  <c r="T122" i="18"/>
  <c r="T123" i="18"/>
  <c r="T124" i="18"/>
  <c r="T125" i="18"/>
  <c r="T126" i="18"/>
  <c r="T119" i="18"/>
  <c r="T116" i="18"/>
  <c r="T117" i="18"/>
  <c r="T118" i="18"/>
  <c r="T115" i="18"/>
  <c r="W115" i="18" s="1"/>
  <c r="Y31" i="4"/>
  <c r="W126" i="18" l="1"/>
  <c r="W144" i="18"/>
  <c r="W143" i="18"/>
  <c r="W122" i="18"/>
  <c r="W118" i="18"/>
  <c r="AL31" i="99"/>
  <c r="N6" i="100"/>
  <c r="W161" i="18"/>
  <c r="E102" i="18" s="1"/>
  <c r="E102" i="102" s="1"/>
  <c r="W116" i="18"/>
  <c r="W124" i="18"/>
  <c r="W120" i="18"/>
  <c r="W154" i="18"/>
  <c r="W129" i="18"/>
  <c r="W131" i="18"/>
  <c r="W136" i="18"/>
  <c r="W139" i="18"/>
  <c r="W134" i="18"/>
  <c r="E9" i="18" s="1"/>
  <c r="E9" i="102" s="1"/>
  <c r="W145" i="18"/>
  <c r="W146" i="18"/>
  <c r="Q22" i="100"/>
  <c r="AG22" i="100"/>
  <c r="BA17" i="100" s="1"/>
  <c r="W155" i="18"/>
  <c r="W162" i="18"/>
  <c r="W152" i="18"/>
  <c r="Y22" i="100"/>
  <c r="AY17" i="100" s="1"/>
  <c r="AC22" i="100"/>
  <c r="AZ17" i="100" s="1"/>
  <c r="U22" i="100"/>
  <c r="AX17" i="100" s="1"/>
  <c r="W130" i="18"/>
  <c r="W135" i="18"/>
  <c r="W150" i="18"/>
  <c r="AB32" i="99"/>
  <c r="P115" i="102"/>
  <c r="N115" i="102"/>
  <c r="L115" i="102"/>
  <c r="O115" i="102"/>
  <c r="AE31" i="30"/>
  <c r="M31" i="30"/>
  <c r="AL29" i="99"/>
  <c r="AK31" i="30"/>
  <c r="S31" i="30"/>
  <c r="Y31" i="30"/>
  <c r="W160" i="18"/>
  <c r="E91" i="18" s="1"/>
  <c r="E91" i="102" s="1"/>
  <c r="W132" i="18"/>
  <c r="W123" i="18"/>
  <c r="W140" i="18"/>
  <c r="W142" i="18"/>
  <c r="W148" i="18"/>
  <c r="W158" i="18"/>
  <c r="W151" i="18"/>
  <c r="W147" i="18"/>
  <c r="E11" i="18" s="1"/>
  <c r="E11" i="102" s="1"/>
  <c r="M32" i="99"/>
  <c r="W128" i="18"/>
  <c r="E13" i="18" s="1"/>
  <c r="E13" i="102" s="1"/>
  <c r="W133" i="18"/>
  <c r="W125" i="18"/>
  <c r="W117" i="18"/>
  <c r="W156" i="18"/>
  <c r="W157" i="18"/>
  <c r="W153" i="18"/>
  <c r="W149" i="18"/>
  <c r="AG32" i="99"/>
  <c r="W119" i="18"/>
  <c r="W127" i="18"/>
  <c r="E12" i="18" s="1"/>
  <c r="E12" i="102" s="1"/>
  <c r="W159" i="18"/>
  <c r="R32" i="99"/>
  <c r="W121" i="18"/>
  <c r="E31" i="18" s="1"/>
  <c r="E31" i="102" s="1"/>
  <c r="W137" i="18"/>
  <c r="W138" i="18"/>
  <c r="E10" i="18"/>
  <c r="E10" i="102" s="1"/>
  <c r="E92" i="18"/>
  <c r="E92" i="102" s="1"/>
  <c r="W32" i="99"/>
  <c r="AW17" i="100" l="1"/>
  <c r="AW44" i="100" s="1"/>
  <c r="BH17" i="100"/>
  <c r="BA18" i="100"/>
  <c r="BA25" i="100"/>
  <c r="BA26" i="100" s="1"/>
  <c r="AX43" i="100"/>
  <c r="AX33" i="100"/>
  <c r="AX44" i="100"/>
  <c r="AX29" i="100"/>
  <c r="AX25" i="100"/>
  <c r="AX26" i="100" s="1"/>
  <c r="AX28" i="100"/>
  <c r="AX36" i="100" s="1"/>
  <c r="AX39" i="100"/>
  <c r="AX40" i="100" s="1"/>
  <c r="AX30" i="100"/>
  <c r="AX18" i="100"/>
  <c r="AZ18" i="100"/>
  <c r="AZ25" i="100"/>
  <c r="AZ26" i="100" s="1"/>
  <c r="AY28" i="100"/>
  <c r="AY36" i="100" s="1"/>
  <c r="AY42" i="100" s="1"/>
  <c r="AY43" i="100"/>
  <c r="AY31" i="100"/>
  <c r="AZ31" i="100" s="1"/>
  <c r="BA31" i="100" s="1"/>
  <c r="AY29" i="100"/>
  <c r="AZ29" i="100" s="1"/>
  <c r="BA29" i="100" s="1"/>
  <c r="AY25" i="100"/>
  <c r="AY26" i="100" s="1"/>
  <c r="AY30" i="100"/>
  <c r="AZ30" i="100" s="1"/>
  <c r="BA30" i="100" s="1"/>
  <c r="AY44" i="100"/>
  <c r="AY18" i="100"/>
  <c r="AY33" i="100"/>
  <c r="AZ33" i="100" s="1"/>
  <c r="AY39" i="100"/>
  <c r="AY40" i="100" s="1"/>
  <c r="AK22" i="100"/>
  <c r="AC33" i="100" s="1"/>
  <c r="AG23" i="100"/>
  <c r="AG27" i="100" s="1"/>
  <c r="P117" i="102" s="1"/>
  <c r="P139" i="102" s="1"/>
  <c r="AC23" i="100"/>
  <c r="AC27" i="100" s="1"/>
  <c r="O117" i="102" s="1"/>
  <c r="O139" i="102" s="1"/>
  <c r="Y23" i="100"/>
  <c r="Y27" i="100" s="1"/>
  <c r="U23" i="100"/>
  <c r="U27" i="100" s="1"/>
  <c r="Q23" i="100"/>
  <c r="AK20" i="100"/>
  <c r="AC31" i="100" s="1"/>
  <c r="M115" i="102"/>
  <c r="AL32" i="99"/>
  <c r="AW18" i="100" l="1"/>
  <c r="AW28" i="100" s="1"/>
  <c r="AW36" i="100" s="1"/>
  <c r="AW42" i="100" s="1"/>
  <c r="AW43" i="100"/>
  <c r="AW39" i="100"/>
  <c r="AW40" i="100" s="1"/>
  <c r="AW25" i="100"/>
  <c r="AW26" i="100" s="1"/>
  <c r="AW33" i="100" s="1"/>
  <c r="BH18" i="100"/>
  <c r="BH28" i="100" s="1"/>
  <c r="BH36" i="100" s="1"/>
  <c r="BH43" i="100"/>
  <c r="BH39" i="100"/>
  <c r="BH40" i="100" s="1"/>
  <c r="BH44" i="100"/>
  <c r="BH25" i="100"/>
  <c r="BH26" i="100" s="1"/>
  <c r="BH33" i="100" s="1"/>
  <c r="BI17" i="100"/>
  <c r="BA33" i="100"/>
  <c r="AZ28" i="100"/>
  <c r="AZ36" i="100" s="1"/>
  <c r="AZ38" i="100" s="1"/>
  <c r="BA28" i="100"/>
  <c r="BA36" i="100" s="1"/>
  <c r="AY38" i="100"/>
  <c r="AX38" i="100"/>
  <c r="AX42" i="100"/>
  <c r="AC34" i="100"/>
  <c r="AC35" i="100"/>
  <c r="AK23" i="100"/>
  <c r="Q27" i="100"/>
  <c r="M117" i="102"/>
  <c r="M139" i="102" s="1"/>
  <c r="N117" i="102"/>
  <c r="N139" i="102" s="1"/>
  <c r="AW38" i="100" l="1"/>
  <c r="AZ39" i="100"/>
  <c r="AZ40" i="100" s="1"/>
  <c r="AZ44" i="100"/>
  <c r="BI39" i="100"/>
  <c r="BI40" i="100" s="1"/>
  <c r="BI30" i="100"/>
  <c r="BI25" i="100"/>
  <c r="BI26" i="100" s="1"/>
  <c r="BI43" i="100"/>
  <c r="BI29" i="100"/>
  <c r="BI33" i="100"/>
  <c r="BI28" i="100"/>
  <c r="BI36" i="100" s="1"/>
  <c r="BI18" i="100"/>
  <c r="BI44" i="100"/>
  <c r="BJ17" i="100"/>
  <c r="BH42" i="100"/>
  <c r="BH38" i="100"/>
  <c r="AZ42" i="100"/>
  <c r="AZ43" i="100"/>
  <c r="BA42" i="100"/>
  <c r="BA44" i="100"/>
  <c r="BA43" i="100"/>
  <c r="BA38" i="100"/>
  <c r="BA39" i="100" s="1"/>
  <c r="BA40" i="100" s="1"/>
  <c r="L117" i="102"/>
  <c r="L139" i="102" s="1"/>
  <c r="S139" i="102" s="1"/>
  <c r="M142" i="102" s="1"/>
  <c r="AK27" i="100"/>
  <c r="BJ33" i="100" l="1"/>
  <c r="BJ43" i="100"/>
  <c r="BJ29" i="100"/>
  <c r="BJ44" i="100"/>
  <c r="BJ28" i="100"/>
  <c r="BJ36" i="100" s="1"/>
  <c r="BK17" i="100"/>
  <c r="BJ18" i="100"/>
  <c r="BJ39" i="100"/>
  <c r="BJ40" i="100" s="1"/>
  <c r="BJ31" i="100"/>
  <c r="BJ30" i="100"/>
  <c r="BJ25" i="100"/>
  <c r="BJ26" i="100" s="1"/>
  <c r="BI38" i="100"/>
  <c r="BI42" i="100"/>
  <c r="Q28" i="100"/>
  <c r="Q29" i="100" s="1"/>
  <c r="P142" i="102"/>
  <c r="O142" i="102"/>
  <c r="N142" i="102"/>
  <c r="BK29" i="100" l="1"/>
  <c r="BK39" i="100"/>
  <c r="BK40" i="100" s="1"/>
  <c r="BK28" i="100"/>
  <c r="BK36" i="100" s="1"/>
  <c r="BK43" i="100"/>
  <c r="BL17" i="100"/>
  <c r="BK30" i="100"/>
  <c r="BK25" i="100"/>
  <c r="BK26" i="100" s="1"/>
  <c r="BK44" i="100"/>
  <c r="BK18" i="100"/>
  <c r="BK33" i="100"/>
  <c r="BK31" i="100"/>
  <c r="BJ38" i="100"/>
  <c r="BJ42" i="100"/>
  <c r="N119" i="102"/>
  <c r="P119" i="102" s="1"/>
  <c r="BL30" i="100" l="1"/>
  <c r="BL39" i="100"/>
  <c r="BL40" i="100" s="1"/>
  <c r="BL28" i="100"/>
  <c r="BL36" i="100" s="1"/>
  <c r="BL31" i="100"/>
  <c r="BL43" i="100"/>
  <c r="BL29" i="100"/>
  <c r="BL33" i="100"/>
  <c r="BL44" i="100"/>
  <c r="BL25" i="100"/>
  <c r="BL26" i="100" s="1"/>
  <c r="BL18" i="100"/>
  <c r="BK42" i="100"/>
  <c r="BK38" i="100"/>
  <c r="U28" i="100"/>
  <c r="U29" i="100" s="1"/>
  <c r="Y28" i="100"/>
  <c r="Y29" i="100" s="1"/>
  <c r="AG28" i="100"/>
  <c r="AG29" i="100" s="1"/>
  <c r="BL38" i="100" l="1"/>
  <c r="BL42" i="100"/>
  <c r="P121" i="102"/>
  <c r="AC28" i="100"/>
  <c r="AC29" i="100" s="1"/>
  <c r="I124" i="102" l="1"/>
  <c r="I122" i="10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16" authorId="0" shapeId="0" xr:uid="{00000000-0006-0000-0000-000001000000}">
      <text>
        <r>
          <rPr>
            <b/>
            <sz val="9"/>
            <color indexed="81"/>
            <rFont val="ＭＳ Ｐゴシック"/>
            <family val="3"/>
            <charset val="128"/>
          </rPr>
          <t>この取組状況の欄に点検表③または④の取組状況のうち、
最も進んでいるものを反映してください。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4" authorId="0" shapeId="0" xr:uid="{00000000-0006-0000-0100-000001000000}">
      <text>
        <r>
          <rPr>
            <b/>
            <sz val="11"/>
            <color indexed="81"/>
            <rFont val="ＭＳ Ｐゴシック"/>
            <family val="3"/>
            <charset val="128"/>
          </rPr>
          <t xml:space="preserve">【指定番号7000～の場合】
</t>
        </r>
        <r>
          <rPr>
            <b/>
            <u/>
            <sz val="11"/>
            <color indexed="81"/>
            <rFont val="ＭＳ Ｐゴシック"/>
            <family val="3"/>
            <charset val="128"/>
          </rPr>
          <t>指定相当地球温暖化対策事業所</t>
        </r>
        <r>
          <rPr>
            <b/>
            <sz val="11"/>
            <color indexed="81"/>
            <rFont val="ＭＳ Ｐゴシック"/>
            <family val="3"/>
            <charset val="128"/>
          </rPr>
          <t>に該当しています。このセルにて「指定相当」を選択してください。
【上記以外の場合】
このセルは空欄のままとしてください。
※このセルでの選択と、1(1)での選択が整合しない場合、1(1)のセルが赤色になります。修正の上、作成を進めるようお願いします。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9" authorId="0" shapeId="0" xr:uid="{00000000-0006-0000-0200-000001000000}">
      <text>
        <r>
          <rPr>
            <b/>
            <sz val="11"/>
            <color indexed="81"/>
            <rFont val="ＭＳ Ｐゴシック"/>
            <family val="3"/>
            <charset val="128"/>
          </rPr>
          <t>このシートは、その１シートに「指定地球温暖化対策事業者」又は「特定テナント等事業者」が書ききれない場合に使用してください。</t>
        </r>
        <r>
          <rPr>
            <sz val="9"/>
            <color indexed="81"/>
            <rFont val="ＭＳ Ｐゴシック"/>
            <family val="3"/>
            <charset val="128"/>
          </rPr>
          <t xml:space="preserve">
</t>
        </r>
      </text>
    </comment>
    <comment ref="AQ39" authorId="0" shapeId="0" xr:uid="{00000000-0006-0000-0200-000002000000}">
      <text>
        <r>
          <rPr>
            <b/>
            <sz val="9"/>
            <color indexed="81"/>
            <rFont val="ＭＳ Ｐゴシック"/>
            <family val="3"/>
            <charset val="128"/>
          </rPr>
          <t>指定地球温暖化対策事業者等の入力が、用紙１枚に収まらない場合は、印刷境界の下側をドラッグして、印刷範囲を拡大してください。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000000-0006-0000-0600-000001000000}">
      <text>
        <r>
          <rPr>
            <b/>
            <sz val="9"/>
            <color indexed="81"/>
            <rFont val="MS P ゴシック"/>
            <family val="3"/>
            <charset val="128"/>
          </rPr>
          <t>各項目、一部の行を非表示にしております。
行が不足した場合には、必要に応じて「再表示」して御使用ください。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800-000001000000}">
      <text>
        <r>
          <rPr>
            <sz val="9"/>
            <color indexed="81"/>
            <rFont val="ＭＳ Ｐゴシック"/>
            <family val="3"/>
            <charset val="128"/>
          </rPr>
          <t xml:space="preserve">「自動車に係る地球温暖化の対策」の記入部分が平成25年度から削除されたため、ここの番号とシートの番号がずれています。誤記入ではありません。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900-000001000000}">
      <text>
        <r>
          <rPr>
            <b/>
            <sz val="9"/>
            <color indexed="81"/>
            <rFont val="ＭＳ Ｐゴシック"/>
            <family val="3"/>
            <charset val="128"/>
          </rPr>
          <t>「自動車に係る地球温暖化の対策」の記入部分が平成25年度から削除されたため、ここの番号とシートの番号がずれています。誤記入ではありません。</t>
        </r>
      </text>
    </comment>
    <comment ref="P4" authorId="0" shapeId="0" xr:uid="{00000000-0006-0000-0900-000002000000}">
      <text>
        <r>
          <rPr>
            <b/>
            <sz val="9"/>
            <color indexed="81"/>
            <rFont val="MS P ゴシック"/>
            <family val="3"/>
            <charset val="128"/>
          </rPr>
          <t>各項目、一部の行を非表示にしております。
行が不足した場合には、必要に応じて「再表示」して御使用ください。</t>
        </r>
      </text>
    </comment>
    <comment ref="D116" authorId="0" shapeId="0" xr:uid="{00000000-0006-0000-0900-000003000000}">
      <text>
        <r>
          <rPr>
            <b/>
            <sz val="11"/>
            <color indexed="81"/>
            <rFont val="ＭＳ Ｐゴシック"/>
            <family val="3"/>
            <charset val="128"/>
          </rPr>
          <t xml:space="preserve">対策以外の要因による排出量の減少量を入力する場合の留意事項
</t>
        </r>
        <r>
          <rPr>
            <sz val="11"/>
            <color indexed="81"/>
            <rFont val="ＭＳ Ｐゴシック"/>
            <family val="3"/>
            <charset val="128"/>
          </rPr>
          <t xml:space="preserve">・要件に該当する場合のみ、入力して下さい。
・値を入力する場合、排出量の実績報告年度は、「取引を加味した削減量」-「削減効果の推計及び排出量取引による取得量の合計」の値を入力してください。
・予定年度は、排出量報告年度の値を参考にして推計値を入力してください。
</t>
        </r>
      </text>
    </comment>
    <comment ref="P121" authorId="0" shapeId="0" xr:uid="{00000000-0006-0000-0900-000004000000}">
      <text>
        <r>
          <rPr>
            <sz val="11"/>
            <color indexed="81"/>
            <rFont val="ＭＳ Ｐゴシック"/>
            <family val="3"/>
            <charset val="128"/>
          </rPr>
          <t>「削減量の推計」の「合計」が、「不足する削減量」の値を上回るように計画をたててください。</t>
        </r>
        <r>
          <rPr>
            <b/>
            <sz val="11"/>
            <color indexed="81"/>
            <rFont val="ＭＳ Ｐゴシック"/>
            <family val="3"/>
            <charset val="128"/>
          </rPr>
          <t>（「削減量の推計」の「合計」が「不足する削減量」を下回っている場合は、セルが赤くなり、コメントが表示されます。）</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A00-000001000000}">
      <text>
        <r>
          <rPr>
            <b/>
            <sz val="9"/>
            <color indexed="81"/>
            <rFont val="ＭＳ Ｐゴシック"/>
            <family val="3"/>
            <charset val="128"/>
          </rPr>
          <t>「自動車に係る地球温暖化の対策」の記入部分が平成25年度から削除されたため、ここの番号とシートの番号がずれています。誤記入ではありません。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<sst xmlns="http://schemas.openxmlformats.org/spreadsheetml/2006/main" count="1143" uniqueCount="726">
  <si>
    <t>ﾊｲﾄﾞﾛﾌﾙｵﾛｶｰﾎﾞﾝ
（HFC）</t>
    <phoneticPr fontId="2"/>
  </si>
  <si>
    <t>上水・下水</t>
    <phoneticPr fontId="2"/>
  </si>
  <si>
    <r>
      <t>メタン
（CH</t>
    </r>
    <r>
      <rPr>
        <vertAlign val="subscript"/>
        <sz val="10"/>
        <rFont val="ＭＳ 明朝"/>
        <family val="1"/>
        <charset val="128"/>
      </rPr>
      <t>4</t>
    </r>
    <r>
      <rPr>
        <sz val="10"/>
        <rFont val="ＭＳ 明朝"/>
        <family val="1"/>
        <charset val="128"/>
      </rPr>
      <t>）</t>
    </r>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</si>
  <si>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</si>
  <si>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ﾊﾟｰﾌﾙｵﾛｶｰﾎﾞﾝ
（PFC）</t>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</si>
  <si>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</si>
  <si>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単位：kg（二酸化炭素換算）/㎡・年</t>
    <rPh sb="6" eb="9">
      <t>ニサンカ</t>
    </rPh>
    <rPh sb="9" eb="11">
      <t>タンソ</t>
    </rPh>
    <rPh sb="11" eb="13">
      <t>カンサン</t>
    </rPh>
    <phoneticPr fontId="2"/>
  </si>
  <si>
    <r>
      <t>事業所に搬入される貨物等１トンキロ当たりの二酸化炭素（ＣＯ</t>
    </r>
    <r>
      <rPr>
        <vertAlign val="subscript"/>
        <sz val="10"/>
        <rFont val="ＭＳ 明朝"/>
        <family val="1"/>
        <charset val="128"/>
      </rPr>
      <t>２</t>
    </r>
    <r>
      <rPr>
        <sz val="10"/>
        <rFont val="ＭＳ 明朝"/>
        <family val="1"/>
        <charset val="128"/>
      </rPr>
      <t>）排出量</t>
    </r>
    <rPh sb="0" eb="2">
      <t>ジギョウ</t>
    </rPh>
    <rPh sb="2" eb="3">
      <t>ジョ</t>
    </rPh>
    <rPh sb="4" eb="6">
      <t>ハンニュウ</t>
    </rPh>
    <rPh sb="9" eb="11">
      <t>カモツ</t>
    </rPh>
    <rPh sb="11" eb="12">
      <t>トウ</t>
    </rPh>
    <rPh sb="17" eb="18">
      <t>ア</t>
    </rPh>
    <rPh sb="21" eb="24">
      <t>ニサンカ</t>
    </rPh>
    <rPh sb="24" eb="26">
      <t>タンソ</t>
    </rPh>
    <rPh sb="31" eb="32">
      <t>ハイ</t>
    </rPh>
    <rPh sb="32" eb="33">
      <t>デ</t>
    </rPh>
    <rPh sb="33" eb="34">
      <t>リョウ</t>
    </rPh>
    <phoneticPr fontId="2"/>
  </si>
  <si>
    <t>前年度排出量を維持したときに移転又は次の削減
計画期間における義務充当（バンキング）が可能な削減量</t>
    <rPh sb="23" eb="25">
      <t>ケイカク</t>
    </rPh>
    <rPh sb="25" eb="27">
      <t>キカン</t>
    </rPh>
    <rPh sb="31" eb="33">
      <t>ギム</t>
    </rPh>
    <rPh sb="33" eb="35">
      <t>ジュウトウ</t>
    </rPh>
    <rPh sb="43" eb="45">
      <t>カノウ</t>
    </rPh>
    <phoneticPr fontId="2"/>
  </si>
  <si>
    <t>前年度排出量を維持したときに削減義務量に不足する削減量</t>
    <rPh sb="7" eb="9">
      <t>イジ</t>
    </rPh>
    <rPh sb="14" eb="16">
      <t>サクゲン</t>
    </rPh>
    <rPh sb="16" eb="18">
      <t>ギム</t>
    </rPh>
    <rPh sb="18" eb="19">
      <t>リョウ</t>
    </rPh>
    <rPh sb="20" eb="22">
      <t>フソク</t>
    </rPh>
    <rPh sb="24" eb="26">
      <t>サクゲン</t>
    </rPh>
    <rPh sb="26" eb="27">
      <t>リョウ</t>
    </rPh>
    <phoneticPr fontId="2"/>
  </si>
  <si>
    <t>前年度排出量を維持したときに削減義務量に不足する削減量</t>
    <phoneticPr fontId="2"/>
  </si>
  <si>
    <t>削減効果の推計
（一年度当たり）</t>
    <rPh sb="0" eb="2">
      <t>サクゲン</t>
    </rPh>
    <rPh sb="2" eb="4">
      <t>コウカ</t>
    </rPh>
    <rPh sb="5" eb="7">
      <t>スイケイ</t>
    </rPh>
    <rPh sb="9" eb="12">
      <t>イチネンド</t>
    </rPh>
    <rPh sb="12" eb="13">
      <t>ア</t>
    </rPh>
    <phoneticPr fontId="2"/>
  </si>
  <si>
    <t>削減効果の推計（ｔ）</t>
    <rPh sb="5" eb="7">
      <t>スイケイ</t>
    </rPh>
    <phoneticPr fontId="2"/>
  </si>
  <si>
    <t>特定温室効果ガス排出量の削減効果の推計の合計</t>
    <rPh sb="0" eb="2">
      <t>トクテイ</t>
    </rPh>
    <rPh sb="2" eb="4">
      <t>オンシツ</t>
    </rPh>
    <rPh sb="4" eb="6">
      <t>コウカ</t>
    </rPh>
    <rPh sb="8" eb="10">
      <t>ハイシュツ</t>
    </rPh>
    <rPh sb="10" eb="11">
      <t>リョウ</t>
    </rPh>
    <rPh sb="12" eb="14">
      <t>サクゲン</t>
    </rPh>
    <rPh sb="17" eb="19">
      <t>スイケイ</t>
    </rPh>
    <phoneticPr fontId="2"/>
  </si>
  <si>
    <t>その他ガス排出量の削減効果の推計の合計</t>
    <rPh sb="2" eb="3">
      <t>タ</t>
    </rPh>
    <rPh sb="5" eb="7">
      <t>ハイシュツ</t>
    </rPh>
    <rPh sb="7" eb="8">
      <t>リョウ</t>
    </rPh>
    <rPh sb="14" eb="16">
      <t>スイケイ</t>
    </rPh>
    <phoneticPr fontId="2"/>
  </si>
  <si>
    <t>追加的対策による削減効果</t>
    <rPh sb="0" eb="3">
      <t>ツイカテキ</t>
    </rPh>
    <rPh sb="3" eb="5">
      <t>タイサク</t>
    </rPh>
    <rPh sb="8" eb="10">
      <t>サクゲン</t>
    </rPh>
    <rPh sb="10" eb="12">
      <t>コウカ</t>
    </rPh>
    <phoneticPr fontId="2"/>
  </si>
  <si>
    <t>排出量取引による取得量の合計</t>
    <rPh sb="8" eb="10">
      <t>シュトク</t>
    </rPh>
    <rPh sb="10" eb="11">
      <t>リョウ</t>
    </rPh>
    <phoneticPr fontId="2"/>
  </si>
  <si>
    <t>削減効果の推計及び排出量取引による取得量の合計</t>
    <rPh sb="7" eb="8">
      <t>オヨ</t>
    </rPh>
    <rPh sb="9" eb="11">
      <t>ハイシュツ</t>
    </rPh>
    <rPh sb="11" eb="12">
      <t>リョウ</t>
    </rPh>
    <rPh sb="12" eb="14">
      <t>トリヒキ</t>
    </rPh>
    <rPh sb="17" eb="19">
      <t>シュトク</t>
    </rPh>
    <rPh sb="19" eb="20">
      <t>リョウ</t>
    </rPh>
    <rPh sb="21" eb="23">
      <t>ゴウケイ</t>
    </rPh>
    <phoneticPr fontId="2"/>
  </si>
  <si>
    <t>対策以外の要因による排出量の減少量の推計（基準排出量比）</t>
    <rPh sb="0" eb="2">
      <t>タイサク</t>
    </rPh>
    <rPh sb="2" eb="4">
      <t>イガイ</t>
    </rPh>
    <rPh sb="5" eb="7">
      <t>ヨウイン</t>
    </rPh>
    <rPh sb="10" eb="12">
      <t>ハイシュツ</t>
    </rPh>
    <rPh sb="12" eb="13">
      <t>リョウ</t>
    </rPh>
    <rPh sb="14" eb="16">
      <t>ゲンショウ</t>
    </rPh>
    <rPh sb="16" eb="17">
      <t>リョウ</t>
    </rPh>
    <rPh sb="18" eb="20">
      <t>スイケイ</t>
    </rPh>
    <rPh sb="21" eb="23">
      <t>キジュン</t>
    </rPh>
    <rPh sb="23" eb="25">
      <t>ハイシュツ</t>
    </rPh>
    <rPh sb="25" eb="26">
      <t>リョウ</t>
    </rPh>
    <rPh sb="26" eb="27">
      <t>ヒ</t>
    </rPh>
    <phoneticPr fontId="2"/>
  </si>
  <si>
    <t>追加的排出量取引による取得量</t>
    <rPh sb="0" eb="3">
      <t>ツイカテキ</t>
    </rPh>
    <rPh sb="3" eb="5">
      <t>ハイシュツ</t>
    </rPh>
    <rPh sb="5" eb="6">
      <t>リョウ</t>
    </rPh>
    <rPh sb="6" eb="8">
      <t>トリヒキ</t>
    </rPh>
    <rPh sb="11" eb="13">
      <t>シュトク</t>
    </rPh>
    <rPh sb="13" eb="14">
      <t>リョウ</t>
    </rPh>
    <phoneticPr fontId="2"/>
  </si>
  <si>
    <t>対策以外の要因による排出量の減少量（前年度排出量比）</t>
    <rPh sb="5" eb="7">
      <t>ヨウイン</t>
    </rPh>
    <rPh sb="10" eb="13">
      <t>ハイシュツリョウ</t>
    </rPh>
    <rPh sb="14" eb="16">
      <t>ゲンショウ</t>
    </rPh>
    <rPh sb="16" eb="17">
      <t>リョウ</t>
    </rPh>
    <rPh sb="18" eb="21">
      <t>ゼンネンド</t>
    </rPh>
    <rPh sb="21" eb="23">
      <t>ハイシュツ</t>
    </rPh>
    <rPh sb="23" eb="24">
      <t>リョウ</t>
    </rPh>
    <rPh sb="24" eb="25">
      <t>ヒ</t>
    </rPh>
    <phoneticPr fontId="2"/>
  </si>
  <si>
    <t>合　計</t>
    <rPh sb="0" eb="1">
      <t>ゴウ</t>
    </rPh>
    <rPh sb="2" eb="3">
      <t>ケイ</t>
    </rPh>
    <phoneticPr fontId="2"/>
  </si>
  <si>
    <t>公表方法</t>
    <phoneticPr fontId="2"/>
  </si>
  <si>
    <t>窓口で閲覧</t>
    <phoneticPr fontId="2"/>
  </si>
  <si>
    <t>冊子</t>
    <phoneticPr fontId="2"/>
  </si>
  <si>
    <t>その他</t>
    <phoneticPr fontId="2"/>
  </si>
  <si>
    <t>その７</t>
    <phoneticPr fontId="2"/>
  </si>
  <si>
    <t>９　自動車に係る地球温暖化の対策</t>
    <rPh sb="6" eb="7">
      <t>カカ</t>
    </rPh>
    <rPh sb="8" eb="10">
      <t>チキュウ</t>
    </rPh>
    <rPh sb="10" eb="13">
      <t>オンダンカ</t>
    </rPh>
    <rPh sb="14" eb="16">
      <t>タイサク</t>
    </rPh>
    <phoneticPr fontId="2"/>
  </si>
  <si>
    <t xml:space="preserve"> (1)　自動車を自ら使用する場合の地球温暖化の対策</t>
    <rPh sb="5" eb="8">
      <t>ジドウシャ</t>
    </rPh>
    <rPh sb="9" eb="10">
      <t>ミズカ</t>
    </rPh>
    <rPh sb="11" eb="13">
      <t>シヨウ</t>
    </rPh>
    <rPh sb="15" eb="17">
      <t>バアイ</t>
    </rPh>
    <rPh sb="18" eb="20">
      <t>チキュウ</t>
    </rPh>
    <rPh sb="20" eb="23">
      <t>オンダンカ</t>
    </rPh>
    <rPh sb="24" eb="26">
      <t>タイサク</t>
    </rPh>
    <phoneticPr fontId="2"/>
  </si>
  <si>
    <t xml:space="preserve"> (2)　他者の自動車を利用する場合の地球温暖化の対策</t>
    <rPh sb="5" eb="6">
      <t>タ</t>
    </rPh>
    <rPh sb="6" eb="7">
      <t>シャ</t>
    </rPh>
    <rPh sb="8" eb="11">
      <t>ジドウシャ</t>
    </rPh>
    <rPh sb="12" eb="14">
      <t>リヨウ</t>
    </rPh>
    <rPh sb="16" eb="18">
      <t>バアイ</t>
    </rPh>
    <rPh sb="19" eb="21">
      <t>チキュウ</t>
    </rPh>
    <rPh sb="21" eb="24">
      <t>オンダンカ</t>
    </rPh>
    <rPh sb="25" eb="27">
      <t>タイサク</t>
    </rPh>
    <phoneticPr fontId="2"/>
  </si>
  <si>
    <t xml:space="preserve"> 　ア　基本方針</t>
    <rPh sb="4" eb="6">
      <t>キホン</t>
    </rPh>
    <rPh sb="6" eb="8">
      <t>ホウシン</t>
    </rPh>
    <phoneticPr fontId="2"/>
  </si>
  <si>
    <t xml:space="preserve"> 　イ　他者の自動車を利用する場合の地球温暖化の対策</t>
    <rPh sb="4" eb="5">
      <t>タ</t>
    </rPh>
    <rPh sb="5" eb="6">
      <t>シャ</t>
    </rPh>
    <rPh sb="7" eb="10">
      <t>ジドウシャ</t>
    </rPh>
    <rPh sb="11" eb="13">
      <t>リヨウ</t>
    </rPh>
    <rPh sb="15" eb="17">
      <t>バアイ</t>
    </rPh>
    <rPh sb="18" eb="20">
      <t>チキュウ</t>
    </rPh>
    <rPh sb="20" eb="23">
      <t>オンダンカ</t>
    </rPh>
    <rPh sb="24" eb="26">
      <t>タイサク</t>
    </rPh>
    <phoneticPr fontId="2"/>
  </si>
  <si>
    <t>低公害・低燃費車の利用割合の向上</t>
    <phoneticPr fontId="2"/>
  </si>
  <si>
    <t>環境負荷の大きな自動車の利用抑制</t>
    <phoneticPr fontId="2"/>
  </si>
  <si>
    <t>物流効率化の推進による交通量の抑制</t>
    <rPh sb="6" eb="8">
      <t>スイシン</t>
    </rPh>
    <phoneticPr fontId="2"/>
  </si>
  <si>
    <t>エコドライブの推進</t>
    <phoneticPr fontId="2"/>
  </si>
  <si>
    <t>体制の整備</t>
    <phoneticPr fontId="2"/>
  </si>
  <si>
    <t>ｋｇ／ｔ・ｋｍ</t>
    <phoneticPr fontId="2"/>
  </si>
  <si>
    <t>(日本工業規格Ａ列４番)</t>
    <phoneticPr fontId="2"/>
  </si>
  <si>
    <t>低公害・低燃費車等の利用割合の向上</t>
    <rPh sb="8" eb="9">
      <t>トウ</t>
    </rPh>
    <phoneticPr fontId="2"/>
  </si>
  <si>
    <t>６　総量削減義務に係る状況（特定地球温暖化対策事業所に該当する場合のみ記載）</t>
    <rPh sb="2" eb="6">
      <t>ソウリョウサクゲン</t>
    </rPh>
    <rPh sb="6" eb="8">
      <t>ギム</t>
    </rPh>
    <rPh sb="9" eb="10">
      <t>カカワ</t>
    </rPh>
    <rPh sb="11" eb="13">
      <t>ジョウキョウ</t>
    </rPh>
    <rPh sb="14" eb="26">
      <t>トクテイジギョウショ</t>
    </rPh>
    <rPh sb="27" eb="29">
      <t>ガイトウ</t>
    </rPh>
    <rPh sb="31" eb="33">
      <t>バアイ</t>
    </rPh>
    <rPh sb="35" eb="37">
      <t>キサイ</t>
    </rPh>
    <phoneticPr fontId="2"/>
  </si>
  <si>
    <t xml:space="preserve"> (1)　基準排出量の算定方法</t>
    <rPh sb="5" eb="7">
      <t>キジュン</t>
    </rPh>
    <rPh sb="7" eb="9">
      <t>ハイシュツ</t>
    </rPh>
    <rPh sb="9" eb="10">
      <t>リョウ</t>
    </rPh>
    <rPh sb="11" eb="13">
      <t>サンテイ</t>
    </rPh>
    <rPh sb="13" eb="15">
      <t>ホウホウ</t>
    </rPh>
    <phoneticPr fontId="2"/>
  </si>
  <si>
    <t xml:space="preserve"> (2)　基準排出量の変更</t>
    <rPh sb="5" eb="7">
      <t>キジュン</t>
    </rPh>
    <rPh sb="7" eb="10">
      <t>ハイシュツリョウ</t>
    </rPh>
    <rPh sb="11" eb="13">
      <t>ヘンコウ</t>
    </rPh>
    <phoneticPr fontId="2"/>
  </si>
  <si>
    <t xml:space="preserve"> (3)　削減義務率の区分</t>
    <rPh sb="5" eb="7">
      <t>サクゲン</t>
    </rPh>
    <rPh sb="7" eb="9">
      <t>ギム</t>
    </rPh>
    <rPh sb="9" eb="10">
      <t>リツ</t>
    </rPh>
    <rPh sb="11" eb="13">
      <t>クブン</t>
    </rPh>
    <phoneticPr fontId="2"/>
  </si>
  <si>
    <t xml:space="preserve"> (4)　削減義務期間</t>
    <rPh sb="5" eb="7">
      <t>サクゲン</t>
    </rPh>
    <rPh sb="7" eb="9">
      <t>ギム</t>
    </rPh>
    <rPh sb="9" eb="11">
      <t>キカン</t>
    </rPh>
    <phoneticPr fontId="2"/>
  </si>
  <si>
    <t xml:space="preserve"> (5)　優良特定地球温暖化対策事業所の認定</t>
    <rPh sb="5" eb="7">
      <t>ユウリョウ</t>
    </rPh>
    <rPh sb="7" eb="19">
      <t>トクテイジギョウショ</t>
    </rPh>
    <rPh sb="20" eb="22">
      <t>ニンテイ</t>
    </rPh>
    <phoneticPr fontId="2"/>
  </si>
  <si>
    <t xml:space="preserve"> (6)　年度ごとの状況</t>
    <rPh sb="5" eb="7">
      <t>ネンド</t>
    </rPh>
    <rPh sb="10" eb="12">
      <t>ジョウキョウ</t>
    </rPh>
    <phoneticPr fontId="2"/>
  </si>
  <si>
    <t>延べ面積当たり
特定温室効果ガス
年度排出量</t>
    <rPh sb="4" eb="5">
      <t>トウ</t>
    </rPh>
    <phoneticPr fontId="2"/>
  </si>
  <si>
    <t>貨物輸送以外の自動車交通量対策</t>
    <rPh sb="0" eb="2">
      <t>カモツ</t>
    </rPh>
    <rPh sb="2" eb="4">
      <t>ユソウ</t>
    </rPh>
    <rPh sb="4" eb="6">
      <t>イガイ</t>
    </rPh>
    <rPh sb="7" eb="10">
      <t>ジドウシャ</t>
    </rPh>
    <rPh sb="10" eb="12">
      <t>コウツウ</t>
    </rPh>
    <rPh sb="12" eb="13">
      <t>リョウ</t>
    </rPh>
    <rPh sb="13" eb="15">
      <t>タイサク</t>
    </rPh>
    <phoneticPr fontId="2"/>
  </si>
  <si>
    <t xml:space="preserve"> (5)　指定年度等</t>
    <rPh sb="5" eb="7">
      <t>シテイ</t>
    </rPh>
    <rPh sb="7" eb="9">
      <t>ネンド</t>
    </rPh>
    <rPh sb="9" eb="10">
      <t>トウ</t>
    </rPh>
    <phoneticPr fontId="2"/>
  </si>
  <si>
    <t>２　地球温暖化の対策の推進に関する基本方針</t>
    <phoneticPr fontId="2"/>
  </si>
  <si>
    <t>３　地球温暖化の対策の推進体制</t>
    <rPh sb="2" eb="4">
      <t>チキュウ</t>
    </rPh>
    <rPh sb="4" eb="7">
      <t>オンダンカ</t>
    </rPh>
    <rPh sb="8" eb="10">
      <t>タイサク</t>
    </rPh>
    <rPh sb="11" eb="13">
      <t>スイシン</t>
    </rPh>
    <rPh sb="13" eb="15">
      <t>タイセイ</t>
    </rPh>
    <phoneticPr fontId="2"/>
  </si>
  <si>
    <t>単位：ｔ（二酸化炭素換算）</t>
    <rPh sb="0" eb="2">
      <t>タンイ</t>
    </rPh>
    <rPh sb="5" eb="8">
      <t>ニサンカ</t>
    </rPh>
    <rPh sb="8" eb="10">
      <t>タンソ</t>
    </rPh>
    <rPh sb="10" eb="12">
      <t>カンサン</t>
    </rPh>
    <phoneticPr fontId="2"/>
  </si>
  <si>
    <t>ｔ（二酸化炭素換算）</t>
    <rPh sb="2" eb="5">
      <t>ニサンカ</t>
    </rPh>
    <rPh sb="5" eb="7">
      <t>タンソ</t>
    </rPh>
    <rPh sb="7" eb="9">
      <t>カンサン</t>
    </rPh>
    <phoneticPr fontId="2"/>
  </si>
  <si>
    <t>基準排出量</t>
    <phoneticPr fontId="2"/>
  </si>
  <si>
    <t>削減義務
率の区分</t>
    <phoneticPr fontId="2"/>
  </si>
  <si>
    <t>平均削減
義務率</t>
    <phoneticPr fontId="2"/>
  </si>
  <si>
    <t>計画
期間</t>
    <phoneticPr fontId="2"/>
  </si>
  <si>
    <t>削減
目標</t>
    <phoneticPr fontId="2"/>
  </si>
  <si>
    <t>削減
義務
の
概要</t>
    <phoneticPr fontId="2"/>
  </si>
  <si>
    <t>特定温室
効果ガス</t>
    <phoneticPr fontId="2"/>
  </si>
  <si>
    <t>特定温室効果
ガス以外の
温室効果ガス</t>
    <rPh sb="9" eb="11">
      <t>イガイ</t>
    </rPh>
    <phoneticPr fontId="2"/>
  </si>
  <si>
    <t>過去の実績排出量の
平均値</t>
    <phoneticPr fontId="2"/>
  </si>
  <si>
    <t>第５号様式　その１－２</t>
    <phoneticPr fontId="2"/>
  </si>
  <si>
    <t>地球温暖化対策計画書</t>
    <rPh sb="0" eb="2">
      <t>チキュウ</t>
    </rPh>
    <rPh sb="2" eb="4">
      <t>オンダン</t>
    </rPh>
    <rPh sb="4" eb="5">
      <t>カ</t>
    </rPh>
    <rPh sb="5" eb="7">
      <t>タイサク</t>
    </rPh>
    <rPh sb="7" eb="9">
      <t>ケイカク</t>
    </rPh>
    <rPh sb="9" eb="10">
      <t>ショ</t>
    </rPh>
    <phoneticPr fontId="2"/>
  </si>
  <si>
    <t>１　指定地球温暖化対策事業者の概要</t>
    <rPh sb="2" eb="4">
      <t>シテイ</t>
    </rPh>
    <rPh sb="4" eb="6">
      <t>チキュウ</t>
    </rPh>
    <rPh sb="6" eb="8">
      <t>オンダン</t>
    </rPh>
    <rPh sb="8" eb="9">
      <t>カ</t>
    </rPh>
    <rPh sb="9" eb="11">
      <t>タイサク</t>
    </rPh>
    <rPh sb="11" eb="13">
      <t>ジギョウ</t>
    </rPh>
    <rPh sb="13" eb="14">
      <t>シャ</t>
    </rPh>
    <rPh sb="15" eb="17">
      <t>ガイヨウ</t>
    </rPh>
    <phoneticPr fontId="2"/>
  </si>
  <si>
    <t xml:space="preserve"> (1-2)　指定地球温暖化対策事業者及び特定テナント等事業者の氏名</t>
    <rPh sb="7" eb="9">
      <t>シテイ</t>
    </rPh>
    <rPh sb="9" eb="11">
      <t>チキュウ</t>
    </rPh>
    <rPh sb="11" eb="14">
      <t>オンダンカ</t>
    </rPh>
    <rPh sb="14" eb="16">
      <t>タイサク</t>
    </rPh>
    <rPh sb="16" eb="19">
      <t>ジギョウシャ</t>
    </rPh>
    <rPh sb="19" eb="20">
      <t>オヨ</t>
    </rPh>
    <rPh sb="21" eb="23">
      <t>トクテイ</t>
    </rPh>
    <rPh sb="27" eb="28">
      <t>ナド</t>
    </rPh>
    <rPh sb="28" eb="31">
      <t>ジギョウシャ</t>
    </rPh>
    <rPh sb="32" eb="34">
      <t>シメイ</t>
    </rPh>
    <phoneticPr fontId="2"/>
  </si>
  <si>
    <t>指定地球温暖化対策事業者
又は特定テナント等事業者の別</t>
    <phoneticPr fontId="2"/>
  </si>
  <si>
    <t>年度</t>
  </si>
  <si>
    <t>年度</t>
    <phoneticPr fontId="2"/>
  </si>
  <si>
    <t>排出標準原単位を
用いる方法</t>
    <phoneticPr fontId="2"/>
  </si>
  <si>
    <t>基準排出量(A)</t>
    <phoneticPr fontId="2"/>
  </si>
  <si>
    <t>削減義務率(B)</t>
    <phoneticPr fontId="2"/>
  </si>
  <si>
    <t>特定温室効果
ガス排出量(E)</t>
    <phoneticPr fontId="2"/>
  </si>
  <si>
    <t>排出削減量
（F＝A - E）</t>
    <phoneticPr fontId="2"/>
  </si>
  <si>
    <t>実 施 時 期</t>
    <rPh sb="4" eb="5">
      <t>ジ</t>
    </rPh>
    <rPh sb="6" eb="7">
      <t>キ</t>
    </rPh>
    <phoneticPr fontId="2"/>
  </si>
  <si>
    <t>区 分 名 称</t>
    <rPh sb="0" eb="1">
      <t>ク</t>
    </rPh>
    <rPh sb="2" eb="3">
      <t>ブン</t>
    </rPh>
    <rPh sb="4" eb="5">
      <t>メイ</t>
    </rPh>
    <rPh sb="6" eb="7">
      <t>ショウ</t>
    </rPh>
    <phoneticPr fontId="2"/>
  </si>
  <si>
    <t>備 考</t>
    <phoneticPr fontId="2"/>
  </si>
  <si>
    <t>地球温暖化対策計画書の作
成等に関する講習会修了番号</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</si>
  <si>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</si>
  <si>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ｔ（二酸化炭素換算）</t>
    <phoneticPr fontId="2"/>
  </si>
  <si>
    <t>単位：ｔ（二酸化炭素換算）</t>
    <phoneticPr fontId="2"/>
  </si>
  <si>
    <t>合計</t>
    <phoneticPr fontId="2"/>
  </si>
  <si>
    <t>その４</t>
    <phoneticPr fontId="2"/>
  </si>
  <si>
    <t>特に優れた
事業所への認定</t>
    <phoneticPr fontId="2"/>
  </si>
  <si>
    <t>極めて優れた
事業所への認定</t>
    <phoneticPr fontId="2"/>
  </si>
  <si>
    <t>その５</t>
    <phoneticPr fontId="2"/>
  </si>
  <si>
    <t>対 策 の 名 称</t>
    <rPh sb="0" eb="1">
      <t>タイ</t>
    </rPh>
    <rPh sb="2" eb="3">
      <t>サク</t>
    </rPh>
    <rPh sb="6" eb="7">
      <t>メイ</t>
    </rPh>
    <rPh sb="8" eb="9">
      <t>ショウ</t>
    </rPh>
    <phoneticPr fontId="2"/>
  </si>
  <si>
    <t>区 分
番 号</t>
    <rPh sb="0" eb="1">
      <t>ク</t>
    </rPh>
    <rPh sb="2" eb="3">
      <t>ブン</t>
    </rPh>
    <rPh sb="4" eb="5">
      <t>バン</t>
    </rPh>
    <rPh sb="6" eb="7">
      <t>ゴウ</t>
    </rPh>
    <phoneticPr fontId="2"/>
  </si>
  <si>
    <t>実 施
時 期</t>
    <rPh sb="0" eb="1">
      <t>ジツ</t>
    </rPh>
    <rPh sb="2" eb="3">
      <t>シ</t>
    </rPh>
    <rPh sb="4" eb="5">
      <t>トキ</t>
    </rPh>
    <rPh sb="6" eb="7">
      <t>キ</t>
    </rPh>
    <phoneticPr fontId="2"/>
  </si>
  <si>
    <t>対 策 の 区 分</t>
    <rPh sb="0" eb="1">
      <t>タイ</t>
    </rPh>
    <rPh sb="2" eb="3">
      <t>サク</t>
    </rPh>
    <rPh sb="6" eb="7">
      <t>ク</t>
    </rPh>
    <rPh sb="8" eb="9">
      <t>ブン</t>
    </rPh>
    <phoneticPr fontId="2"/>
  </si>
  <si>
    <t>04</t>
    <phoneticPr fontId="5"/>
  </si>
  <si>
    <t>その６</t>
    <phoneticPr fontId="2"/>
  </si>
  <si>
    <t xml:space="preserve"> (1)　削減義務率の区分</t>
    <rPh sb="5" eb="7">
      <t>サクゲン</t>
    </rPh>
    <rPh sb="7" eb="9">
      <t>ギム</t>
    </rPh>
    <rPh sb="9" eb="10">
      <t>リツ</t>
    </rPh>
    <rPh sb="11" eb="13">
      <t>クブン</t>
    </rPh>
    <phoneticPr fontId="2"/>
  </si>
  <si>
    <t xml:space="preserve"> (2)　削減義務期間</t>
    <rPh sb="5" eb="7">
      <t>サクゲン</t>
    </rPh>
    <rPh sb="7" eb="9">
      <t>ギム</t>
    </rPh>
    <rPh sb="9" eb="11">
      <t>キカン</t>
    </rPh>
    <phoneticPr fontId="2"/>
  </si>
  <si>
    <t xml:space="preserve"> (3)　優良特定地球温暖化対策事業所の認定</t>
    <rPh sb="5" eb="7">
      <t>ユウリョウ</t>
    </rPh>
    <rPh sb="7" eb="19">
      <t>トクテイジギョウショ</t>
    </rPh>
    <rPh sb="20" eb="22">
      <t>ニンテイ</t>
    </rPh>
    <phoneticPr fontId="2"/>
  </si>
  <si>
    <t xml:space="preserve"> (4)　各年度の削減義務履行状況</t>
    <rPh sb="5" eb="6">
      <t>カク</t>
    </rPh>
    <rPh sb="6" eb="8">
      <t>ネンド</t>
    </rPh>
    <rPh sb="9" eb="11">
      <t>サクゲン</t>
    </rPh>
    <rPh sb="11" eb="13">
      <t>ギム</t>
    </rPh>
    <rPh sb="13" eb="15">
      <t>リコウ</t>
    </rPh>
    <rPh sb="15" eb="17">
      <t>ジョウキョウ</t>
    </rPh>
    <phoneticPr fontId="2"/>
  </si>
  <si>
    <t xml:space="preserve"> (1)　統括管理者</t>
    <rPh sb="5" eb="7">
      <t>トウカツ</t>
    </rPh>
    <rPh sb="7" eb="10">
      <t>カンリシャ</t>
    </rPh>
    <phoneticPr fontId="2"/>
  </si>
  <si>
    <t xml:space="preserve"> (2)　技術管理者</t>
    <rPh sb="5" eb="7">
      <t>ギジュツ</t>
    </rPh>
    <rPh sb="7" eb="10">
      <t>カンリシャ</t>
    </rPh>
    <phoneticPr fontId="2"/>
  </si>
  <si>
    <t>氏名</t>
    <phoneticPr fontId="2"/>
  </si>
  <si>
    <t>氏名</t>
    <phoneticPr fontId="2"/>
  </si>
  <si>
    <t>資格要件の名称</t>
    <phoneticPr fontId="2"/>
  </si>
  <si>
    <t>都登録番号</t>
    <phoneticPr fontId="2"/>
  </si>
  <si>
    <t>）のとおり</t>
    <phoneticPr fontId="2"/>
  </si>
  <si>
    <t>04</t>
    <phoneticPr fontId="5"/>
  </si>
  <si>
    <t>18</t>
    <phoneticPr fontId="2"/>
  </si>
  <si>
    <t>01</t>
    <phoneticPr fontId="2"/>
  </si>
  <si>
    <t>02</t>
    <phoneticPr fontId="2"/>
  </si>
  <si>
    <t>01</t>
    <phoneticPr fontId="5"/>
  </si>
  <si>
    <t>㎡</t>
    <phoneticPr fontId="2"/>
  </si>
  <si>
    <t>㎡</t>
    <phoneticPr fontId="2"/>
  </si>
  <si>
    <t>㎡</t>
    <phoneticPr fontId="2"/>
  </si>
  <si>
    <t xml:space="preserve"> (1)　指定地球温暖化対策事業者及び特定テナント等事業者の氏名</t>
    <rPh sb="5" eb="7">
      <t>シテイ</t>
    </rPh>
    <rPh sb="7" eb="9">
      <t>チキュウ</t>
    </rPh>
    <rPh sb="9" eb="12">
      <t>オンダンカ</t>
    </rPh>
    <rPh sb="12" eb="14">
      <t>タイサク</t>
    </rPh>
    <rPh sb="14" eb="17">
      <t>ジギョウシャ</t>
    </rPh>
    <rPh sb="17" eb="18">
      <t>オヨ</t>
    </rPh>
    <rPh sb="19" eb="21">
      <t>トクテイ</t>
    </rPh>
    <rPh sb="25" eb="26">
      <t>トウ</t>
    </rPh>
    <rPh sb="26" eb="29">
      <t>ジギョウシャ</t>
    </rPh>
    <rPh sb="30" eb="32">
      <t>シメイ</t>
    </rPh>
    <phoneticPr fontId="2"/>
  </si>
  <si>
    <t xml:space="preserve"> (2)　指定地球温暖化対策事業所の概要</t>
    <rPh sb="5" eb="7">
      <t>シテイ</t>
    </rPh>
    <rPh sb="7" eb="9">
      <t>チキュウ</t>
    </rPh>
    <rPh sb="9" eb="12">
      <t>オンダンカ</t>
    </rPh>
    <rPh sb="12" eb="14">
      <t>タイサク</t>
    </rPh>
    <rPh sb="14" eb="17">
      <t>ジギョウショ</t>
    </rPh>
    <rPh sb="18" eb="20">
      <t>ガイヨウ</t>
    </rPh>
    <phoneticPr fontId="2"/>
  </si>
  <si>
    <t>事業所の名称</t>
    <phoneticPr fontId="2"/>
  </si>
  <si>
    <t>事業所の所在地</t>
    <phoneticPr fontId="2"/>
  </si>
  <si>
    <t>分類番号</t>
    <phoneticPr fontId="2"/>
  </si>
  <si>
    <t>産業分類名</t>
    <phoneticPr fontId="2"/>
  </si>
  <si>
    <t>主たる用途</t>
    <phoneticPr fontId="2"/>
  </si>
  <si>
    <r>
      <t>建物の延べ面積</t>
    </r>
    <r>
      <rPr>
        <sz val="9"/>
        <rFont val="ＭＳ 明朝"/>
        <family val="1"/>
        <charset val="128"/>
      </rPr>
      <t xml:space="preserve">
</t>
    </r>
    <r>
      <rPr>
        <sz val="8"/>
        <rFont val="ＭＳ 明朝"/>
        <family val="1"/>
        <charset val="128"/>
      </rPr>
      <t>（熱供給事業所にあっては熱供給先面積）</t>
    </r>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</si>
  <si>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</si>
  <si>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</si>
  <si>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</si>
  <si>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</si>
  <si>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</si>
  <si>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</si>
  <si>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</si>
  <si>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</si>
  <si>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</si>
  <si>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</si>
  <si>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</si>
  <si>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</si>
  <si>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敷地面積</t>
    <phoneticPr fontId="2"/>
  </si>
  <si>
    <t>第５号様式　その１</t>
    <phoneticPr fontId="2"/>
  </si>
  <si>
    <t xml:space="preserve"> (3)　担当部署</t>
    <rPh sb="5" eb="7">
      <t>タントウ</t>
    </rPh>
    <rPh sb="7" eb="9">
      <t>ブショ</t>
    </rPh>
    <phoneticPr fontId="2"/>
  </si>
  <si>
    <t>計 画 の
担当部署</t>
    <phoneticPr fontId="2"/>
  </si>
  <si>
    <t>公 表 の
担当部署</t>
    <phoneticPr fontId="2"/>
  </si>
  <si>
    <t>～</t>
    <phoneticPr fontId="2"/>
  </si>
  <si>
    <t>名称</t>
    <phoneticPr fontId="2"/>
  </si>
  <si>
    <t xml:space="preserve"> (4)　地球温暖化対策計画書の公表方法</t>
    <rPh sb="5" eb="7">
      <t>チキュウ</t>
    </rPh>
    <rPh sb="7" eb="10">
      <t>オンダンカ</t>
    </rPh>
    <rPh sb="10" eb="12">
      <t>タイサク</t>
    </rPh>
    <rPh sb="12" eb="15">
      <t>ケイカクショ</t>
    </rPh>
    <rPh sb="16" eb="18">
      <t>コウヒョウ</t>
    </rPh>
    <rPh sb="18" eb="20">
      <t>ホウホウ</t>
    </rPh>
    <phoneticPr fontId="2"/>
  </si>
  <si>
    <t>ホームページで公表</t>
  </si>
  <si>
    <t>その他</t>
    <phoneticPr fontId="2"/>
  </si>
  <si>
    <t>その２</t>
    <phoneticPr fontId="2"/>
  </si>
  <si>
    <t>その３</t>
    <phoneticPr fontId="2"/>
  </si>
  <si>
    <t xml:space="preserve"> (1)　温室効果ガス排出量の推移</t>
    <rPh sb="5" eb="7">
      <t>オンシツ</t>
    </rPh>
    <rPh sb="7" eb="9">
      <t>コウカ</t>
    </rPh>
    <rPh sb="11" eb="13">
      <t>ハイシュツ</t>
    </rPh>
    <rPh sb="13" eb="14">
      <t>リョウ</t>
    </rPh>
    <rPh sb="15" eb="17">
      <t>スイイ</t>
    </rPh>
    <phoneticPr fontId="2"/>
  </si>
  <si>
    <t>(2)　建物の延べ面積当たりの特定温室効果ガス年度排出量の状況</t>
    <rPh sb="4" eb="6">
      <t>タテモノ</t>
    </rPh>
    <rPh sb="7" eb="8">
      <t>ノ</t>
    </rPh>
    <rPh sb="9" eb="11">
      <t>メンセキ</t>
    </rPh>
    <rPh sb="11" eb="12">
      <t>ア</t>
    </rPh>
    <rPh sb="15" eb="17">
      <t>トクテイ</t>
    </rPh>
    <rPh sb="17" eb="19">
      <t>オンシツ</t>
    </rPh>
    <rPh sb="19" eb="21">
      <t>コウカ</t>
    </rPh>
    <rPh sb="23" eb="25">
      <t>ネンド</t>
    </rPh>
    <rPh sb="25" eb="28">
      <t>ハイシュツリョウ</t>
    </rPh>
    <rPh sb="29" eb="31">
      <t>ジョウキョウ</t>
    </rPh>
    <phoneticPr fontId="2"/>
  </si>
  <si>
    <t>）</t>
    <phoneticPr fontId="2"/>
  </si>
  <si>
    <t>）</t>
    <phoneticPr fontId="2"/>
  </si>
  <si>
    <t>年度まで</t>
    <phoneticPr fontId="2"/>
  </si>
  <si>
    <t>削減義務
期間合計</t>
    <phoneticPr fontId="2"/>
  </si>
  <si>
    <t>受　講　日</t>
    <rPh sb="0" eb="1">
      <t>ウケ</t>
    </rPh>
    <rPh sb="2" eb="3">
      <t>コウ</t>
    </rPh>
    <rPh sb="4" eb="5">
      <t>ヒ</t>
    </rPh>
    <phoneticPr fontId="2"/>
  </si>
  <si>
    <t>前年度末</t>
    <rPh sb="0" eb="3">
      <t>ゼンネンド</t>
    </rPh>
    <rPh sb="3" eb="4">
      <t>マツ</t>
    </rPh>
    <phoneticPr fontId="2"/>
  </si>
  <si>
    <t>基準年度</t>
    <rPh sb="0" eb="2">
      <t>キジュン</t>
    </rPh>
    <rPh sb="2" eb="4">
      <t>ネンド</t>
    </rPh>
    <phoneticPr fontId="2"/>
  </si>
  <si>
    <t>用途別内訳</t>
    <rPh sb="0" eb="2">
      <t>ヨウト</t>
    </rPh>
    <rPh sb="2" eb="3">
      <t>ベツ</t>
    </rPh>
    <rPh sb="3" eb="5">
      <t>ウチワケ</t>
    </rPh>
    <phoneticPr fontId="2"/>
  </si>
  <si>
    <t>（技術管理者を都の登録事業者へ外部委託した場合のみ、次の欄にも記入すること。）</t>
    <rPh sb="1" eb="3">
      <t>ギジュツ</t>
    </rPh>
    <rPh sb="3" eb="6">
      <t>カンリシャ</t>
    </rPh>
    <rPh sb="7" eb="8">
      <t>ト</t>
    </rPh>
    <rPh sb="9" eb="11">
      <t>トウロク</t>
    </rPh>
    <rPh sb="11" eb="13">
      <t>ジギョウ</t>
    </rPh>
    <rPh sb="13" eb="14">
      <t>シャ</t>
    </rPh>
    <rPh sb="15" eb="17">
      <t>ガイブ</t>
    </rPh>
    <rPh sb="17" eb="19">
      <t>イタク</t>
    </rPh>
    <rPh sb="21" eb="23">
      <t>バアイ</t>
    </rPh>
    <rPh sb="26" eb="27">
      <t>ツギ</t>
    </rPh>
    <rPh sb="28" eb="29">
      <t>ラン</t>
    </rPh>
    <rPh sb="31" eb="33">
      <t>キニュウ</t>
    </rPh>
    <phoneticPr fontId="2"/>
  </si>
  <si>
    <t>△別紙（</t>
    <rPh sb="1" eb="3">
      <t>ベッシ</t>
    </rPh>
    <phoneticPr fontId="2"/>
  </si>
  <si>
    <t>年</t>
    <rPh sb="0" eb="1">
      <t>ネン</t>
    </rPh>
    <phoneticPr fontId="2"/>
  </si>
  <si>
    <t>月</t>
    <rPh sb="0" eb="1">
      <t>ツキ</t>
    </rPh>
    <phoneticPr fontId="2"/>
  </si>
  <si>
    <t>日</t>
    <rPh sb="0" eb="1">
      <t>ニチ</t>
    </rPh>
    <phoneticPr fontId="2"/>
  </si>
  <si>
    <t>氏名（法人にあっては名称）</t>
    <rPh sb="0" eb="2">
      <t>シメイ</t>
    </rPh>
    <rPh sb="3" eb="5">
      <t>ホウジン</t>
    </rPh>
    <rPh sb="10" eb="12">
      <t>メイショウ</t>
    </rPh>
    <phoneticPr fontId="2"/>
  </si>
  <si>
    <t>登　録　日
（更新日）</t>
    <rPh sb="0" eb="1">
      <t>ノボル</t>
    </rPh>
    <rPh sb="2" eb="3">
      <t>ロク</t>
    </rPh>
    <rPh sb="4" eb="5">
      <t>ヒ</t>
    </rPh>
    <rPh sb="7" eb="10">
      <t>コウシンビ</t>
    </rPh>
    <phoneticPr fontId="2"/>
  </si>
  <si>
    <t>31_推進体制の整備</t>
    <rPh sb="3" eb="5">
      <t>スイシン</t>
    </rPh>
    <rPh sb="5" eb="7">
      <t>タイセイ</t>
    </rPh>
    <rPh sb="8" eb="10">
      <t>セイビ</t>
    </rPh>
    <phoneticPr fontId="5"/>
  </si>
  <si>
    <t>31_主要設備等の保全管理</t>
    <rPh sb="3" eb="5">
      <t>シュヨウ</t>
    </rPh>
    <rPh sb="5" eb="7">
      <t>セツビ</t>
    </rPh>
    <rPh sb="7" eb="8">
      <t>トウ</t>
    </rPh>
    <rPh sb="9" eb="11">
      <t>ホゼン</t>
    </rPh>
    <rPh sb="11" eb="13">
      <t>カンリ</t>
    </rPh>
    <phoneticPr fontId="5"/>
  </si>
  <si>
    <t>31_計測及び記録の管理</t>
    <rPh sb="3" eb="5">
      <t>ケイソク</t>
    </rPh>
    <rPh sb="5" eb="6">
      <t>オヨ</t>
    </rPh>
    <rPh sb="7" eb="9">
      <t>キロク</t>
    </rPh>
    <rPh sb="10" eb="12">
      <t>カンリ</t>
    </rPh>
    <phoneticPr fontId="5"/>
  </si>
  <si>
    <t>31_エネルギー使用量の管理</t>
    <rPh sb="8" eb="10">
      <t>シヨウ</t>
    </rPh>
    <rPh sb="10" eb="11">
      <t>リョウ</t>
    </rPh>
    <rPh sb="12" eb="14">
      <t>カンリ</t>
    </rPh>
    <phoneticPr fontId="5"/>
  </si>
  <si>
    <t>31_生産工程のエネルギー管理</t>
    <rPh sb="3" eb="5">
      <t>セイサン</t>
    </rPh>
    <rPh sb="5" eb="7">
      <t>コウテイ</t>
    </rPh>
    <rPh sb="13" eb="15">
      <t>カンリ</t>
    </rPh>
    <phoneticPr fontId="5"/>
  </si>
  <si>
    <t>32_燃料の燃焼の合理化に関する措置</t>
    <rPh sb="3" eb="5">
      <t>ネンリョウ</t>
    </rPh>
    <rPh sb="6" eb="8">
      <t>ネンショウ</t>
    </rPh>
    <rPh sb="9" eb="12">
      <t>ゴウリカ</t>
    </rPh>
    <rPh sb="13" eb="14">
      <t>カン</t>
    </rPh>
    <rPh sb="16" eb="18">
      <t>ソチ</t>
    </rPh>
    <phoneticPr fontId="5"/>
  </si>
  <si>
    <t>32_加熱及び冷却並びに伝熱の合理化に関する措置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5"/>
  </si>
  <si>
    <t>32_放射・伝熱等による熱の損失の防止に関する措置</t>
    <rPh sb="3" eb="5">
      <t>ホウシャ</t>
    </rPh>
    <rPh sb="6" eb="8">
      <t>デンネツ</t>
    </rPh>
    <rPh sb="8" eb="9">
      <t>トウ</t>
    </rPh>
    <rPh sb="12" eb="13">
      <t>ネツ</t>
    </rPh>
    <rPh sb="14" eb="16">
      <t>ソンシツ</t>
    </rPh>
    <rPh sb="17" eb="19">
      <t>ボウシ</t>
    </rPh>
    <rPh sb="20" eb="21">
      <t>カン</t>
    </rPh>
    <rPh sb="23" eb="25">
      <t>ソチ</t>
    </rPh>
    <phoneticPr fontId="5"/>
  </si>
  <si>
    <t>32_廃熱の回収利用に関する措置</t>
    <rPh sb="3" eb="5">
      <t>ハイネツ</t>
    </rPh>
    <rPh sb="6" eb="8">
      <t>カイシュウ</t>
    </rPh>
    <rPh sb="8" eb="10">
      <t>リヨウ</t>
    </rPh>
    <rPh sb="11" eb="12">
      <t>カン</t>
    </rPh>
    <rPh sb="14" eb="16">
      <t>ソチ</t>
    </rPh>
    <phoneticPr fontId="5"/>
  </si>
  <si>
    <t>32_ボイラー・工業炉・蒸気系統・熱交換器等に係るその他の削減対策</t>
    <rPh sb="8" eb="10">
      <t>コウギョウ</t>
    </rPh>
    <rPh sb="10" eb="11">
      <t>ロ</t>
    </rPh>
    <rPh sb="12" eb="14">
      <t>ジョウキ</t>
    </rPh>
    <rPh sb="14" eb="16">
      <t>ケイトウ</t>
    </rPh>
    <rPh sb="17" eb="21">
      <t>ネツコウカンキ</t>
    </rPh>
    <rPh sb="21" eb="22">
      <t>トウ</t>
    </rPh>
    <rPh sb="23" eb="24">
      <t>カカ</t>
    </rPh>
    <rPh sb="27" eb="28">
      <t>タ</t>
    </rPh>
    <rPh sb="29" eb="31">
      <t>サクゲン</t>
    </rPh>
    <rPh sb="31" eb="33">
      <t>タイサク</t>
    </rPh>
    <phoneticPr fontId="5"/>
  </si>
  <si>
    <t>34_熱の動力等への変換の合理化に関する措置</t>
    <rPh sb="3" eb="4">
      <t>ネツ</t>
    </rPh>
    <rPh sb="5" eb="7">
      <t>ドウリョク</t>
    </rPh>
    <rPh sb="7" eb="8">
      <t>トウ</t>
    </rPh>
    <rPh sb="10" eb="12">
      <t>ヘンカン</t>
    </rPh>
    <rPh sb="13" eb="16">
      <t>ゴウリカ</t>
    </rPh>
    <rPh sb="17" eb="18">
      <t>カン</t>
    </rPh>
    <rPh sb="20" eb="22">
      <t>ソチ</t>
    </rPh>
    <phoneticPr fontId="5"/>
  </si>
  <si>
    <t>35_抵抗等による電気の損失の防止に関する措置</t>
    <rPh sb="3" eb="5">
      <t>テイコウ</t>
    </rPh>
    <rPh sb="5" eb="6">
      <t>トウ</t>
    </rPh>
    <rPh sb="9" eb="11">
      <t>デンキ</t>
    </rPh>
    <rPh sb="12" eb="14">
      <t>ソンシツ</t>
    </rPh>
    <rPh sb="15" eb="17">
      <t>ボウシ</t>
    </rPh>
    <rPh sb="18" eb="19">
      <t>カン</t>
    </rPh>
    <rPh sb="21" eb="23">
      <t>ソチ</t>
    </rPh>
    <phoneticPr fontId="5"/>
  </si>
  <si>
    <t>49_排出量取引</t>
    <rPh sb="3" eb="5">
      <t>ハイシュツ</t>
    </rPh>
    <rPh sb="5" eb="6">
      <t>リョウ</t>
    </rPh>
    <rPh sb="6" eb="8">
      <t>トリヒキ</t>
    </rPh>
    <phoneticPr fontId="2"/>
  </si>
  <si>
    <t>49_その他の削減対策</t>
    <rPh sb="5" eb="6">
      <t>タ</t>
    </rPh>
    <rPh sb="7" eb="9">
      <t>サクゲン</t>
    </rPh>
    <rPh sb="9" eb="11">
      <t>タイサク</t>
    </rPh>
    <phoneticPr fontId="2"/>
  </si>
  <si>
    <t>自らの貨物等の搬入のため他者の自動車を利用しているとき。</t>
    <phoneticPr fontId="2"/>
  </si>
  <si>
    <t>　</t>
    <phoneticPr fontId="2"/>
  </si>
  <si>
    <t xml:space="preserve">   </t>
    <phoneticPr fontId="2"/>
  </si>
  <si>
    <t>施設利用者等の貨物等の搬入等のため指定地球温暖化対策事業者以外の者の自動車を利用しているとき。</t>
    <phoneticPr fontId="2"/>
  </si>
  <si>
    <t>01</t>
    <phoneticPr fontId="5"/>
  </si>
  <si>
    <t>01</t>
    <phoneticPr fontId="5"/>
  </si>
  <si>
    <t>対策
Ｎｏ</t>
    <rPh sb="0" eb="2">
      <t>タイサク</t>
    </rPh>
    <phoneticPr fontId="2"/>
  </si>
  <si>
    <t>対策の区分</t>
    <rPh sb="0" eb="2">
      <t>タイサク</t>
    </rPh>
    <rPh sb="3" eb="5">
      <t>クブン</t>
    </rPh>
    <phoneticPr fontId="2"/>
  </si>
  <si>
    <t>取得年月日</t>
    <rPh sb="0" eb="2">
      <t>シュトク</t>
    </rPh>
    <rPh sb="2" eb="5">
      <t>ネンガッピ</t>
    </rPh>
    <phoneticPr fontId="2"/>
  </si>
  <si>
    <t>業種等</t>
    <rPh sb="0" eb="2">
      <t>ギョウシュ</t>
    </rPh>
    <rPh sb="2" eb="3">
      <t>トウ</t>
    </rPh>
    <phoneticPr fontId="2"/>
  </si>
  <si>
    <t>公表期間</t>
    <rPh sb="0" eb="2">
      <t>コウヒョウ</t>
    </rPh>
    <rPh sb="2" eb="4">
      <t>キカン</t>
    </rPh>
    <phoneticPr fontId="2"/>
  </si>
  <si>
    <t>所在地：</t>
    <rPh sb="0" eb="3">
      <t>ショザイチ</t>
    </rPh>
    <phoneticPr fontId="2"/>
  </si>
  <si>
    <t>閲覧可能時間：</t>
    <rPh sb="0" eb="2">
      <t>エツラン</t>
    </rPh>
    <rPh sb="2" eb="4">
      <t>カノウ</t>
    </rPh>
    <rPh sb="4" eb="6">
      <t>ジカン</t>
    </rPh>
    <phoneticPr fontId="2"/>
  </si>
  <si>
    <t>冊子名：</t>
    <rPh sb="0" eb="2">
      <t>サッシ</t>
    </rPh>
    <rPh sb="2" eb="3">
      <t>メイ</t>
    </rPh>
    <phoneticPr fontId="2"/>
  </si>
  <si>
    <t>入手方法：</t>
    <rPh sb="0" eb="2">
      <t>ニュウシュ</t>
    </rPh>
    <rPh sb="2" eb="4">
      <t>ホウホウ</t>
    </rPh>
    <phoneticPr fontId="2"/>
  </si>
  <si>
    <t>年度</t>
    <rPh sb="0" eb="2">
      <t>ネンド</t>
    </rPh>
    <phoneticPr fontId="2"/>
  </si>
  <si>
    <t>削減量
（ｔ）</t>
    <rPh sb="0" eb="2">
      <t>サクゲン</t>
    </rPh>
    <rPh sb="2" eb="3">
      <t>リョウ</t>
    </rPh>
    <phoneticPr fontId="2"/>
  </si>
  <si>
    <t>削減率
（％）</t>
    <rPh sb="0" eb="2">
      <t>サクゲン</t>
    </rPh>
    <rPh sb="2" eb="3">
      <t>リツ</t>
    </rPh>
    <phoneticPr fontId="2"/>
  </si>
  <si>
    <t>㎡</t>
    <phoneticPr fontId="2"/>
  </si>
  <si>
    <t>アドレス：</t>
    <phoneticPr fontId="2"/>
  </si>
  <si>
    <t>義務開始
の前年度</t>
    <rPh sb="0" eb="2">
      <t>ギム</t>
    </rPh>
    <rPh sb="2" eb="4">
      <t>カイシ</t>
    </rPh>
    <rPh sb="6" eb="7">
      <t>マエ</t>
    </rPh>
    <rPh sb="7" eb="9">
      <t>ネンド</t>
    </rPh>
    <phoneticPr fontId="2"/>
  </si>
  <si>
    <t>算定方法：（</t>
    <rPh sb="0" eb="2">
      <t>サンテイ</t>
    </rPh>
    <rPh sb="2" eb="4">
      <t>ホウホウ</t>
    </rPh>
    <phoneticPr fontId="2"/>
  </si>
  <si>
    <t>区分名称</t>
    <rPh sb="0" eb="2">
      <t>クブン</t>
    </rPh>
    <rPh sb="2" eb="4">
      <t>メイショウ</t>
    </rPh>
    <phoneticPr fontId="2"/>
  </si>
  <si>
    <t>99</t>
    <phoneticPr fontId="5"/>
  </si>
  <si>
    <t>１　指定地球温暖化対策事業者の概要</t>
    <rPh sb="2" eb="4">
      <t>シテイ</t>
    </rPh>
    <rPh sb="4" eb="6">
      <t>チキュウ</t>
    </rPh>
    <rPh sb="6" eb="9">
      <t>オンダンカ</t>
    </rPh>
    <rPh sb="9" eb="11">
      <t>タイサク</t>
    </rPh>
    <rPh sb="11" eb="14">
      <t>ジギョウシャ</t>
    </rPh>
    <rPh sb="15" eb="17">
      <t>ガイヨウ</t>
    </rPh>
    <phoneticPr fontId="2"/>
  </si>
  <si>
    <t>基準年度：（</t>
    <rPh sb="0" eb="2">
      <t>キジュン</t>
    </rPh>
    <rPh sb="2" eb="4">
      <t>ネンド</t>
    </rPh>
    <phoneticPr fontId="2"/>
  </si>
  <si>
    <t>その他ガス</t>
    <rPh sb="2" eb="3">
      <t>タ</t>
    </rPh>
    <phoneticPr fontId="2"/>
  </si>
  <si>
    <t>年度から</t>
    <rPh sb="0" eb="2">
      <t>ネンド</t>
    </rPh>
    <phoneticPr fontId="2"/>
  </si>
  <si>
    <t>削減義務率の区分</t>
    <rPh sb="0" eb="4">
      <t>サクゲンギム</t>
    </rPh>
    <rPh sb="4" eb="5">
      <t>リツ</t>
    </rPh>
    <rPh sb="6" eb="8">
      <t>クブン</t>
    </rPh>
    <phoneticPr fontId="2"/>
  </si>
  <si>
    <t>指定地球温暖化対策事業所</t>
    <rPh sb="0" eb="12">
      <t>シテイジギョウショ</t>
    </rPh>
    <phoneticPr fontId="2"/>
  </si>
  <si>
    <t>特定地球温暖化対策事業所</t>
    <rPh sb="0" eb="12">
      <t>トクテイジギョウショ</t>
    </rPh>
    <phoneticPr fontId="2"/>
  </si>
  <si>
    <t>年度まで</t>
    <rPh sb="0" eb="2">
      <t>ネンド</t>
    </rPh>
    <phoneticPr fontId="2"/>
  </si>
  <si>
    <t>事業所
の種類</t>
    <rPh sb="0" eb="3">
      <t>ジギョウショ</t>
    </rPh>
    <rPh sb="5" eb="7">
      <t>シュルイ</t>
    </rPh>
    <phoneticPr fontId="2"/>
  </si>
  <si>
    <t>変更年度</t>
    <rPh sb="0" eb="2">
      <t>ヘンコウ</t>
    </rPh>
    <rPh sb="2" eb="4">
      <t>ネンド</t>
    </rPh>
    <phoneticPr fontId="2"/>
  </si>
  <si>
    <t>その他</t>
    <rPh sb="2" eb="3">
      <t>タ</t>
    </rPh>
    <phoneticPr fontId="2"/>
  </si>
  <si>
    <t>事業の
業　種</t>
    <rPh sb="0" eb="2">
      <t>ジギョウ</t>
    </rPh>
    <rPh sb="4" eb="5">
      <t>ギョウ</t>
    </rPh>
    <rPh sb="6" eb="7">
      <t>タネ</t>
    </rPh>
    <phoneticPr fontId="2"/>
  </si>
  <si>
    <t>閲覧場所：</t>
    <rPh sb="0" eb="2">
      <t>エツラン</t>
    </rPh>
    <rPh sb="2" eb="4">
      <t>バショ</t>
    </rPh>
    <phoneticPr fontId="2"/>
  </si>
  <si>
    <t>一般管理事項</t>
    <rPh sb="0" eb="2">
      <t>イッパン</t>
    </rPh>
    <rPh sb="2" eb="4">
      <t>カンリ</t>
    </rPh>
    <rPh sb="4" eb="6">
      <t>ジコウ</t>
    </rPh>
    <phoneticPr fontId="5"/>
  </si>
  <si>
    <t>11</t>
    <phoneticPr fontId="5"/>
  </si>
  <si>
    <t>熱源設備、熱搬送設備</t>
    <rPh sb="0" eb="2">
      <t>ネツゲン</t>
    </rPh>
    <rPh sb="2" eb="4">
      <t>セツビ</t>
    </rPh>
    <rPh sb="5" eb="6">
      <t>ネツ</t>
    </rPh>
    <rPh sb="6" eb="8">
      <t>ハンソウ</t>
    </rPh>
    <rPh sb="8" eb="10">
      <t>セツビ</t>
    </rPh>
    <phoneticPr fontId="5"/>
  </si>
  <si>
    <t>01</t>
    <phoneticPr fontId="5"/>
  </si>
  <si>
    <t>02</t>
    <phoneticPr fontId="5"/>
  </si>
  <si>
    <t>実施中</t>
  </si>
  <si>
    <t>今後実施</t>
  </si>
  <si>
    <t>検討中</t>
  </si>
  <si>
    <t>実施しない</t>
  </si>
  <si>
    <t>00</t>
    <phoneticPr fontId="2"/>
  </si>
  <si>
    <t>11_推進体制の整備</t>
    <rPh sb="3" eb="5">
      <t>スイシン</t>
    </rPh>
    <rPh sb="5" eb="7">
      <t>タイセイ</t>
    </rPh>
    <rPh sb="8" eb="10">
      <t>セイビ</t>
    </rPh>
    <phoneticPr fontId="5"/>
  </si>
  <si>
    <t>11_主要設備等の保全管理</t>
    <rPh sb="3" eb="5">
      <t>シュヨウ</t>
    </rPh>
    <rPh sb="5" eb="7">
      <t>セツビ</t>
    </rPh>
    <rPh sb="7" eb="8">
      <t>トウ</t>
    </rPh>
    <rPh sb="9" eb="11">
      <t>ホゼン</t>
    </rPh>
    <rPh sb="11" eb="13">
      <t>カンリ</t>
    </rPh>
    <phoneticPr fontId="5"/>
  </si>
  <si>
    <t>11_計測・記録の管理</t>
    <rPh sb="3" eb="5">
      <t>ケイソク</t>
    </rPh>
    <rPh sb="6" eb="8">
      <t>キロク</t>
    </rPh>
    <rPh sb="9" eb="11">
      <t>カンリ</t>
    </rPh>
    <phoneticPr fontId="5"/>
  </si>
  <si>
    <t>11_エネルギー使用量の管理</t>
    <rPh sb="8" eb="10">
      <t>シヨウ</t>
    </rPh>
    <rPh sb="10" eb="11">
      <t>リョウ</t>
    </rPh>
    <rPh sb="12" eb="14">
      <t>カンリ</t>
    </rPh>
    <phoneticPr fontId="5"/>
  </si>
  <si>
    <t>12_燃焼設備の管理</t>
    <rPh sb="3" eb="5">
      <t>ネンショウ</t>
    </rPh>
    <rPh sb="5" eb="7">
      <t>セツビ</t>
    </rPh>
    <rPh sb="8" eb="10">
      <t>カンリ</t>
    </rPh>
    <phoneticPr fontId="5"/>
  </si>
  <si>
    <t>12_冷凍機の効率管理</t>
    <rPh sb="3" eb="6">
      <t>レイトウキ</t>
    </rPh>
    <rPh sb="7" eb="9">
      <t>コウリツ</t>
    </rPh>
    <rPh sb="9" eb="11">
      <t>カンリ</t>
    </rPh>
    <phoneticPr fontId="5"/>
  </si>
  <si>
    <t>12_運転管理及び効率管理</t>
    <rPh sb="3" eb="5">
      <t>ウンテン</t>
    </rPh>
    <rPh sb="5" eb="7">
      <t>カンリ</t>
    </rPh>
    <rPh sb="7" eb="8">
      <t>オヨ</t>
    </rPh>
    <rPh sb="9" eb="11">
      <t>コウリツ</t>
    </rPh>
    <rPh sb="11" eb="13">
      <t>カンリ</t>
    </rPh>
    <phoneticPr fontId="5"/>
  </si>
  <si>
    <t>12_補機の運転管理</t>
    <rPh sb="3" eb="4">
      <t>ホ</t>
    </rPh>
    <rPh sb="4" eb="5">
      <t>キ</t>
    </rPh>
    <rPh sb="6" eb="8">
      <t>ウンテン</t>
    </rPh>
    <rPh sb="8" eb="10">
      <t>カンリ</t>
    </rPh>
    <phoneticPr fontId="5"/>
  </si>
  <si>
    <t>12_熱搬送設備の運転管理</t>
    <rPh sb="3" eb="4">
      <t>ネツ</t>
    </rPh>
    <rPh sb="4" eb="6">
      <t>ハンソウ</t>
    </rPh>
    <rPh sb="6" eb="8">
      <t>セツビ</t>
    </rPh>
    <rPh sb="9" eb="11">
      <t>ウンテン</t>
    </rPh>
    <rPh sb="11" eb="13">
      <t>カンリ</t>
    </rPh>
    <phoneticPr fontId="5"/>
  </si>
  <si>
    <t>12_廃熱回収の管理</t>
    <rPh sb="3" eb="5">
      <t>ハイネツ</t>
    </rPh>
    <rPh sb="5" eb="7">
      <t>カイシュウ</t>
    </rPh>
    <rPh sb="8" eb="10">
      <t>カンリ</t>
    </rPh>
    <phoneticPr fontId="5"/>
  </si>
  <si>
    <t>12_蒸気の漏えい及び保温の管理</t>
    <rPh sb="3" eb="5">
      <t>ジョウキ</t>
    </rPh>
    <rPh sb="6" eb="7">
      <t>ロウ</t>
    </rPh>
    <rPh sb="9" eb="10">
      <t>オヨ</t>
    </rPh>
    <rPh sb="11" eb="13">
      <t>ホオン</t>
    </rPh>
    <rPh sb="14" eb="16">
      <t>カンリ</t>
    </rPh>
    <phoneticPr fontId="5"/>
  </si>
  <si>
    <t>12_熱蓄槽の管理</t>
    <rPh sb="3" eb="4">
      <t>ネツ</t>
    </rPh>
    <rPh sb="4" eb="5">
      <t>チク</t>
    </rPh>
    <rPh sb="5" eb="6">
      <t>ソウ</t>
    </rPh>
    <rPh sb="7" eb="9">
      <t>カンリ</t>
    </rPh>
    <phoneticPr fontId="5"/>
  </si>
  <si>
    <t>13_空気調和の管理</t>
    <rPh sb="3" eb="5">
      <t>クウキ</t>
    </rPh>
    <rPh sb="5" eb="7">
      <t>チョウワ</t>
    </rPh>
    <rPh sb="8" eb="10">
      <t>カンリ</t>
    </rPh>
    <phoneticPr fontId="5"/>
  </si>
  <si>
    <t>13_空気調和設備の効率管理</t>
    <rPh sb="3" eb="5">
      <t>クウキ</t>
    </rPh>
    <rPh sb="5" eb="7">
      <t>チョウワ</t>
    </rPh>
    <rPh sb="7" eb="9">
      <t>セツビ</t>
    </rPh>
    <rPh sb="10" eb="12">
      <t>コウリツ</t>
    </rPh>
    <rPh sb="12" eb="14">
      <t>カンリ</t>
    </rPh>
    <phoneticPr fontId="5"/>
  </si>
  <si>
    <t>13_換気設備の運転管理</t>
    <rPh sb="3" eb="5">
      <t>カンキ</t>
    </rPh>
    <rPh sb="5" eb="7">
      <t>セツビ</t>
    </rPh>
    <rPh sb="8" eb="10">
      <t>ウンテン</t>
    </rPh>
    <rPh sb="10" eb="12">
      <t>カンリ</t>
    </rPh>
    <phoneticPr fontId="5"/>
  </si>
  <si>
    <t>14_給湯設備の管理</t>
    <rPh sb="3" eb="5">
      <t>キュウトウ</t>
    </rPh>
    <rPh sb="5" eb="7">
      <t>セツビ</t>
    </rPh>
    <rPh sb="8" eb="10">
      <t>カンリ</t>
    </rPh>
    <phoneticPr fontId="5"/>
  </si>
  <si>
    <t>14_給排水設備の管理</t>
    <rPh sb="3" eb="4">
      <t>キュウ</t>
    </rPh>
    <rPh sb="4" eb="6">
      <t>ハイスイ</t>
    </rPh>
    <rPh sb="6" eb="8">
      <t>セツビ</t>
    </rPh>
    <rPh sb="9" eb="11">
      <t>カンリ</t>
    </rPh>
    <phoneticPr fontId="5"/>
  </si>
  <si>
    <t>14_冷凍冷蔵設備及びちゅう房設備の管理</t>
    <rPh sb="3" eb="5">
      <t>レイトウ</t>
    </rPh>
    <rPh sb="5" eb="7">
      <t>レイゾウ</t>
    </rPh>
    <rPh sb="7" eb="9">
      <t>セツビ</t>
    </rPh>
    <rPh sb="9" eb="10">
      <t>オヨ</t>
    </rPh>
    <rPh sb="14" eb="15">
      <t>ボウ</t>
    </rPh>
    <rPh sb="15" eb="17">
      <t>セツビ</t>
    </rPh>
    <rPh sb="18" eb="20">
      <t>カンリ</t>
    </rPh>
    <phoneticPr fontId="5"/>
  </si>
  <si>
    <t>15_受変電設備の管理</t>
    <rPh sb="3" eb="4">
      <t>ジュ</t>
    </rPh>
    <rPh sb="4" eb="6">
      <t>ヘンデン</t>
    </rPh>
    <rPh sb="6" eb="8">
      <t>セツビ</t>
    </rPh>
    <rPh sb="9" eb="11">
      <t>カンリ</t>
    </rPh>
    <phoneticPr fontId="5"/>
  </si>
  <si>
    <t>15_照明設備の運用管理</t>
    <rPh sb="3" eb="5">
      <t>ショウメイ</t>
    </rPh>
    <rPh sb="5" eb="7">
      <t>セツビ</t>
    </rPh>
    <rPh sb="8" eb="10">
      <t>ウンヨウ</t>
    </rPh>
    <rPh sb="10" eb="12">
      <t>カンリ</t>
    </rPh>
    <phoneticPr fontId="5"/>
  </si>
  <si>
    <t>15_事務用機器等の管理</t>
    <rPh sb="3" eb="6">
      <t>ジムヨウ</t>
    </rPh>
    <rPh sb="6" eb="8">
      <t>キキ</t>
    </rPh>
    <rPh sb="8" eb="9">
      <t>トウ</t>
    </rPh>
    <rPh sb="10" eb="12">
      <t>カンリ</t>
    </rPh>
    <phoneticPr fontId="5"/>
  </si>
  <si>
    <t>16_昇降機の運転管理</t>
    <rPh sb="3" eb="6">
      <t>ショウコウキ</t>
    </rPh>
    <rPh sb="7" eb="9">
      <t>ウンテン</t>
    </rPh>
    <rPh sb="9" eb="11">
      <t>カンリ</t>
    </rPh>
    <phoneticPr fontId="5"/>
  </si>
  <si>
    <t>16_建物の省エネルギー</t>
    <rPh sb="3" eb="5">
      <t>タテモノ</t>
    </rPh>
    <rPh sb="6" eb="7">
      <t>ショウ</t>
    </rPh>
    <phoneticPr fontId="5"/>
  </si>
  <si>
    <t>17_負荷平準化対策</t>
    <rPh sb="3" eb="5">
      <t>フカ</t>
    </rPh>
    <rPh sb="5" eb="8">
      <t>ヘイジュンカ</t>
    </rPh>
    <rPh sb="8" eb="10">
      <t>タイサク</t>
    </rPh>
    <phoneticPr fontId="5"/>
  </si>
  <si>
    <t>17_コージェネレーション</t>
    <phoneticPr fontId="5"/>
  </si>
  <si>
    <t>18_排出量取引</t>
    <rPh sb="3" eb="5">
      <t>ハイシュツ</t>
    </rPh>
    <rPh sb="5" eb="6">
      <t>リョウ</t>
    </rPh>
    <rPh sb="6" eb="8">
      <t>トリヒキ</t>
    </rPh>
    <phoneticPr fontId="2"/>
  </si>
  <si>
    <t>18_その他</t>
    <rPh sb="5" eb="6">
      <t>タ</t>
    </rPh>
    <phoneticPr fontId="2"/>
  </si>
  <si>
    <t>33_加熱及び冷却並びに伝熱の合理化に関する措置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5"/>
  </si>
  <si>
    <t>36_電気の動力・熱等への変換の合理化に関する措置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</si>
  <si>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37_電気の動力・熱等への変換の合理化に関する措置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</si>
  <si>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38_電気の動力・熱等への変換の合理化に関する措置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</si>
  <si>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39_電気の動力・熱等への変換の合理化に関する措置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</si>
  <si>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40_加熱及び冷却並びに伝熱の合理化に関する措置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5"/>
  </si>
  <si>
    <t>41_電気の動力・熱等への変換の合理化に関する措置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</si>
  <si>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該当しない</t>
  </si>
  <si>
    <t>基本方針</t>
    <rPh sb="0" eb="2">
      <t>キホン</t>
    </rPh>
    <rPh sb="2" eb="4">
      <t>ホウシン</t>
    </rPh>
    <phoneticPr fontId="2"/>
  </si>
  <si>
    <t>対策内容</t>
    <rPh sb="0" eb="2">
      <t>タイサク</t>
    </rPh>
    <rPh sb="2" eb="4">
      <t>ナイヨウ</t>
    </rPh>
    <phoneticPr fontId="2"/>
  </si>
  <si>
    <t>取組状況</t>
    <rPh sb="0" eb="2">
      <t>トリク</t>
    </rPh>
    <rPh sb="2" eb="4">
      <t>ジョウキョウ</t>
    </rPh>
    <phoneticPr fontId="2"/>
  </si>
  <si>
    <t>12</t>
    <phoneticPr fontId="5"/>
  </si>
  <si>
    <t>空気調和設備、換気設備</t>
    <rPh sb="0" eb="2">
      <t>クウキ</t>
    </rPh>
    <rPh sb="2" eb="4">
      <t>チョウワ</t>
    </rPh>
    <rPh sb="4" eb="6">
      <t>セツビ</t>
    </rPh>
    <rPh sb="7" eb="9">
      <t>カンキ</t>
    </rPh>
    <rPh sb="9" eb="11">
      <t>セツビ</t>
    </rPh>
    <phoneticPr fontId="5"/>
  </si>
  <si>
    <t>13</t>
    <phoneticPr fontId="5"/>
  </si>
  <si>
    <t>03</t>
    <phoneticPr fontId="5"/>
  </si>
  <si>
    <t>受変電設備、配電設備</t>
    <rPh sb="0" eb="1">
      <t>ジュ</t>
    </rPh>
    <rPh sb="1" eb="3">
      <t>ヘンデン</t>
    </rPh>
    <rPh sb="3" eb="5">
      <t>セツビ</t>
    </rPh>
    <rPh sb="6" eb="8">
      <t>ハイデン</t>
    </rPh>
    <rPh sb="8" eb="10">
      <t>セツビ</t>
    </rPh>
    <phoneticPr fontId="5"/>
  </si>
  <si>
    <t>02</t>
    <phoneticPr fontId="5"/>
  </si>
  <si>
    <t>発電専用設備、コージェネレーション設備</t>
    <rPh sb="0" eb="2">
      <t>ハツデン</t>
    </rPh>
    <rPh sb="2" eb="4">
      <t>センヨウ</t>
    </rPh>
    <rPh sb="4" eb="6">
      <t>セツビ</t>
    </rPh>
    <rPh sb="17" eb="19">
      <t>セツビ</t>
    </rPh>
    <phoneticPr fontId="5"/>
  </si>
  <si>
    <t>14</t>
    <phoneticPr fontId="5"/>
  </si>
  <si>
    <t>ポンプ、ファン、ブロワー、コンプレッサー等</t>
    <rPh sb="20" eb="21">
      <t>トウ</t>
    </rPh>
    <phoneticPr fontId="5"/>
  </si>
  <si>
    <t>受変電設備、照明設備、電気設備</t>
    <rPh sb="0" eb="1">
      <t>ジュ</t>
    </rPh>
    <rPh sb="1" eb="3">
      <t>ヘンデン</t>
    </rPh>
    <rPh sb="3" eb="5">
      <t>セツビ</t>
    </rPh>
    <rPh sb="6" eb="8">
      <t>ショウメイ</t>
    </rPh>
    <rPh sb="8" eb="10">
      <t>セツビ</t>
    </rPh>
    <rPh sb="11" eb="13">
      <t>デンキ</t>
    </rPh>
    <rPh sb="13" eb="15">
      <t>セツビ</t>
    </rPh>
    <phoneticPr fontId="5"/>
  </si>
  <si>
    <t>15</t>
    <phoneticPr fontId="5"/>
  </si>
  <si>
    <t>照明設備</t>
    <rPh sb="0" eb="2">
      <t>ショウメイ</t>
    </rPh>
    <rPh sb="2" eb="4">
      <t>セツビ</t>
    </rPh>
    <phoneticPr fontId="5"/>
  </si>
  <si>
    <t>03</t>
    <phoneticPr fontId="5"/>
  </si>
  <si>
    <t>16</t>
    <phoneticPr fontId="5"/>
  </si>
  <si>
    <t>昇降機、建物</t>
    <rPh sb="0" eb="3">
      <t>ショウコウキ</t>
    </rPh>
    <rPh sb="4" eb="6">
      <t>タテモノ</t>
    </rPh>
    <phoneticPr fontId="5"/>
  </si>
  <si>
    <t>電動力応用設備、電気加熱設備等</t>
    <rPh sb="0" eb="2">
      <t>デンドウ</t>
    </rPh>
    <rPh sb="2" eb="3">
      <t>リョク</t>
    </rPh>
    <rPh sb="3" eb="5">
      <t>オウヨウ</t>
    </rPh>
    <rPh sb="5" eb="7">
      <t>セツビ</t>
    </rPh>
    <rPh sb="8" eb="10">
      <t>デンキ</t>
    </rPh>
    <rPh sb="10" eb="12">
      <t>カネツ</t>
    </rPh>
    <rPh sb="12" eb="14">
      <t>セツビ</t>
    </rPh>
    <rPh sb="14" eb="15">
      <t>トウ</t>
    </rPh>
    <phoneticPr fontId="5"/>
  </si>
  <si>
    <t>17</t>
    <phoneticPr fontId="5"/>
  </si>
  <si>
    <t>負荷平準化</t>
    <rPh sb="0" eb="2">
      <t>フカ</t>
    </rPh>
    <rPh sb="2" eb="5">
      <t>ヘイジュンカ</t>
    </rPh>
    <phoneticPr fontId="5"/>
  </si>
  <si>
    <t>ｔ（二酸化炭素換算）/年</t>
    <rPh sb="11" eb="12">
      <t>ネン</t>
    </rPh>
    <phoneticPr fontId="2"/>
  </si>
  <si>
    <t>02</t>
    <phoneticPr fontId="5"/>
  </si>
  <si>
    <t>昇降機</t>
    <rPh sb="0" eb="3">
      <t>ショウコウキ</t>
    </rPh>
    <phoneticPr fontId="5"/>
  </si>
  <si>
    <t>04</t>
    <phoneticPr fontId="5"/>
  </si>
  <si>
    <t>給湯設備</t>
    <rPh sb="0" eb="2">
      <t>キュウトウ</t>
    </rPh>
    <rPh sb="2" eb="4">
      <t>セツビ</t>
    </rPh>
    <phoneticPr fontId="5"/>
  </si>
  <si>
    <t>02</t>
    <phoneticPr fontId="5"/>
  </si>
  <si>
    <t>給湯設備、給排水設備、冷凍冷蔵設備、ちゅう房設備</t>
    <rPh sb="0" eb="2">
      <t>キュウトウ</t>
    </rPh>
    <rPh sb="2" eb="4">
      <t>セツビ</t>
    </rPh>
    <rPh sb="5" eb="6">
      <t>キュウ</t>
    </rPh>
    <rPh sb="6" eb="8">
      <t>ハイスイ</t>
    </rPh>
    <rPh sb="8" eb="10">
      <t>セツビ</t>
    </rPh>
    <rPh sb="11" eb="13">
      <t>レイトウ</t>
    </rPh>
    <rPh sb="13" eb="15">
      <t>レイゾウ</t>
    </rPh>
    <rPh sb="15" eb="17">
      <t>セツビ</t>
    </rPh>
    <rPh sb="21" eb="22">
      <t>ボウ</t>
    </rPh>
    <rPh sb="22" eb="24">
      <t>セツビ</t>
    </rPh>
    <phoneticPr fontId="5"/>
  </si>
  <si>
    <t>04</t>
    <phoneticPr fontId="5"/>
  </si>
  <si>
    <t>01</t>
    <phoneticPr fontId="5"/>
  </si>
  <si>
    <t>03</t>
    <phoneticPr fontId="5"/>
  </si>
  <si>
    <t>05</t>
    <phoneticPr fontId="5"/>
  </si>
  <si>
    <t>06</t>
    <phoneticPr fontId="5"/>
  </si>
  <si>
    <t>08</t>
    <phoneticPr fontId="5"/>
  </si>
  <si>
    <t>01</t>
    <phoneticPr fontId="5"/>
  </si>
  <si>
    <t>02</t>
    <phoneticPr fontId="5"/>
  </si>
  <si>
    <t>02</t>
    <phoneticPr fontId="5"/>
  </si>
  <si>
    <t>03</t>
    <phoneticPr fontId="5"/>
  </si>
  <si>
    <t>05</t>
    <phoneticPr fontId="5"/>
  </si>
  <si>
    <t>01</t>
    <phoneticPr fontId="5"/>
  </si>
  <si>
    <t>02</t>
    <phoneticPr fontId="5"/>
  </si>
  <si>
    <t>02</t>
    <phoneticPr fontId="5"/>
  </si>
  <si>
    <t>06</t>
    <phoneticPr fontId="5"/>
  </si>
  <si>
    <t>31</t>
    <phoneticPr fontId="5"/>
  </si>
  <si>
    <t>32</t>
    <phoneticPr fontId="5"/>
  </si>
  <si>
    <t>ボイラー、工業炉、蒸気系統、熱交換器等</t>
    <rPh sb="5" eb="7">
      <t>コウギョウ</t>
    </rPh>
    <rPh sb="7" eb="8">
      <t>ロ</t>
    </rPh>
    <rPh sb="9" eb="11">
      <t>ジョウキ</t>
    </rPh>
    <rPh sb="11" eb="13">
      <t>ケイトウ</t>
    </rPh>
    <rPh sb="14" eb="18">
      <t>ネツコウカンキ</t>
    </rPh>
    <rPh sb="18" eb="19">
      <t>トウ</t>
    </rPh>
    <phoneticPr fontId="5"/>
  </si>
  <si>
    <t>33</t>
    <phoneticPr fontId="5"/>
  </si>
  <si>
    <t>34</t>
    <phoneticPr fontId="5"/>
  </si>
  <si>
    <t>35</t>
    <phoneticPr fontId="5"/>
  </si>
  <si>
    <t>36</t>
    <phoneticPr fontId="5"/>
  </si>
  <si>
    <t>37</t>
    <phoneticPr fontId="5"/>
  </si>
  <si>
    <t>38</t>
    <phoneticPr fontId="5"/>
  </si>
  <si>
    <t>39</t>
    <phoneticPr fontId="5"/>
  </si>
  <si>
    <t>40</t>
    <phoneticPr fontId="5"/>
  </si>
  <si>
    <t>41</t>
    <phoneticPr fontId="5"/>
  </si>
  <si>
    <t>49</t>
    <phoneticPr fontId="5"/>
  </si>
  <si>
    <t>05</t>
    <phoneticPr fontId="5"/>
  </si>
  <si>
    <t>07</t>
    <phoneticPr fontId="5"/>
  </si>
  <si>
    <t>07</t>
    <phoneticPr fontId="5"/>
  </si>
  <si>
    <t>07</t>
    <phoneticPr fontId="5"/>
  </si>
  <si>
    <t>07</t>
    <phoneticPr fontId="5"/>
  </si>
  <si>
    <t>その他</t>
    <rPh sb="2" eb="3">
      <t>タ</t>
    </rPh>
    <phoneticPr fontId="5"/>
  </si>
  <si>
    <t>地球温暖化対策計画書</t>
    <rPh sb="0" eb="2">
      <t>チキュウ</t>
    </rPh>
    <rPh sb="2" eb="5">
      <t>オンダンカ</t>
    </rPh>
    <rPh sb="5" eb="7">
      <t>タイサク</t>
    </rPh>
    <rPh sb="7" eb="10">
      <t>ケイカクショ</t>
    </rPh>
    <phoneticPr fontId="2"/>
  </si>
  <si>
    <t>事務用機器</t>
    <rPh sb="0" eb="3">
      <t>ジムヨウ</t>
    </rPh>
    <rPh sb="3" eb="5">
      <t>キキ</t>
    </rPh>
    <phoneticPr fontId="5"/>
  </si>
  <si>
    <t>A_農業_林業</t>
    <rPh sb="2" eb="4">
      <t>ノウギョウ</t>
    </rPh>
    <rPh sb="5" eb="7">
      <t>リンギョウ</t>
    </rPh>
    <phoneticPr fontId="2"/>
  </si>
  <si>
    <t>A</t>
    <phoneticPr fontId="2"/>
  </si>
  <si>
    <t>農業</t>
  </si>
  <si>
    <t>B_漁業</t>
    <phoneticPr fontId="2"/>
  </si>
  <si>
    <t>B</t>
    <phoneticPr fontId="2"/>
  </si>
  <si>
    <t>林業</t>
    <phoneticPr fontId="2"/>
  </si>
  <si>
    <t>C_鉱業_採石業_砂利採取業</t>
    <phoneticPr fontId="2"/>
  </si>
  <si>
    <t>C</t>
    <phoneticPr fontId="2"/>
  </si>
  <si>
    <t>漁業</t>
    <phoneticPr fontId="2"/>
  </si>
  <si>
    <t>D_建設業</t>
    <phoneticPr fontId="2"/>
  </si>
  <si>
    <t>D</t>
    <phoneticPr fontId="2"/>
  </si>
  <si>
    <t>水産養殖業</t>
    <phoneticPr fontId="2"/>
  </si>
  <si>
    <t>E_製造業</t>
    <phoneticPr fontId="2"/>
  </si>
  <si>
    <t>E</t>
    <phoneticPr fontId="2"/>
  </si>
  <si>
    <t>鉱業，採石業，砂利採取業</t>
    <phoneticPr fontId="2"/>
  </si>
  <si>
    <t>F_電気_ガス_熱供給_水道業</t>
    <phoneticPr fontId="2"/>
  </si>
  <si>
    <t>F</t>
    <phoneticPr fontId="2"/>
  </si>
  <si>
    <t>総合工事業</t>
    <phoneticPr fontId="2"/>
  </si>
  <si>
    <t>G_情報通信業</t>
    <phoneticPr fontId="2"/>
  </si>
  <si>
    <t>G</t>
    <phoneticPr fontId="2"/>
  </si>
  <si>
    <t xml:space="preserve">職別工事業(設備工事業を除く) </t>
    <phoneticPr fontId="2"/>
  </si>
  <si>
    <t>H_運輸業_郵便業</t>
    <phoneticPr fontId="2"/>
  </si>
  <si>
    <t>H</t>
    <phoneticPr fontId="2"/>
  </si>
  <si>
    <t>設備工事業</t>
    <phoneticPr fontId="2"/>
  </si>
  <si>
    <t>I_卸売業_小売業</t>
    <phoneticPr fontId="2"/>
  </si>
  <si>
    <t>I</t>
    <phoneticPr fontId="2"/>
  </si>
  <si>
    <t>食料品製造業</t>
    <phoneticPr fontId="2"/>
  </si>
  <si>
    <t>J_金融業_保険業</t>
    <phoneticPr fontId="2"/>
  </si>
  <si>
    <t>J</t>
    <phoneticPr fontId="2"/>
  </si>
  <si>
    <t>飲料・たばこ・飼料製造業</t>
    <phoneticPr fontId="2"/>
  </si>
  <si>
    <t>K_不動産業_物品賃貸業</t>
    <phoneticPr fontId="2"/>
  </si>
  <si>
    <t>K</t>
    <phoneticPr fontId="2"/>
  </si>
  <si>
    <t>繊維工業</t>
    <phoneticPr fontId="2"/>
  </si>
  <si>
    <t>L_学術研究_専門_技術サービス業</t>
    <phoneticPr fontId="2"/>
  </si>
  <si>
    <t>L</t>
    <phoneticPr fontId="2"/>
  </si>
  <si>
    <t>木材・木製品製造業（家具を除く）</t>
    <phoneticPr fontId="2"/>
  </si>
  <si>
    <t>M_宿泊業_飲食サービス業</t>
    <phoneticPr fontId="2"/>
  </si>
  <si>
    <t>M</t>
    <phoneticPr fontId="2"/>
  </si>
  <si>
    <t>家具・装備品製造業</t>
    <phoneticPr fontId="2"/>
  </si>
  <si>
    <t>N_生活関連サービス業_娯楽業</t>
    <phoneticPr fontId="2"/>
  </si>
  <si>
    <t>N</t>
    <phoneticPr fontId="2"/>
  </si>
  <si>
    <t>パルプ・紙・紙加工品製造業</t>
    <phoneticPr fontId="2"/>
  </si>
  <si>
    <t>O_教育_学習支援業</t>
    <phoneticPr fontId="2"/>
  </si>
  <si>
    <t>O</t>
    <phoneticPr fontId="2"/>
  </si>
  <si>
    <t>印刷・同関連業</t>
    <phoneticPr fontId="2"/>
  </si>
  <si>
    <t>P_医療_福祉</t>
    <phoneticPr fontId="2"/>
  </si>
  <si>
    <t>P</t>
    <phoneticPr fontId="2"/>
  </si>
  <si>
    <t xml:space="preserve">化学工業 
</t>
    <phoneticPr fontId="2"/>
  </si>
  <si>
    <t>Q_複合サービス事業</t>
    <phoneticPr fontId="2"/>
  </si>
  <si>
    <t>Q</t>
    <phoneticPr fontId="2"/>
  </si>
  <si>
    <t>石油製品・石炭製品製造業</t>
    <phoneticPr fontId="2"/>
  </si>
  <si>
    <t>R_サービス業...他に分類されないもの</t>
    <phoneticPr fontId="2"/>
  </si>
  <si>
    <t>R</t>
    <phoneticPr fontId="2"/>
  </si>
  <si>
    <t>プラスチック製品製造業（別掲を除く）</t>
    <phoneticPr fontId="2"/>
  </si>
  <si>
    <t>S_公務...他に分類されるものを除く</t>
    <phoneticPr fontId="2"/>
  </si>
  <si>
    <t>S</t>
    <phoneticPr fontId="2"/>
  </si>
  <si>
    <t xml:space="preserve">ゴム製品製造業 
</t>
    <phoneticPr fontId="2"/>
  </si>
  <si>
    <t>T_分類不能の産業</t>
    <phoneticPr fontId="2"/>
  </si>
  <si>
    <t>T</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</si>
  <si>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</si>
  <si>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</si>
  <si>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</si>
  <si>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</si>
  <si>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</si>
  <si>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 xml:space="preserve">はん用機械器具製造業 </t>
    <phoneticPr fontId="2"/>
  </si>
  <si>
    <t>生産用機械器具製造業</t>
    <phoneticPr fontId="2"/>
  </si>
  <si>
    <t>業務用機械器具製造業</t>
    <phoneticPr fontId="2"/>
  </si>
  <si>
    <t xml:space="preserve">電子部品・デバイス・電子回路製造業 </t>
    <phoneticPr fontId="2"/>
  </si>
  <si>
    <t xml:space="preserve">電気機械器具製造業 
</t>
    <phoneticPr fontId="2"/>
  </si>
  <si>
    <t>情報通信機械器具製造業</t>
    <phoneticPr fontId="2"/>
  </si>
  <si>
    <t>輸送用機械器具製造業</t>
    <phoneticPr fontId="2"/>
  </si>
  <si>
    <t>その他の製造業</t>
    <phoneticPr fontId="2"/>
  </si>
  <si>
    <t>電気業</t>
    <phoneticPr fontId="2"/>
  </si>
  <si>
    <t>ガス業</t>
    <phoneticPr fontId="2"/>
  </si>
  <si>
    <t>熱供給業</t>
    <phoneticPr fontId="2"/>
  </si>
  <si>
    <t>水道業</t>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</si>
  <si>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</si>
  <si>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</si>
  <si>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</si>
  <si>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</si>
  <si>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</si>
  <si>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鉄道業</t>
    <phoneticPr fontId="2"/>
  </si>
  <si>
    <t>道路旅客運送業</t>
    <phoneticPr fontId="2"/>
  </si>
  <si>
    <t>道路貨物運送業</t>
    <phoneticPr fontId="2"/>
  </si>
  <si>
    <t>水運業</t>
    <phoneticPr fontId="2"/>
  </si>
  <si>
    <t>航空運輸業</t>
    <phoneticPr fontId="2"/>
  </si>
  <si>
    <t>倉庫業</t>
    <phoneticPr fontId="2"/>
  </si>
  <si>
    <t>運輸に附帯するサービス業</t>
    <phoneticPr fontId="2"/>
  </si>
  <si>
    <t>郵便業（信書便事業を含む）</t>
    <phoneticPr fontId="2"/>
  </si>
  <si>
    <t xml:space="preserve">各種商品卸売業 
</t>
    <phoneticPr fontId="2"/>
  </si>
  <si>
    <t>繊維・衣服等卸売業</t>
    <phoneticPr fontId="2"/>
  </si>
  <si>
    <t xml:space="preserve">飲食料品卸売業 </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</si>
  <si>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</si>
  <si>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</si>
  <si>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</si>
  <si>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</si>
  <si>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</si>
  <si>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</si>
  <si>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</si>
  <si>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 xml:space="preserve">その他の小売業 </t>
    <phoneticPr fontId="2"/>
  </si>
  <si>
    <t>無店舗小売業</t>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</si>
  <si>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</si>
  <si>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</si>
  <si>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</si>
  <si>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</si>
  <si>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</si>
  <si>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保険業（保険媒介代理業，保険サービス業を含む）</t>
    <phoneticPr fontId="2"/>
  </si>
  <si>
    <t>不動産取引業</t>
    <phoneticPr fontId="2"/>
  </si>
  <si>
    <t>不動産賃貸業・管理業</t>
    <phoneticPr fontId="2"/>
  </si>
  <si>
    <t>物品賃貸業</t>
    <phoneticPr fontId="2"/>
  </si>
  <si>
    <t>学術・開発研究機関</t>
    <phoneticPr fontId="2"/>
  </si>
  <si>
    <t>専門サービス業（他に分類されないもの）</t>
    <phoneticPr fontId="2"/>
  </si>
  <si>
    <t xml:space="preserve">広告業 
</t>
    <phoneticPr fontId="2"/>
  </si>
  <si>
    <t xml:space="preserve">技術サービス業（他に分類されないもの） 
</t>
    <phoneticPr fontId="2"/>
  </si>
  <si>
    <t xml:space="preserve">宿泊業 
</t>
    <phoneticPr fontId="2"/>
  </si>
  <si>
    <t>飲食店</t>
    <phoneticPr fontId="2"/>
  </si>
  <si>
    <t>持ち帰り・配達飲食サービス業</t>
    <phoneticPr fontId="2"/>
  </si>
  <si>
    <t>洗濯・理容・美容・浴場業</t>
    <phoneticPr fontId="2"/>
  </si>
  <si>
    <t>その他の生活関連サービス業</t>
    <phoneticPr fontId="2"/>
  </si>
  <si>
    <t>娯楽業</t>
    <phoneticPr fontId="2"/>
  </si>
  <si>
    <t>学校教育</t>
    <phoneticPr fontId="2"/>
  </si>
  <si>
    <t>その他の教育，学習支援業</t>
    <phoneticPr fontId="2"/>
  </si>
  <si>
    <t>医療業</t>
    <phoneticPr fontId="2"/>
  </si>
  <si>
    <t>保健衛生</t>
    <phoneticPr fontId="2"/>
  </si>
  <si>
    <t xml:space="preserve">社会保険・社会福祉・介護事業 </t>
    <phoneticPr fontId="2"/>
  </si>
  <si>
    <t>郵便局</t>
    <phoneticPr fontId="2"/>
  </si>
  <si>
    <t xml:space="preserve">協同組合（他に分類されないもの） </t>
    <phoneticPr fontId="2"/>
  </si>
  <si>
    <t>廃棄物処理業</t>
    <phoneticPr fontId="2"/>
  </si>
  <si>
    <t>自動車整備業</t>
    <phoneticPr fontId="2"/>
  </si>
  <si>
    <t xml:space="preserve">機械等修理業（別掲を除く） </t>
    <phoneticPr fontId="2"/>
  </si>
  <si>
    <t xml:space="preserve">職業紹介・労働者派遣業 </t>
    <phoneticPr fontId="2"/>
  </si>
  <si>
    <t>その他の事業サービス業</t>
    <phoneticPr fontId="2"/>
  </si>
  <si>
    <t>政治・経済・文化団体</t>
    <phoneticPr fontId="2"/>
  </si>
  <si>
    <t>宗教</t>
    <phoneticPr fontId="2"/>
  </si>
  <si>
    <t>その他のサービス業</t>
    <phoneticPr fontId="2"/>
  </si>
  <si>
    <t xml:space="preserve">外国公務 
</t>
    <phoneticPr fontId="2"/>
  </si>
  <si>
    <t xml:space="preserve">国家公務 </t>
    <phoneticPr fontId="2"/>
  </si>
  <si>
    <t>地方公務</t>
    <phoneticPr fontId="2"/>
  </si>
  <si>
    <t>分類不能の産業</t>
    <phoneticPr fontId="2"/>
  </si>
  <si>
    <t>特定テナント等事業者</t>
    <rPh sb="0" eb="2">
      <t>トクテイ</t>
    </rPh>
    <rPh sb="6" eb="7">
      <t>トウ</t>
    </rPh>
    <rPh sb="7" eb="9">
      <t>ジギョウ</t>
    </rPh>
    <rPh sb="9" eb="10">
      <t>シャ</t>
    </rPh>
    <phoneticPr fontId="2"/>
  </si>
  <si>
    <t>指定地球温暖化対策事業者</t>
    <rPh sb="0" eb="2">
      <t>シテイ</t>
    </rPh>
    <rPh sb="2" eb="4">
      <t>チキュウ</t>
    </rPh>
    <rPh sb="4" eb="6">
      <t>オンダン</t>
    </rPh>
    <rPh sb="6" eb="7">
      <t>カ</t>
    </rPh>
    <rPh sb="7" eb="9">
      <t>タイサク</t>
    </rPh>
    <rPh sb="9" eb="12">
      <t>ジギョウシャ</t>
    </rPh>
    <phoneticPr fontId="2"/>
  </si>
  <si>
    <t>02</t>
    <phoneticPr fontId="5"/>
  </si>
  <si>
    <t>01</t>
    <phoneticPr fontId="5"/>
  </si>
  <si>
    <t>02</t>
    <phoneticPr fontId="5"/>
  </si>
  <si>
    <t>02</t>
    <phoneticPr fontId="5"/>
  </si>
  <si>
    <t>01</t>
    <phoneticPr fontId="5"/>
  </si>
  <si>
    <t>03</t>
    <phoneticPr fontId="5"/>
  </si>
  <si>
    <t>07</t>
    <phoneticPr fontId="5"/>
  </si>
  <si>
    <t xml:space="preserve"> (1)　現在の削減計画期間の削減目標</t>
    <rPh sb="5" eb="7">
      <t>ゲンザイ</t>
    </rPh>
    <rPh sb="8" eb="10">
      <t>サクゲン</t>
    </rPh>
    <rPh sb="15" eb="17">
      <t>サクゲン</t>
    </rPh>
    <rPh sb="17" eb="19">
      <t>モクヒョウ</t>
    </rPh>
    <phoneticPr fontId="2"/>
  </si>
  <si>
    <t xml:space="preserve"> (2)　次の削減計画期間以降の削減目標</t>
    <rPh sb="5" eb="6">
      <t>ツギ</t>
    </rPh>
    <rPh sb="7" eb="9">
      <t>サクゲン</t>
    </rPh>
    <rPh sb="13" eb="15">
      <t>イコウ</t>
    </rPh>
    <rPh sb="16" eb="18">
      <t>サクゲン</t>
    </rPh>
    <rPh sb="18" eb="20">
      <t>モクヒョウ</t>
    </rPh>
    <phoneticPr fontId="2"/>
  </si>
  <si>
    <t>実績</t>
    <rPh sb="0" eb="2">
      <t>ジッセキ</t>
    </rPh>
    <phoneticPr fontId="2"/>
  </si>
  <si>
    <t>決定及び予定の量</t>
    <rPh sb="0" eb="2">
      <t>ケッテイ</t>
    </rPh>
    <rPh sb="2" eb="3">
      <t>オヨ</t>
    </rPh>
    <rPh sb="4" eb="6">
      <t>ヨテイ</t>
    </rPh>
    <rPh sb="7" eb="8">
      <t>リョウ</t>
    </rPh>
    <phoneticPr fontId="2"/>
  </si>
  <si>
    <t>エネルギー管理士</t>
    <rPh sb="5" eb="8">
      <t>カンリシ</t>
    </rPh>
    <phoneticPr fontId="2"/>
  </si>
  <si>
    <t>一級建築士</t>
    <rPh sb="0" eb="2">
      <t>イッキュウ</t>
    </rPh>
    <rPh sb="2" eb="5">
      <t>ケンチクシ</t>
    </rPh>
    <phoneticPr fontId="2"/>
  </si>
  <si>
    <t>建築設備士</t>
    <phoneticPr fontId="2"/>
  </si>
  <si>
    <t>技術士・建設部門</t>
    <rPh sb="0" eb="3">
      <t>ギジュツシ</t>
    </rPh>
    <rPh sb="4" eb="6">
      <t>ケンセツ</t>
    </rPh>
    <rPh sb="6" eb="8">
      <t>ブモン</t>
    </rPh>
    <phoneticPr fontId="2"/>
  </si>
  <si>
    <t>技術士・電気電子部門</t>
    <rPh sb="0" eb="3">
      <t>ギジュツシ</t>
    </rPh>
    <rPh sb="4" eb="6">
      <t>デンキ</t>
    </rPh>
    <rPh sb="6" eb="8">
      <t>デンシ</t>
    </rPh>
    <rPh sb="8" eb="10">
      <t>ブモン</t>
    </rPh>
    <phoneticPr fontId="2"/>
  </si>
  <si>
    <t>技術士・機械部門</t>
    <rPh sb="0" eb="3">
      <t>ギジュツシ</t>
    </rPh>
    <rPh sb="4" eb="6">
      <t>キカイ</t>
    </rPh>
    <rPh sb="6" eb="8">
      <t>ブモン</t>
    </rPh>
    <phoneticPr fontId="2"/>
  </si>
  <si>
    <t>技術士・衛生工学部門</t>
    <rPh sb="0" eb="3">
      <t>ギジュツシ</t>
    </rPh>
    <rPh sb="4" eb="6">
      <t>エイセイ</t>
    </rPh>
    <rPh sb="6" eb="8">
      <t>コウガク</t>
    </rPh>
    <rPh sb="8" eb="10">
      <t>ブモン</t>
    </rPh>
    <phoneticPr fontId="2"/>
  </si>
  <si>
    <t>技術士・環境部門</t>
    <rPh sb="0" eb="3">
      <t>ギジュツシ</t>
    </rPh>
    <rPh sb="4" eb="6">
      <t>カンキョウ</t>
    </rPh>
    <rPh sb="6" eb="8">
      <t>ブモン</t>
    </rPh>
    <phoneticPr fontId="2"/>
  </si>
  <si>
    <t>技術士・総合技術監理部門（衛生工学）</t>
    <rPh sb="13" eb="15">
      <t>エイセイ</t>
    </rPh>
    <rPh sb="15" eb="17">
      <t>コウガク</t>
    </rPh>
    <phoneticPr fontId="2"/>
  </si>
  <si>
    <t>技術士・総合技術監理部門（機械）</t>
    <rPh sb="13" eb="15">
      <t>キカイ</t>
    </rPh>
    <phoneticPr fontId="2"/>
  </si>
  <si>
    <t>技術士・総合技術監理部門（電気電子）</t>
    <rPh sb="13" eb="15">
      <t>デンキ</t>
    </rPh>
    <rPh sb="15" eb="17">
      <t>デンシ</t>
    </rPh>
    <phoneticPr fontId="2"/>
  </si>
  <si>
    <t>技術士・総合技術監理部門（建設）</t>
    <rPh sb="0" eb="3">
      <t>ギジュツシ</t>
    </rPh>
    <rPh sb="4" eb="6">
      <t>ソウゴウ</t>
    </rPh>
    <rPh sb="6" eb="8">
      <t>ギジュツ</t>
    </rPh>
    <rPh sb="8" eb="10">
      <t>カンリ</t>
    </rPh>
    <rPh sb="10" eb="12">
      <t>ブモン</t>
    </rPh>
    <rPh sb="13" eb="15">
      <t>ケンセツ</t>
    </rPh>
    <phoneticPr fontId="2"/>
  </si>
  <si>
    <t>技術士・総合技術監理部門（環境）</t>
    <rPh sb="13" eb="15">
      <t>カンキョウ</t>
    </rPh>
    <phoneticPr fontId="2"/>
  </si>
  <si>
    <t>Ⅰ－１</t>
    <phoneticPr fontId="2"/>
  </si>
  <si>
    <t>Ⅰ－２</t>
    <phoneticPr fontId="2"/>
  </si>
  <si>
    <t>Ⅱ</t>
    <phoneticPr fontId="2"/>
  </si>
  <si>
    <t>一級建築施工管理技士</t>
    <rPh sb="0" eb="2">
      <t>イッキュウ</t>
    </rPh>
    <rPh sb="2" eb="4">
      <t>ケンチク</t>
    </rPh>
    <rPh sb="4" eb="6">
      <t>セコウ</t>
    </rPh>
    <rPh sb="6" eb="8">
      <t>カンリ</t>
    </rPh>
    <rPh sb="8" eb="10">
      <t>ギシ</t>
    </rPh>
    <phoneticPr fontId="2"/>
  </si>
  <si>
    <t>一級電気工事施工管理技士</t>
    <rPh sb="0" eb="2">
      <t>イッキュウ</t>
    </rPh>
    <rPh sb="2" eb="4">
      <t>デンキ</t>
    </rPh>
    <rPh sb="4" eb="6">
      <t>コウジ</t>
    </rPh>
    <rPh sb="6" eb="8">
      <t>セコウ</t>
    </rPh>
    <rPh sb="8" eb="10">
      <t>カンリ</t>
    </rPh>
    <rPh sb="10" eb="12">
      <t>ギシ</t>
    </rPh>
    <phoneticPr fontId="2"/>
  </si>
  <si>
    <t>一級管工事施工管理技士</t>
    <rPh sb="0" eb="2">
      <t>イッキュウ</t>
    </rPh>
    <rPh sb="2" eb="3">
      <t>カン</t>
    </rPh>
    <rPh sb="3" eb="5">
      <t>コウジ</t>
    </rPh>
    <rPh sb="5" eb="7">
      <t>セコウ</t>
    </rPh>
    <rPh sb="7" eb="9">
      <t>カンリ</t>
    </rPh>
    <rPh sb="9" eb="11">
      <t>ギシ</t>
    </rPh>
    <phoneticPr fontId="2"/>
  </si>
  <si>
    <t>年度</t>
    <phoneticPr fontId="2"/>
  </si>
  <si>
    <t>様式ID</t>
    <rPh sb="0" eb="2">
      <t>ヨウシキ</t>
    </rPh>
    <phoneticPr fontId="2"/>
  </si>
  <si>
    <t>様式バージョン</t>
    <rPh sb="0" eb="2">
      <t>ヨウシキ</t>
    </rPh>
    <phoneticPr fontId="2"/>
  </si>
  <si>
    <t>YSK10007</t>
    <phoneticPr fontId="2"/>
  </si>
  <si>
    <t>年度</t>
    <phoneticPr fontId="2"/>
  </si>
  <si>
    <t>○</t>
    <phoneticPr fontId="2"/>
  </si>
  <si>
    <t>点検表</t>
    <rPh sb="0" eb="2">
      <t>テンケン</t>
    </rPh>
    <rPh sb="2" eb="3">
      <t>ヒョウ</t>
    </rPh>
    <phoneticPr fontId="2"/>
  </si>
  <si>
    <t>検証結果報告書を含む検証書類一式</t>
    <rPh sb="0" eb="2">
      <t>ケンショウ</t>
    </rPh>
    <rPh sb="2" eb="4">
      <t>ケッカ</t>
    </rPh>
    <rPh sb="4" eb="6">
      <t>ホウコク</t>
    </rPh>
    <rPh sb="6" eb="7">
      <t>ショ</t>
    </rPh>
    <rPh sb="8" eb="9">
      <t>フク</t>
    </rPh>
    <rPh sb="10" eb="12">
      <t>ケンショウ</t>
    </rPh>
    <rPh sb="12" eb="14">
      <t>ショルイ</t>
    </rPh>
    <rPh sb="14" eb="16">
      <t>イッシキ</t>
    </rPh>
    <phoneticPr fontId="2"/>
  </si>
  <si>
    <t>排出上限量
（C＝ΣA-D）</t>
    <phoneticPr fontId="2"/>
  </si>
  <si>
    <r>
      <t xml:space="preserve">削減義務量
</t>
    </r>
    <r>
      <rPr>
        <sz val="8"/>
        <rFont val="ＭＳ 明朝"/>
        <family val="1"/>
        <charset val="128"/>
      </rPr>
      <t>(D＝Σ(A×B))</t>
    </r>
    <phoneticPr fontId="2"/>
  </si>
  <si>
    <t>その８</t>
    <phoneticPr fontId="2"/>
  </si>
  <si>
    <t>その９</t>
    <phoneticPr fontId="2"/>
  </si>
  <si>
    <t>10　削減義務の履行に係る措置（その他ガス排出量の削減及び排出量取引を含む。）の計画及び実施状況</t>
    <rPh sb="3" eb="5">
      <t>サクゲン</t>
    </rPh>
    <rPh sb="5" eb="7">
      <t>ギム</t>
    </rPh>
    <rPh sb="8" eb="10">
      <t>リコウ</t>
    </rPh>
    <rPh sb="11" eb="12">
      <t>カカ</t>
    </rPh>
    <rPh sb="13" eb="15">
      <t>ソチ</t>
    </rPh>
    <rPh sb="18" eb="19">
      <t>タ</t>
    </rPh>
    <rPh sb="21" eb="23">
      <t>ハイシュツ</t>
    </rPh>
    <rPh sb="23" eb="24">
      <t>リョウ</t>
    </rPh>
    <rPh sb="25" eb="27">
      <t>サクゲン</t>
    </rPh>
    <rPh sb="27" eb="28">
      <t>オヨ</t>
    </rPh>
    <rPh sb="29" eb="31">
      <t>ハイシュツ</t>
    </rPh>
    <rPh sb="31" eb="32">
      <t>リョウ</t>
    </rPh>
    <rPh sb="32" eb="34">
      <t>トリヒキ</t>
    </rPh>
    <rPh sb="35" eb="36">
      <t>フク</t>
    </rPh>
    <rPh sb="40" eb="42">
      <t>ケイカク</t>
    </rPh>
    <rPh sb="42" eb="43">
      <t>オヨ</t>
    </rPh>
    <rPh sb="44" eb="46">
      <t>ジッシ</t>
    </rPh>
    <rPh sb="46" eb="48">
      <t>ジョウキョウ</t>
    </rPh>
    <phoneticPr fontId="2"/>
  </si>
  <si>
    <t>11　統括管理者及び技術管理者の氏名等</t>
    <rPh sb="3" eb="5">
      <t>トウカツ</t>
    </rPh>
    <rPh sb="5" eb="8">
      <t>カンリシャ</t>
    </rPh>
    <rPh sb="8" eb="9">
      <t>オヨ</t>
    </rPh>
    <rPh sb="10" eb="12">
      <t>ギジュツ</t>
    </rPh>
    <rPh sb="12" eb="15">
      <t>カンリシャ</t>
    </rPh>
    <rPh sb="16" eb="18">
      <t>シメイ</t>
    </rPh>
    <rPh sb="18" eb="19">
      <t>ナド</t>
    </rPh>
    <phoneticPr fontId="2"/>
  </si>
  <si>
    <t>12　添付する書類</t>
    <rPh sb="3" eb="5">
      <t>テンプ</t>
    </rPh>
    <rPh sb="7" eb="9">
      <t>ショルイ</t>
    </rPh>
    <phoneticPr fontId="2"/>
  </si>
  <si>
    <t>【排出量取引の計画及び実施の状況】</t>
    <rPh sb="1" eb="3">
      <t>ハイシュツ</t>
    </rPh>
    <rPh sb="3" eb="4">
      <t>リョウ</t>
    </rPh>
    <rPh sb="4" eb="6">
      <t>トリヒキ</t>
    </rPh>
    <phoneticPr fontId="2"/>
  </si>
  <si>
    <t>【特定温室効果ガス排出量の削減の計画及び実施の状況】</t>
    <phoneticPr fontId="2"/>
  </si>
  <si>
    <t>電話番号等</t>
    <rPh sb="4" eb="5">
      <t>ナド</t>
    </rPh>
    <phoneticPr fontId="2"/>
  </si>
  <si>
    <t>事業所の使用開始年月日</t>
    <rPh sb="0" eb="1">
      <t>コト</t>
    </rPh>
    <rPh sb="1" eb="2">
      <t>ギョウ</t>
    </rPh>
    <rPh sb="2" eb="3">
      <t>ショ</t>
    </rPh>
    <rPh sb="4" eb="6">
      <t>シヨウ</t>
    </rPh>
    <rPh sb="6" eb="8">
      <t>カイシ</t>
    </rPh>
    <rPh sb="8" eb="11">
      <t>ネンガッピ</t>
    </rPh>
    <phoneticPr fontId="2"/>
  </si>
  <si>
    <r>
      <t>三ふっ化窒素
（NF</t>
    </r>
    <r>
      <rPr>
        <vertAlign val="subscript"/>
        <sz val="10"/>
        <rFont val="ＭＳ 明朝"/>
        <family val="1"/>
        <charset val="128"/>
      </rPr>
      <t>3</t>
    </r>
    <r>
      <rPr>
        <sz val="10"/>
        <rFont val="ＭＳ 明朝"/>
        <family val="1"/>
        <charset val="128"/>
      </rPr>
      <t>）</t>
    </r>
    <rPh sb="0" eb="1">
      <t>サン</t>
    </rPh>
    <rPh sb="3" eb="4">
      <t>カ</t>
    </rPh>
    <rPh sb="4" eb="6">
      <t>チッソ</t>
    </rPh>
    <phoneticPr fontId="2"/>
  </si>
  <si>
    <t>年度</t>
    <phoneticPr fontId="2"/>
  </si>
  <si>
    <t>○</t>
  </si>
  <si>
    <t xml:space="preserve"> (7)　前年度と比較したときの特定温室効果ガスの排出量に係る増減要因の分析</t>
    <rPh sb="5" eb="8">
      <t>ゼンネンド</t>
    </rPh>
    <rPh sb="9" eb="11">
      <t>ヒカク</t>
    </rPh>
    <rPh sb="16" eb="18">
      <t>トクテイ</t>
    </rPh>
    <rPh sb="18" eb="20">
      <t>オンシツ</t>
    </rPh>
    <rPh sb="20" eb="22">
      <t>コウカ</t>
    </rPh>
    <rPh sb="25" eb="27">
      <t>ハイシュツ</t>
    </rPh>
    <rPh sb="27" eb="28">
      <t>リョウ</t>
    </rPh>
    <rPh sb="29" eb="30">
      <t>カカ</t>
    </rPh>
    <rPh sb="31" eb="33">
      <t>ゾウゲン</t>
    </rPh>
    <rPh sb="33" eb="35">
      <t>ヨウイン</t>
    </rPh>
    <rPh sb="36" eb="38">
      <t>ブンセキブンセキツクテイオンシツコウカハイシュツリョウゾウゲンエイキョウオヨヨウインブンセキゼンネンドヒカクトクテイオンシツコウカハイシュツリョウカカゾウゲンヨウインブンセキトクテイオンシツコウカハイシュツリョウゾウゲンエイキョウオヨヨウインブンセキ</t>
    </rPh>
    <phoneticPr fontId="2"/>
  </si>
  <si>
    <t>増減要因</t>
    <rPh sb="0" eb="2">
      <t>ゾウゲン</t>
    </rPh>
    <rPh sb="2" eb="4">
      <t>ヨウイン</t>
    </rPh>
    <phoneticPr fontId="2"/>
  </si>
  <si>
    <t>削減対策</t>
    <rPh sb="0" eb="2">
      <t>サクゲン</t>
    </rPh>
    <rPh sb="2" eb="4">
      <t>タイサク</t>
    </rPh>
    <phoneticPr fontId="2"/>
  </si>
  <si>
    <t>床面積の増減</t>
    <rPh sb="0" eb="3">
      <t>ユカメンセキ</t>
    </rPh>
    <rPh sb="4" eb="6">
      <t>ゾウゲン</t>
    </rPh>
    <phoneticPr fontId="2"/>
  </si>
  <si>
    <t>用途変更</t>
    <rPh sb="0" eb="2">
      <t>ヨウト</t>
    </rPh>
    <rPh sb="2" eb="4">
      <t>ヘンコウ</t>
    </rPh>
    <phoneticPr fontId="2"/>
  </si>
  <si>
    <t>設備の増減</t>
    <rPh sb="0" eb="2">
      <t>セツビ</t>
    </rPh>
    <rPh sb="3" eb="5">
      <t>ゾウゲン</t>
    </rPh>
    <phoneticPr fontId="2"/>
  </si>
  <si>
    <t>具体的な増減要因</t>
    <rPh sb="0" eb="3">
      <t>グタイテキ</t>
    </rPh>
    <rPh sb="4" eb="6">
      <t>ゾウゲン</t>
    </rPh>
    <rPh sb="6" eb="8">
      <t>ヨウイン</t>
    </rPh>
    <phoneticPr fontId="2"/>
  </si>
  <si>
    <t>【その他ガス排出量の削減の計画及び実施の状況（その他ガス削減量を特定温室効果ガスの削減義務に充当する場合のみ記載）】</t>
    <phoneticPr fontId="2"/>
  </si>
  <si>
    <t>振替可能削減量の
義務充当量(H)</t>
    <rPh sb="9" eb="11">
      <t>ギム</t>
    </rPh>
    <rPh sb="11" eb="13">
      <t>ジュウトウ</t>
    </rPh>
    <rPh sb="13" eb="14">
      <t>リョウ</t>
    </rPh>
    <phoneticPr fontId="2"/>
  </si>
  <si>
    <t>超過削減量の
発行量(I)</t>
    <rPh sb="0" eb="2">
      <t>チョウカ</t>
    </rPh>
    <rPh sb="7" eb="10">
      <t>ハッコウリョウ</t>
    </rPh>
    <phoneticPr fontId="2"/>
  </si>
  <si>
    <t>会社名</t>
    <rPh sb="0" eb="2">
      <t>カイシャ</t>
    </rPh>
    <phoneticPr fontId="2"/>
  </si>
  <si>
    <t>所属名</t>
    <rPh sb="0" eb="2">
      <t>ショゾク</t>
    </rPh>
    <rPh sb="2" eb="3">
      <t>メイ</t>
    </rPh>
    <phoneticPr fontId="2"/>
  </si>
  <si>
    <t>連絡先</t>
    <phoneticPr fontId="2"/>
  </si>
  <si>
    <t>電話番号</t>
    <phoneticPr fontId="2"/>
  </si>
  <si>
    <t>電子ﾒｰﾙｱﾄﾞﾚｽ</t>
    <phoneticPr fontId="2"/>
  </si>
  <si>
    <t>その他ガス削減量
の義務充当量(G)</t>
    <rPh sb="10" eb="12">
      <t>ギム</t>
    </rPh>
    <rPh sb="12" eb="14">
      <t>ジュウトウ</t>
    </rPh>
    <rPh sb="14" eb="15">
      <t>リョウ</t>
    </rPh>
    <phoneticPr fontId="2"/>
  </si>
  <si>
    <t>４　温室効果ガス排出量の削減目標（自動車に係るものを除く。）</t>
    <rPh sb="2" eb="4">
      <t>オンシツ</t>
    </rPh>
    <rPh sb="4" eb="6">
      <t>コウカ</t>
    </rPh>
    <rPh sb="8" eb="10">
      <t>ハイシュツ</t>
    </rPh>
    <rPh sb="10" eb="11">
      <t>リョウ</t>
    </rPh>
    <rPh sb="12" eb="14">
      <t>サクゲン</t>
    </rPh>
    <rPh sb="14" eb="16">
      <t>モクヒョウ</t>
    </rPh>
    <phoneticPr fontId="2"/>
  </si>
  <si>
    <t>５　温室効果ガス排出量（自動車に係るものを除く。）</t>
    <rPh sb="2" eb="4">
      <t>オンシツ</t>
    </rPh>
    <rPh sb="4" eb="6">
      <t>コウカ</t>
    </rPh>
    <rPh sb="8" eb="10">
      <t>ハイシュツ</t>
    </rPh>
    <rPh sb="10" eb="11">
      <t>リョウ</t>
    </rPh>
    <phoneticPr fontId="2"/>
  </si>
  <si>
    <t>７　温室効果ガス排出量の削減等の措置の計画及び実施状況（自動車に係るものを除く。）</t>
    <rPh sb="2" eb="4">
      <t>オンシツ</t>
    </rPh>
    <rPh sb="4" eb="6">
      <t>コウカ</t>
    </rPh>
    <rPh sb="8" eb="10">
      <t>ハイシュツ</t>
    </rPh>
    <rPh sb="10" eb="11">
      <t>リョウ</t>
    </rPh>
    <rPh sb="12" eb="15">
      <t>サクゲンナド</t>
    </rPh>
    <rPh sb="16" eb="18">
      <t>ソチ</t>
    </rPh>
    <rPh sb="19" eb="21">
      <t>ケイカク</t>
    </rPh>
    <rPh sb="21" eb="22">
      <t>オヨ</t>
    </rPh>
    <rPh sb="23" eb="25">
      <t>ジッシ</t>
    </rPh>
    <rPh sb="25" eb="27">
      <t>ジョウキョウ</t>
    </rPh>
    <phoneticPr fontId="2"/>
  </si>
  <si>
    <t>８　事業者として実施した対策の内容及び対策実施状況に関する自己評価（自動車に係るものを除く。）</t>
    <rPh sb="2" eb="5">
      <t>ジギョウシャ</t>
    </rPh>
    <rPh sb="8" eb="10">
      <t>ジッシ</t>
    </rPh>
    <rPh sb="12" eb="14">
      <t>タイサク</t>
    </rPh>
    <rPh sb="15" eb="17">
      <t>ナイヨウ</t>
    </rPh>
    <rPh sb="17" eb="18">
      <t>オヨ</t>
    </rPh>
    <rPh sb="19" eb="21">
      <t>タイサク</t>
    </rPh>
    <rPh sb="21" eb="23">
      <t>ジッシ</t>
    </rPh>
    <rPh sb="23" eb="25">
      <t>ジョウキョウ</t>
    </rPh>
    <rPh sb="26" eb="27">
      <t>カン</t>
    </rPh>
    <rPh sb="29" eb="31">
      <t>ジコ</t>
    </rPh>
    <rPh sb="31" eb="33">
      <t>ヒョウカ</t>
    </rPh>
    <phoneticPr fontId="2"/>
  </si>
  <si>
    <t>前削減計画期間</t>
    <rPh sb="0" eb="1">
      <t>ゼン</t>
    </rPh>
    <rPh sb="1" eb="3">
      <t>サクゲン</t>
    </rPh>
    <rPh sb="3" eb="5">
      <t>ケイカク</t>
    </rPh>
    <rPh sb="5" eb="7">
      <t>キカン</t>
    </rPh>
    <phoneticPr fontId="2"/>
  </si>
  <si>
    <t>取引を加味した排出削減量</t>
    <rPh sb="0" eb="2">
      <t>トリヒキ</t>
    </rPh>
    <rPh sb="3" eb="5">
      <t>カミ</t>
    </rPh>
    <rPh sb="7" eb="9">
      <t>ハイシュツ</t>
    </rPh>
    <rPh sb="9" eb="11">
      <t>サクゲン</t>
    </rPh>
    <rPh sb="11" eb="12">
      <t>リョウ</t>
    </rPh>
    <phoneticPr fontId="2"/>
  </si>
  <si>
    <t>使用されるその他ガス削減量</t>
  </si>
  <si>
    <t>その７</t>
    <phoneticPr fontId="2"/>
  </si>
  <si>
    <t>年度まで</t>
    <phoneticPr fontId="2"/>
  </si>
  <si>
    <t>年度</t>
    <phoneticPr fontId="2"/>
  </si>
  <si>
    <t>特に優れた事業所への認定</t>
    <phoneticPr fontId="2"/>
  </si>
  <si>
    <t>極めて優れた事業所への認定</t>
    <phoneticPr fontId="2"/>
  </si>
  <si>
    <t>削減義務
期間合計</t>
    <phoneticPr fontId="2"/>
  </si>
  <si>
    <t>基準排出量(A)</t>
    <phoneticPr fontId="2"/>
  </si>
  <si>
    <t>削減義務率(B)</t>
    <phoneticPr fontId="2"/>
  </si>
  <si>
    <t>特定温室効果
ガス排出量(E)</t>
    <phoneticPr fontId="2"/>
  </si>
  <si>
    <t>超過削減量
発行可能量</t>
    <phoneticPr fontId="2"/>
  </si>
  <si>
    <t>残りの削減義務期間における排出上限量</t>
    <phoneticPr fontId="2"/>
  </si>
  <si>
    <t>前年度排出量を維持したときの残りの削減義務期間における排出量</t>
    <phoneticPr fontId="2"/>
  </si>
  <si>
    <t>排出上限量
（C=ΣA－D）</t>
  </si>
  <si>
    <t>削減義務量
(D=Σ(A×B))</t>
  </si>
  <si>
    <t>取引を加味した
排出削減量
（J=F＋G＋H－I）</t>
    <rPh sb="0" eb="2">
      <t>トリヒキ</t>
    </rPh>
    <rPh sb="3" eb="5">
      <t>カミ</t>
    </rPh>
    <phoneticPr fontId="2"/>
  </si>
  <si>
    <t>排出削減量
(F= A - E)</t>
    <phoneticPr fontId="2"/>
  </si>
  <si>
    <t>　備考「取引を加味した排出削減量」とは、都民の健康と安全を確保する環境に関する条例第５条の11第１項
　　　に規定する算定排出削減量をいう。</t>
    <phoneticPr fontId="2"/>
  </si>
  <si>
    <t>前年度排出量を維持したときと比較した
排出量の削減量の推計</t>
    <rPh sb="0" eb="3">
      <t>ゼンネンド</t>
    </rPh>
    <rPh sb="3" eb="5">
      <t>ハイシュツ</t>
    </rPh>
    <rPh sb="5" eb="6">
      <t>リョウ</t>
    </rPh>
    <rPh sb="7" eb="9">
      <t>イジ</t>
    </rPh>
    <rPh sb="14" eb="16">
      <t>ヒカク</t>
    </rPh>
    <rPh sb="19" eb="21">
      <t>ハイシュツ</t>
    </rPh>
    <rPh sb="21" eb="22">
      <t>リョウ</t>
    </rPh>
    <rPh sb="23" eb="25">
      <t>サクゲン</t>
    </rPh>
    <rPh sb="25" eb="26">
      <t>リョウ</t>
    </rPh>
    <rPh sb="27" eb="29">
      <t>スイケイ</t>
    </rPh>
    <phoneticPr fontId="2"/>
  </si>
  <si>
    <t>備考「取引を加味した排出削減量」とは、都民の健康と安全を確保する環境に関する条例第５条の11第１項に規定する算定排出削減量をいう。</t>
    <rPh sb="0" eb="2">
      <t>ビコウ</t>
    </rPh>
    <rPh sb="3" eb="5">
      <t>トリヒキ</t>
    </rPh>
    <rPh sb="6" eb="8">
      <t>カミ</t>
    </rPh>
    <rPh sb="10" eb="12">
      <t>ハイシュツ</t>
    </rPh>
    <rPh sb="12" eb="14">
      <t>サクゲン</t>
    </rPh>
    <rPh sb="14" eb="15">
      <t>リョウ</t>
    </rPh>
    <rPh sb="19" eb="21">
      <t>トミン</t>
    </rPh>
    <rPh sb="22" eb="24">
      <t>ケンコウ</t>
    </rPh>
    <rPh sb="25" eb="27">
      <t>アンゼン</t>
    </rPh>
    <rPh sb="28" eb="30">
      <t>カクホ</t>
    </rPh>
    <rPh sb="32" eb="34">
      <t>カンキョウ</t>
    </rPh>
    <rPh sb="35" eb="36">
      <t>カン</t>
    </rPh>
    <rPh sb="38" eb="40">
      <t>ジョウレイ</t>
    </rPh>
    <rPh sb="40" eb="41">
      <t>ダイ</t>
    </rPh>
    <rPh sb="42" eb="43">
      <t>ジョウ</t>
    </rPh>
    <rPh sb="46" eb="47">
      <t>ダイ</t>
    </rPh>
    <rPh sb="48" eb="49">
      <t>コウ</t>
    </rPh>
    <phoneticPr fontId="2"/>
  </si>
  <si>
    <t>※システム出力対象セル（印刷対象外に配置、保護解除）：A01、S97、S98、T99を例で設定</t>
    <rPh sb="5" eb="7">
      <t>シュツリョク</t>
    </rPh>
    <rPh sb="7" eb="9">
      <t>タイショウ</t>
    </rPh>
    <rPh sb="12" eb="14">
      <t>インサツ</t>
    </rPh>
    <rPh sb="14" eb="17">
      <t>タイショウガイ</t>
    </rPh>
    <rPh sb="18" eb="20">
      <t>ハイチ</t>
    </rPh>
    <rPh sb="21" eb="23">
      <t>ホゴ</t>
    </rPh>
    <rPh sb="23" eb="25">
      <t>カイジョ</t>
    </rPh>
    <rPh sb="43" eb="44">
      <t>レイ</t>
    </rPh>
    <rPh sb="45" eb="47">
      <t>セッテイ</t>
    </rPh>
    <phoneticPr fontId="2"/>
  </si>
  <si>
    <t>A01</t>
    <phoneticPr fontId="2"/>
  </si>
  <si>
    <t>A02</t>
    <phoneticPr fontId="2"/>
  </si>
  <si>
    <t>B03</t>
    <phoneticPr fontId="2"/>
  </si>
  <si>
    <t>B04</t>
    <phoneticPr fontId="2"/>
  </si>
  <si>
    <t>C05</t>
    <phoneticPr fontId="2"/>
  </si>
  <si>
    <t>D06</t>
    <phoneticPr fontId="2"/>
  </si>
  <si>
    <t>D07</t>
    <phoneticPr fontId="2"/>
  </si>
  <si>
    <t>D08</t>
    <phoneticPr fontId="2"/>
  </si>
  <si>
    <t>A_農業_林業</t>
  </si>
  <si>
    <t>E09</t>
    <phoneticPr fontId="2"/>
  </si>
  <si>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</si>
  <si>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</si>
  <si>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</si>
  <si>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</si>
  <si>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</si>
  <si>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</si>
  <si>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</si>
  <si>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</si>
  <si>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</si>
  <si>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</si>
  <si>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</si>
  <si>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</si>
  <si>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</si>
  <si>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</si>
  <si>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</si>
  <si>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</si>
  <si>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</si>
  <si>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</si>
  <si>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</si>
  <si>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</si>
  <si>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</si>
  <si>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</si>
  <si>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</si>
  <si>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F33</t>
    <phoneticPr fontId="2"/>
  </si>
  <si>
    <t>F34</t>
  </si>
  <si>
    <t>F35</t>
  </si>
  <si>
    <t>F36</t>
  </si>
  <si>
    <t>G37</t>
    <phoneticPr fontId="2"/>
  </si>
  <si>
    <t>G38</t>
  </si>
  <si>
    <t>G39</t>
  </si>
  <si>
    <t>G40</t>
  </si>
  <si>
    <t>G41</t>
  </si>
  <si>
    <t>H42</t>
    <phoneticPr fontId="2"/>
  </si>
  <si>
    <t>H43</t>
  </si>
  <si>
    <t>H44</t>
  </si>
  <si>
    <t>H45</t>
  </si>
  <si>
    <t>H46</t>
  </si>
  <si>
    <t>H47</t>
  </si>
  <si>
    <t>H48</t>
  </si>
  <si>
    <t>H49</t>
  </si>
  <si>
    <t>I50</t>
    <phoneticPr fontId="2"/>
  </si>
  <si>
    <t>I51</t>
  </si>
  <si>
    <t>I52</t>
  </si>
  <si>
    <t>I53</t>
  </si>
  <si>
    <t>I54</t>
  </si>
  <si>
    <t>I55</t>
  </si>
  <si>
    <t>I56</t>
  </si>
  <si>
    <t>I57</t>
  </si>
  <si>
    <t>I58</t>
  </si>
  <si>
    <t>I59</t>
  </si>
  <si>
    <t>I60</t>
  </si>
  <si>
    <t>I61</t>
  </si>
  <si>
    <t>J62</t>
    <phoneticPr fontId="2"/>
  </si>
  <si>
    <t>J63</t>
  </si>
  <si>
    <t>J64</t>
  </si>
  <si>
    <t>J65</t>
  </si>
  <si>
    <t>J66</t>
  </si>
  <si>
    <t>J67</t>
  </si>
  <si>
    <t>K68</t>
    <phoneticPr fontId="2"/>
  </si>
  <si>
    <t>K69</t>
  </si>
  <si>
    <t>K70</t>
  </si>
  <si>
    <t>L71</t>
    <phoneticPr fontId="2"/>
  </si>
  <si>
    <t>L72</t>
  </si>
  <si>
    <t>L73</t>
  </si>
  <si>
    <t>L74</t>
  </si>
  <si>
    <t>M75</t>
    <phoneticPr fontId="2"/>
  </si>
  <si>
    <t>M76</t>
  </si>
  <si>
    <t>M77</t>
  </si>
  <si>
    <t>N78</t>
    <phoneticPr fontId="2"/>
  </si>
  <si>
    <t>N79</t>
  </si>
  <si>
    <t>N80</t>
  </si>
  <si>
    <t>O81</t>
    <phoneticPr fontId="2"/>
  </si>
  <si>
    <t>O82</t>
    <phoneticPr fontId="2"/>
  </si>
  <si>
    <t>P83</t>
    <phoneticPr fontId="2"/>
  </si>
  <si>
    <t>P84</t>
    <phoneticPr fontId="2"/>
  </si>
  <si>
    <t>P85</t>
    <phoneticPr fontId="2"/>
  </si>
  <si>
    <t>Q86</t>
    <phoneticPr fontId="2"/>
  </si>
  <si>
    <t>Q87</t>
    <phoneticPr fontId="2"/>
  </si>
  <si>
    <t>R88</t>
    <phoneticPr fontId="2"/>
  </si>
  <si>
    <t>R89</t>
  </si>
  <si>
    <t>R90</t>
  </si>
  <si>
    <t>R91</t>
  </si>
  <si>
    <t>R92</t>
  </si>
  <si>
    <t>R93</t>
  </si>
  <si>
    <t>R94</t>
  </si>
  <si>
    <t>R95</t>
  </si>
  <si>
    <t>R96</t>
  </si>
  <si>
    <t>S97</t>
    <phoneticPr fontId="2"/>
  </si>
  <si>
    <t>S98</t>
    <phoneticPr fontId="2"/>
  </si>
  <si>
    <t>T99</t>
    <phoneticPr fontId="2"/>
  </si>
  <si>
    <t>指定相当地球温暖化対策事業者</t>
    <rPh sb="0" eb="2">
      <t>シテイ</t>
    </rPh>
    <rPh sb="2" eb="4">
      <t>ソウトウ</t>
    </rPh>
    <rPh sb="4" eb="6">
      <t>チキュウ</t>
    </rPh>
    <rPh sb="6" eb="8">
      <t>オンダン</t>
    </rPh>
    <rPh sb="8" eb="9">
      <t>カ</t>
    </rPh>
    <rPh sb="9" eb="11">
      <t>タイサク</t>
    </rPh>
    <rPh sb="11" eb="14">
      <t>ジギョウシャ</t>
    </rPh>
    <phoneticPr fontId="2"/>
  </si>
  <si>
    <t>特定テナント等相当事業者</t>
    <rPh sb="0" eb="2">
      <t>トクテイ</t>
    </rPh>
    <rPh sb="6" eb="7">
      <t>トウ</t>
    </rPh>
    <rPh sb="7" eb="9">
      <t>ソウトウ</t>
    </rPh>
    <rPh sb="9" eb="11">
      <t>ジギョウ</t>
    </rPh>
    <rPh sb="11" eb="12">
      <t>シャ</t>
    </rPh>
    <phoneticPr fontId="2"/>
  </si>
  <si>
    <t>指定地球温暖化対策事業者
又は特定テナント等事業者の別</t>
    <phoneticPr fontId="2"/>
  </si>
  <si>
    <t>指定相当</t>
    <rPh sb="0" eb="2">
      <t>シテイ</t>
    </rPh>
    <rPh sb="2" eb="4">
      <t>ソウトウ</t>
    </rPh>
    <phoneticPr fontId="2"/>
  </si>
  <si>
    <t>※注意：削減量が</t>
    <rPh sb="1" eb="3">
      <t>チュウイ</t>
    </rPh>
    <phoneticPr fontId="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</si>
  <si>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</si>
  <si>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</si>
  <si>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4">
      <t>サン</t>
    </rPh>
    <phoneticPr fontId="2"/>
  </si>
  <si>
    <t>再エネの導入・利用に関する取組みについて：</t>
    <rPh sb="0" eb="1">
      <t>サイ</t>
    </rPh>
    <rPh sb="4" eb="6">
      <t>ドウニュウ</t>
    </rPh>
    <rPh sb="7" eb="9">
      <t>リヨウ</t>
    </rPh>
    <rPh sb="10" eb="11">
      <t>カン</t>
    </rPh>
    <rPh sb="13" eb="15">
      <t>トリク</t>
    </rPh>
    <phoneticPr fontId="2"/>
  </si>
  <si>
    <t>19</t>
    <phoneticPr fontId="2"/>
  </si>
  <si>
    <t>再生可能エネルギー</t>
    <rPh sb="0" eb="4">
      <t>サイセイカノウ</t>
    </rPh>
    <phoneticPr fontId="2"/>
  </si>
  <si>
    <t>50</t>
    <phoneticPr fontId="2"/>
  </si>
  <si>
    <t>01</t>
    <phoneticPr fontId="2"/>
  </si>
  <si>
    <t>02</t>
    <phoneticPr fontId="2"/>
  </si>
  <si>
    <t>02</t>
    <phoneticPr fontId="2"/>
  </si>
  <si>
    <t>19_再生可能エネルギーの設備導入</t>
    <rPh sb="3" eb="5">
      <t>サイセイ</t>
    </rPh>
    <rPh sb="5" eb="7">
      <t>カノウ</t>
    </rPh>
    <rPh sb="13" eb="15">
      <t>セツビ</t>
    </rPh>
    <rPh sb="15" eb="17">
      <t>ドウニュウ</t>
    </rPh>
    <phoneticPr fontId="2"/>
  </si>
  <si>
    <t>50_再生可能エネルギーの設備導入</t>
    <rPh sb="3" eb="7">
      <t>サイセイカノウ</t>
    </rPh>
    <rPh sb="13" eb="15">
      <t>セツビ</t>
    </rPh>
    <rPh sb="15" eb="17">
      <t>ドウニュウ</t>
    </rPh>
    <phoneticPr fontId="2"/>
  </si>
  <si>
    <t>　　（再生可能エネルギーの設備導入及び利用の状況）</t>
    <rPh sb="3" eb="5">
      <t>サイセイ</t>
    </rPh>
    <rPh sb="5" eb="7">
      <t>カノウ</t>
    </rPh>
    <rPh sb="13" eb="15">
      <t>セツビ</t>
    </rPh>
    <rPh sb="15" eb="17">
      <t>ドウニュウ</t>
    </rPh>
    <rPh sb="17" eb="18">
      <t>オヨ</t>
    </rPh>
    <rPh sb="19" eb="21">
      <t>リヨウ</t>
    </rPh>
    <rPh sb="22" eb="24">
      <t>ジョウキョウ</t>
    </rPh>
    <phoneticPr fontId="2"/>
  </si>
  <si>
    <t>9　総量削減義務の第3計画期間履行状況（特定地球温暖化対策事業所に該当する場合のみ記載）</t>
    <rPh sb="2" eb="6">
      <t>ソウリョウサクゲン</t>
    </rPh>
    <rPh sb="6" eb="8">
      <t>ギム</t>
    </rPh>
    <rPh sb="9" eb="10">
      <t>ダイ</t>
    </rPh>
    <rPh sb="11" eb="13">
      <t>ケイカク</t>
    </rPh>
    <rPh sb="13" eb="15">
      <t>キカン</t>
    </rPh>
    <rPh sb="15" eb="17">
      <t>リコウ</t>
    </rPh>
    <rPh sb="17" eb="19">
      <t>ジョウキョウ</t>
    </rPh>
    <rPh sb="20" eb="32">
      <t>トクテイジギョウショ</t>
    </rPh>
    <rPh sb="33" eb="35">
      <t>ガイトウ</t>
    </rPh>
    <rPh sb="37" eb="39">
      <t>バアイ</t>
    </rPh>
    <rPh sb="41" eb="43">
      <t>キサイ</t>
    </rPh>
    <phoneticPr fontId="2"/>
  </si>
  <si>
    <t>19_低炭素電力・熱の利用</t>
    <rPh sb="3" eb="6">
      <t>テイタンソ</t>
    </rPh>
    <rPh sb="6" eb="8">
      <t>デンリョク</t>
    </rPh>
    <rPh sb="9" eb="10">
      <t>ネツ</t>
    </rPh>
    <rPh sb="11" eb="13">
      <t>リヨウ</t>
    </rPh>
    <phoneticPr fontId="2"/>
  </si>
  <si>
    <t>50_低炭素電力・熱の利用</t>
    <rPh sb="3" eb="6">
      <t>テイタンソ</t>
    </rPh>
    <rPh sb="6" eb="8">
      <t>デンリョク</t>
    </rPh>
    <rPh sb="9" eb="10">
      <t>ネツ</t>
    </rPh>
    <rPh sb="11" eb="13">
      <t>リヨウ</t>
    </rPh>
    <phoneticPr fontId="2"/>
  </si>
  <si>
    <t>・削減対策の見直しをする場合、【特定温室効果ガス排出量の削減の計画及び
　実施の状況】の「削減効果の推計」欄に反映してください。
・整理期間での排出量取引を計画している場合、【排出量取引の計画及び実施
　の状況】欄の「排出量取引」を選択し、「削減効果の推計」2024年度の欄に
　取引予定量を入力してください。</t>
    <rPh sb="45" eb="47">
      <t>サクゲン</t>
    </rPh>
    <rPh sb="47" eb="49">
      <t>コウカ</t>
    </rPh>
    <rPh sb="50" eb="52">
      <t>スイケイ</t>
    </rPh>
    <rPh sb="53" eb="54">
      <t>ラン</t>
    </rPh>
    <rPh sb="55" eb="57">
      <t>ハンエイ</t>
    </rPh>
    <rPh sb="106" eb="107">
      <t>ラン</t>
    </rPh>
    <rPh sb="121" eb="123">
      <t>サクゲン</t>
    </rPh>
    <rPh sb="123" eb="125">
      <t>コウカ</t>
    </rPh>
    <rPh sb="126" eb="128">
      <t>スイケイ</t>
    </rPh>
    <rPh sb="140" eb="142">
      <t>トリヒキ</t>
    </rPh>
    <rPh sb="142" eb="144">
      <t>ヨテイ</t>
    </rPh>
    <phoneticPr fontId="2"/>
  </si>
  <si>
    <t>今年度</t>
  </si>
  <si>
    <t>指定年度</t>
  </si>
  <si>
    <t>排出量報告年度</t>
  </si>
  <si>
    <t>特定年度</t>
  </si>
  <si>
    <t>残りの義務期間</t>
  </si>
  <si>
    <t>提出年度</t>
  </si>
  <si>
    <t>実績</t>
  </si>
  <si>
    <t>推計</t>
  </si>
  <si>
    <t>義務期間</t>
  </si>
  <si>
    <t>整理期間</t>
  </si>
  <si>
    <t>義務フラグ</t>
  </si>
  <si>
    <t>基準排出量</t>
  </si>
  <si>
    <t>義務率</t>
  </si>
  <si>
    <t>義務量</t>
  </si>
  <si>
    <t>排出量</t>
  </si>
  <si>
    <t>削減量</t>
  </si>
  <si>
    <t>その他ガス削減量
の義務充当量(G)</t>
  </si>
  <si>
    <t>振替可能削減量の
義務充当量(H)</t>
  </si>
  <si>
    <t>超過削減量の
発行量(I)</t>
  </si>
  <si>
    <t>その他ガスを加味する前の超過削減量</t>
  </si>
  <si>
    <t>基準排出量の半分</t>
  </si>
  <si>
    <t>超過削減量</t>
  </si>
  <si>
    <t>内、発行量を除いた
超過削減量</t>
  </si>
  <si>
    <t>各値の累計値</t>
  </si>
  <si>
    <t>A</t>
  </si>
  <si>
    <t>削減量の累計</t>
  </si>
  <si>
    <t>義務量の累計</t>
  </si>
  <si>
    <t>その他ガス削減量
の義務充当量の累計</t>
  </si>
  <si>
    <t>振替可能削減量の
義務充当量の累計</t>
  </si>
  <si>
    <t>発行量を除いた
超過削減量の累計</t>
  </si>
  <si>
    <t>【判定】Ａが0以上か</t>
  </si>
  <si>
    <t>0≦A</t>
  </si>
  <si>
    <t>最終的な発行可能な削減量</t>
  </si>
  <si>
    <t>最終的な発行可能な削減量(削減義務量以上の削減量がなければ不足量)</t>
  </si>
  <si>
    <t>削減義務量以上の削減量がない場合の取引を加味した削減量</t>
  </si>
  <si>
    <t>0＞A</t>
  </si>
  <si>
    <t>その他ガスを用いた削減量</t>
  </si>
  <si>
    <t>取引を加味した削減量
⇒この値＜０の場合、その分が不足量</t>
  </si>
  <si>
    <t>2024年度特定温室効果ガス排出量算定報告書</t>
    <rPh sb="4" eb="6">
      <t>ネンド</t>
    </rPh>
    <rPh sb="6" eb="8">
      <t>トクテイ</t>
    </rPh>
    <rPh sb="8" eb="10">
      <t>オンシツ</t>
    </rPh>
    <rPh sb="10" eb="12">
      <t>コウカ</t>
    </rPh>
    <rPh sb="14" eb="16">
      <t>ハイシュツ</t>
    </rPh>
    <rPh sb="16" eb="17">
      <t>リョウ</t>
    </rPh>
    <rPh sb="17" eb="19">
      <t>サンテイ</t>
    </rPh>
    <rPh sb="19" eb="21">
      <t>ホウコク</t>
    </rPh>
    <rPh sb="21" eb="22">
      <t>ショ</t>
    </rPh>
    <phoneticPr fontId="2"/>
  </si>
  <si>
    <t>2024年度その他ガス排出量算定報告書</t>
    <rPh sb="4" eb="6">
      <t>ネンド</t>
    </rPh>
    <rPh sb="8" eb="9">
      <t>タ</t>
    </rPh>
    <rPh sb="11" eb="13">
      <t>ハイシュツ</t>
    </rPh>
    <rPh sb="13" eb="14">
      <t>リョウ</t>
    </rPh>
    <rPh sb="14" eb="16">
      <t>サンテイ</t>
    </rPh>
    <rPh sb="16" eb="18">
      <t>ホウコク</t>
    </rPh>
    <rPh sb="18" eb="19">
      <t>ショ</t>
    </rPh>
    <phoneticPr fontId="2"/>
  </si>
  <si>
    <t>令和7年4月版</t>
    <rPh sb="0" eb="1">
      <t>レイ</t>
    </rPh>
    <rPh sb="1" eb="2">
      <t>ワ</t>
    </rPh>
    <rPh sb="3" eb="4">
      <t>ネン</t>
    </rPh>
    <phoneticPr fontId="2"/>
  </si>
  <si>
    <t>特定年度</t>
    <rPh sb="0" eb="4">
      <t>トクテイネンド</t>
    </rPh>
    <phoneticPr fontId="17"/>
  </si>
  <si>
    <t>平均削減義務率</t>
    <rPh sb="0" eb="7">
      <t>ヘイキンサクゲンギムリツ</t>
    </rPh>
    <phoneticPr fontId="17"/>
  </si>
  <si>
    <r>
      <t>非エネルギー起源
二酸化炭素（CO</t>
    </r>
    <r>
      <rPr>
        <vertAlign val="subscript"/>
        <sz val="9"/>
        <rFont val="ＭＳ 明朝"/>
        <family val="1"/>
        <charset val="128"/>
      </rPr>
      <t>2</t>
    </r>
    <r>
      <rPr>
        <sz val="9"/>
        <rFont val="ＭＳ 明朝"/>
        <family val="1"/>
        <charset val="128"/>
      </rPr>
      <t>）</t>
    </r>
    <rPh sb="9" eb="12">
      <t>ニサンカ</t>
    </rPh>
    <rPh sb="12" eb="14">
      <t>タンソ</t>
    </rPh>
    <phoneticPr fontId="2"/>
  </si>
  <si>
    <r>
      <t xml:space="preserve">排出上限量
</t>
    </r>
    <r>
      <rPr>
        <sz val="6"/>
        <rFont val="ＭＳ 明朝"/>
        <family val="1"/>
        <charset val="128"/>
      </rPr>
      <t>(削減義務期間合計)</t>
    </r>
    <phoneticPr fontId="2"/>
  </si>
  <si>
    <r>
      <t xml:space="preserve">特定温室効果ガス
</t>
    </r>
    <r>
      <rPr>
        <sz val="6"/>
        <rFont val="ＭＳ 明朝"/>
        <family val="1"/>
        <charset val="128"/>
      </rPr>
      <t>（エネルギー起源CO</t>
    </r>
    <r>
      <rPr>
        <vertAlign val="subscript"/>
        <sz val="6"/>
        <rFont val="ＭＳ 明朝"/>
        <family val="1"/>
        <charset val="128"/>
      </rPr>
      <t>2</t>
    </r>
    <r>
      <rPr>
        <sz val="6"/>
        <rFont val="ＭＳ 明朝"/>
        <family val="1"/>
        <charset val="128"/>
      </rPr>
      <t>）</t>
    </r>
    <phoneticPr fontId="2"/>
  </si>
  <si>
    <t>t不足しています。「合計」が「不足する削減量」に対して大きくなるように今後の計画の見直し（整理期間での排出量取引）をお願いします。</t>
    <rPh sb="1" eb="3">
      <t>フソク</t>
    </rPh>
    <rPh sb="45" eb="49">
      <t>セイリキカン</t>
    </rPh>
    <rPh sb="51" eb="54">
      <t>ハイシュツリョウ</t>
    </rPh>
    <rPh sb="54" eb="56">
      <t>トリヒキ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</si>
</sst>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_ "/>
    <numFmt numFmtId="177" formatCode="0.0_ "/>
    <numFmt numFmtId="178" formatCode="[$-411]ggge&quot;年&quot;m&quot;月&quot;d&quot;日&quot;;@"/>
    <numFmt numFmtId="179" formatCode="#,##0_ ;[Red]\-#,##0\ "/>
    <numFmt numFmtId="180" formatCode="[$-F800]dddd\,\ mmmm\ dd\,\ yyyy"/>
    <numFmt numFmtId="181" formatCode="#,##0.0_ ;[Red]\-#,##0.0\ "/>
    <numFmt numFmtId="182" formatCode="#,##0.00_ ;[Red]\-#,##0.00\ "/>
    <numFmt numFmtId="183" formatCode="#,##0.00_ "/>
    <numFmt numFmtId="184" formatCode="0;\-0;0"/>
    <numFmt numFmtId="185" formatCode="#,##0.0;[Red]\-#,##0.0"/>
    <numFmt numFmtId="186" formatCode="#,###_ "/>
    <numFmt numFmtId="187" formatCode="#,###_ ;[Red]\-#,###"/>
    <numFmt numFmtId="188" formatCode="#,###;[Red]\-#,###"/>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明朝"/>
      <family val="1"/>
      <charset val="128"/>
    </font>
    <font>
      <sz val="12"/>
      <name val="ＭＳ 明朝"/>
      <family val="1"/>
      <charset val="128"/>
    </font>
    <font>
      <sz val="20"/>
      <name val="ＭＳ 明朝"/>
      <family val="1"/>
      <charset val="128"/>
    </font>
    <font>
      <sz val="11"/>
      <name val="ＭＳ 明朝"/>
      <family val="1"/>
      <charset val="128"/>
    </font>
    <font>
      <sz val="9"/>
      <name val="ＭＳ 明朝"/>
      <family val="1"/>
      <charset val="128"/>
    </font>
    <font>
      <sz val="8"/>
      <name val="ＭＳ 明朝"/>
      <family val="1"/>
      <charset val="128"/>
    </font>
    <font>
      <sz val="14"/>
      <name val="ＭＳ 明朝"/>
      <family val="1"/>
      <charset val="128"/>
    </font>
    <font>
      <sz val="7"/>
      <name val="ＭＳ 明朝"/>
      <family val="1"/>
      <charset val="128"/>
    </font>
    <font>
      <vertAlign val="subscript"/>
      <sz val="10"/>
      <name val="ＭＳ 明朝"/>
      <family val="1"/>
      <charset val="128"/>
    </font>
    <font>
      <b/>
      <sz val="10"/>
      <name val="ＭＳ 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81"/>
      <name val="ＭＳ Ｐゴシック"/>
      <family val="3"/>
      <charset val="128"/>
    </font>
    <font>
      <sz val="9"/>
      <color indexed="81"/>
      <name val="ＭＳ Ｐゴシック"/>
      <family val="3"/>
      <charset val="128"/>
    </font>
    <font>
      <b/>
      <sz val="11"/>
      <color indexed="81"/>
      <name val="ＭＳ Ｐゴシック"/>
      <family val="3"/>
      <charset val="128"/>
    </font>
    <font>
      <sz val="12"/>
      <name val="ＭＳ ゴシック"/>
      <family val="3"/>
      <charset val="128"/>
    </font>
    <font>
      <sz val="11"/>
      <color rgb="FF000000"/>
      <name val="ＭＳ Ｐゴシック"/>
      <family val="3"/>
      <charset val="128"/>
    </font>
    <font>
      <sz val="11"/>
      <name val="ＭＳ Ｐ明朝"/>
      <family val="1"/>
      <charset val="128"/>
    </font>
    <font>
      <sz val="11"/>
      <color indexed="81"/>
      <name val="ＭＳ Ｐゴシック"/>
      <family val="3"/>
      <charset val="128"/>
    </font>
    <font>
      <sz val="18"/>
      <name val="ＭＳ Ｐゴシック"/>
      <family val="3"/>
      <charset val="128"/>
      <scheme val="major"/>
    </font>
    <font>
      <sz val="11"/>
      <name val="ＭＳ Ｐゴシック"/>
      <family val="3"/>
      <charset val="128"/>
      <scheme val="major"/>
    </font>
    <font>
      <b/>
      <sz val="12"/>
      <color rgb="FFFF0000"/>
      <name val="ＭＳ 明朝"/>
      <family val="1"/>
      <charset val="128"/>
    </font>
    <font>
      <b/>
      <u/>
      <sz val="11"/>
      <color indexed="81"/>
      <name val="ＭＳ Ｐゴシック"/>
      <family val="3"/>
      <charset val="128"/>
    </font>
    <font>
      <b/>
      <sz val="9"/>
      <color indexed="81"/>
      <name val="MS P ゴシック"/>
      <family val="3"/>
      <charset val="128"/>
    </font>
    <font>
      <vertAlign val="subscript"/>
      <sz val="9"/>
      <name val="ＭＳ 明朝"/>
      <family val="1"/>
      <charset val="128"/>
    </font>
    <font>
      <vertAlign val="subscript"/>
      <sz val="6"/>
      <name val="ＭＳ 明朝"/>
      <family val="1"/>
      <charset val="128"/>
    </font>
    <font>
      <sz val="11"/>
      <color theme="0"/>
      <name val="ＭＳ 明朝"/>
      <family val="1"/>
      <charset val="128"/>
    </font>
    <font>
      <sz val="8.5"/>
      <name val="ＭＳ 明朝"/>
      <family val="1"/>
      <charset val="128"/>
    </font>
    <font>
      <sz val="9"/>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2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right/>
      <top style="thin">
        <color indexed="64"/>
      </top>
      <bottom style="thin">
        <color indexed="64"/>
      </bottom>
      <diagonal style="hair">
        <color indexed="64"/>
      </diagonal>
    </border>
    <border diagonalUp="1">
      <left/>
      <right/>
      <top style="thin">
        <color indexed="64"/>
      </top>
      <bottom style="double">
        <color indexed="64"/>
      </bottom>
      <diagonal style="hair">
        <color indexed="64"/>
      </diagonal>
    </border>
    <border diagonalUp="1">
      <left/>
      <right/>
      <top/>
      <bottom style="thin">
        <color indexed="64"/>
      </bottom>
      <diagonal style="hair">
        <color indexed="64"/>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double">
        <color indexed="64"/>
      </left>
      <right style="dotted">
        <color indexed="64"/>
      </right>
      <top style="thin">
        <color indexed="64"/>
      </top>
      <bottom style="double">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n">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double">
        <color indexed="64"/>
      </right>
      <top style="double">
        <color indexed="64"/>
      </top>
      <bottom/>
      <diagonal/>
    </border>
    <border>
      <left style="dotted">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double">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diagonalUp="1">
      <left style="dotted">
        <color indexed="64"/>
      </left>
      <right style="double">
        <color indexed="64"/>
      </right>
      <top style="thin">
        <color indexed="64"/>
      </top>
      <bottom style="thin">
        <color indexed="64"/>
      </bottom>
      <diagonal style="hair">
        <color indexed="64"/>
      </diagonal>
    </border>
    <border diagonalUp="1">
      <left style="dotted">
        <color indexed="64"/>
      </left>
      <right style="double">
        <color indexed="64"/>
      </right>
      <top style="thin">
        <color indexed="64"/>
      </top>
      <bottom style="double">
        <color indexed="64"/>
      </bottom>
      <diagonal style="hair">
        <color indexed="64"/>
      </diagonal>
    </border>
    <border diagonalUp="1">
      <left style="dotted">
        <color indexed="64"/>
      </left>
      <right style="double">
        <color indexed="64"/>
      </right>
      <top/>
      <bottom style="thin">
        <color indexed="64"/>
      </bottom>
      <diagonal style="hair">
        <color indexed="64"/>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thin">
        <color indexed="64"/>
      </right>
      <top style="double">
        <color indexed="64"/>
      </top>
      <bottom style="thin">
        <color indexed="64"/>
      </bottom>
      <diagonal style="hair">
        <color indexed="64"/>
      </diagonal>
    </border>
    <border>
      <left/>
      <right style="medium">
        <color indexed="64"/>
      </right>
      <top style="double">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right/>
      <top style="double">
        <color indexed="64"/>
      </top>
      <bottom/>
      <diagonal/>
    </border>
    <border diagonalUp="1">
      <left style="thin">
        <color indexed="64"/>
      </left>
      <right/>
      <top style="thin">
        <color indexed="64"/>
      </top>
      <bottom style="double">
        <color indexed="64"/>
      </bottom>
      <diagonal style="hair">
        <color indexed="64"/>
      </diagonal>
    </border>
    <border diagonalUp="1">
      <left/>
      <right style="medium">
        <color indexed="64"/>
      </right>
      <top style="thin">
        <color indexed="64"/>
      </top>
      <bottom style="double">
        <color indexed="64"/>
      </bottom>
      <diagonal style="hair">
        <color indexed="64"/>
      </diagonal>
    </border>
    <border diagonalUp="1">
      <left style="thin">
        <color indexed="64"/>
      </left>
      <right/>
      <top/>
      <bottom style="double">
        <color indexed="64"/>
      </bottom>
      <diagonal style="hair">
        <color indexed="64"/>
      </diagonal>
    </border>
    <border diagonalUp="1">
      <left/>
      <right/>
      <top/>
      <bottom style="double">
        <color indexed="64"/>
      </bottom>
      <diagonal style="hair">
        <color indexed="64"/>
      </diagonal>
    </border>
    <border diagonalUp="1">
      <left/>
      <right style="thin">
        <color indexed="64"/>
      </right>
      <top/>
      <bottom style="double">
        <color indexed="64"/>
      </bottom>
      <diagonal style="hair">
        <color indexed="64"/>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double">
        <color indexed="64"/>
      </bottom>
      <diagonal/>
    </border>
    <border diagonalUp="1">
      <left/>
      <right style="thin">
        <color indexed="64"/>
      </right>
      <top style="thin">
        <color indexed="64"/>
      </top>
      <bottom style="double">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right style="double">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diagonalUp="1">
      <left style="double">
        <color indexed="64"/>
      </left>
      <right style="thin">
        <color indexed="64"/>
      </right>
      <top style="thin">
        <color indexed="64"/>
      </top>
      <bottom style="double">
        <color indexed="64"/>
      </bottom>
      <diagonal style="hair">
        <color indexed="64"/>
      </diagonal>
    </border>
    <border diagonalUp="1">
      <left style="double">
        <color indexed="64"/>
      </left>
      <right style="thin">
        <color indexed="64"/>
      </right>
      <top style="thin">
        <color indexed="64"/>
      </top>
      <bottom style="thin">
        <color indexed="64"/>
      </bottom>
      <diagonal style="hair">
        <color indexed="64"/>
      </diagonal>
    </border>
    <border diagonalUp="1">
      <left style="double">
        <color indexed="64"/>
      </left>
      <right style="dotted">
        <color indexed="64"/>
      </right>
      <top style="thin">
        <color indexed="64"/>
      </top>
      <bottom/>
      <diagonal style="hair">
        <color indexed="64"/>
      </diagonal>
    </border>
    <border diagonalUp="1">
      <left style="double">
        <color indexed="64"/>
      </left>
      <right style="dotted">
        <color indexed="64"/>
      </right>
      <top style="double">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dotted">
        <color indexed="64"/>
      </left>
      <right style="double">
        <color indexed="64"/>
      </right>
      <top style="thin">
        <color indexed="64"/>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double">
        <color indexed="64"/>
      </top>
      <bottom/>
      <diagonal/>
    </border>
    <border>
      <left style="double">
        <color indexed="64"/>
      </left>
      <right style="thin">
        <color indexed="64"/>
      </right>
      <top/>
      <bottom/>
      <diagonal/>
    </border>
    <border>
      <left style="thin">
        <color indexed="64"/>
      </left>
      <right style="medium">
        <color indexed="64"/>
      </right>
      <top style="double">
        <color indexed="64"/>
      </top>
      <bottom/>
      <diagonal/>
    </border>
    <border>
      <left style="double">
        <color indexed="64"/>
      </left>
      <right style="dotted">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double">
        <color indexed="64"/>
      </left>
      <right style="thin">
        <color indexed="64"/>
      </right>
      <top style="thin">
        <color indexed="64"/>
      </top>
      <bottom style="medium">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thin">
        <color indexed="64"/>
      </top>
      <bottom style="hair">
        <color indexed="64"/>
      </bottom>
      <diagonal/>
    </border>
    <border>
      <left style="double">
        <color indexed="64"/>
      </left>
      <right style="dotted">
        <color indexed="64"/>
      </right>
      <top style="thin">
        <color indexed="64"/>
      </top>
      <bottom style="medium">
        <color indexed="64"/>
      </bottom>
      <diagonal/>
    </border>
    <border>
      <left/>
      <right style="medium">
        <color indexed="64"/>
      </right>
      <top style="thin">
        <color indexed="64"/>
      </top>
      <bottom/>
      <diagonal/>
    </border>
  </borders>
  <cellStyleXfs count="49">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6" fontId="1" fillId="0" borderId="0" applyFont="0" applyFill="0" applyBorder="0" applyAlignment="0" applyProtection="0"/>
    <xf numFmtId="0" fontId="31" fillId="7" borderId="4" applyNumberFormat="0" applyAlignment="0" applyProtection="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32" fillId="4" borderId="0" applyNumberFormat="0" applyBorder="0" applyAlignment="0" applyProtection="0">
      <alignment vertical="center"/>
    </xf>
  </cellStyleXfs>
  <cellXfs count="1062">
    <xf numFmtId="0" fontId="0" fillId="0" borderId="0" xfId="0"/>
    <xf numFmtId="0" fontId="3" fillId="0" borderId="0" xfId="0" applyFont="1" applyAlignment="1">
      <alignment horizontal="righ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8" fillId="0" borderId="0" xfId="0" applyFont="1"/>
    <xf numFmtId="0" fontId="8" fillId="0" borderId="0" xfId="0" applyFont="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0" xfId="0" applyFont="1" applyAlignment="1">
      <alignment vertical="top"/>
    </xf>
    <xf numFmtId="0" fontId="8" fillId="0" borderId="0" xfId="0" applyFont="1" applyAlignment="1">
      <alignment horizontal="left" indent="1"/>
    </xf>
    <xf numFmtId="0" fontId="8" fillId="0" borderId="0" xfId="0" applyFont="1" applyAlignment="1">
      <alignment horizontal="left" vertical="center" indent="1"/>
    </xf>
    <xf numFmtId="0" fontId="8" fillId="0" borderId="0" xfId="0" applyFont="1" applyAlignment="1">
      <alignment horizontal="left" wrapText="1" indent="1"/>
    </xf>
    <xf numFmtId="0" fontId="8" fillId="0" borderId="0" xfId="0" applyFont="1" applyAlignment="1">
      <alignment wrapText="1"/>
    </xf>
    <xf numFmtId="0" fontId="8" fillId="0" borderId="0" xfId="0" applyFont="1" applyAlignment="1">
      <alignment vertical="center" wrapText="1"/>
    </xf>
    <xf numFmtId="0" fontId="6" fillId="0" borderId="19" xfId="0" applyFont="1" applyBorder="1" applyAlignment="1">
      <alignment vertical="center"/>
    </xf>
    <xf numFmtId="0" fontId="6" fillId="0" borderId="20" xfId="0" applyFont="1" applyBorder="1" applyAlignment="1">
      <alignment vertical="center"/>
    </xf>
    <xf numFmtId="0" fontId="8" fillId="0" borderId="21" xfId="0" applyFont="1" applyBorder="1"/>
    <xf numFmtId="0" fontId="8" fillId="0" borderId="12" xfId="0" applyFont="1" applyBorder="1"/>
    <xf numFmtId="0" fontId="8" fillId="0" borderId="22" xfId="0" applyFont="1" applyBorder="1"/>
    <xf numFmtId="0" fontId="8" fillId="0" borderId="23" xfId="0" applyFont="1" applyBorder="1"/>
    <xf numFmtId="0" fontId="8" fillId="0" borderId="0" xfId="0" applyFont="1" applyAlignment="1">
      <alignment horizontal="left" vertical="top" wrapText="1" inden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10" xfId="0" applyFont="1" applyBorder="1" applyAlignment="1">
      <alignment horizontal="center" vertical="center"/>
    </xf>
    <xf numFmtId="0" fontId="8" fillId="0" borderId="13" xfId="0" applyFont="1" applyBorder="1"/>
    <xf numFmtId="0" fontId="3" fillId="0" borderId="0" xfId="0"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Alignment="1">
      <alignment vertical="center" wrapText="1"/>
    </xf>
    <xf numFmtId="0" fontId="3" fillId="0" borderId="10" xfId="0" applyFont="1" applyBorder="1" applyAlignment="1">
      <alignment vertical="center"/>
    </xf>
    <xf numFmtId="0" fontId="3" fillId="0" borderId="14" xfId="0" applyFont="1" applyBorder="1" applyAlignment="1">
      <alignment vertical="center"/>
    </xf>
    <xf numFmtId="0" fontId="8" fillId="0" borderId="30" xfId="0" applyFont="1" applyBorder="1"/>
    <xf numFmtId="0" fontId="9" fillId="0" borderId="17" xfId="0" applyFont="1" applyBorder="1" applyAlignment="1">
      <alignment horizontal="center" vertical="center" wrapText="1"/>
    </xf>
    <xf numFmtId="0" fontId="15" fillId="0" borderId="0" xfId="0" applyFont="1"/>
    <xf numFmtId="0" fontId="4" fillId="0" borderId="0" xfId="0" applyFont="1"/>
    <xf numFmtId="0" fontId="8" fillId="0" borderId="31" xfId="0" applyFont="1" applyBorder="1"/>
    <xf numFmtId="0" fontId="8" fillId="0" borderId="32" xfId="0" applyFont="1" applyBorder="1"/>
    <xf numFmtId="0" fontId="9" fillId="0" borderId="33" xfId="0" applyFont="1" applyBorder="1" applyAlignment="1">
      <alignment horizontal="center" vertical="center" wrapText="1"/>
    </xf>
    <xf numFmtId="0" fontId="4" fillId="0" borderId="21" xfId="0" applyFont="1" applyBorder="1" applyAlignment="1">
      <alignment vertical="center"/>
    </xf>
    <xf numFmtId="0" fontId="4" fillId="0" borderId="22" xfId="0" applyFont="1" applyBorder="1" applyAlignment="1">
      <alignment vertical="center"/>
    </xf>
    <xf numFmtId="0" fontId="6" fillId="0" borderId="22" xfId="0" applyFont="1" applyBorder="1" applyAlignment="1">
      <alignment horizontal="right" vertical="center"/>
    </xf>
    <xf numFmtId="0" fontId="6" fillId="0" borderId="22" xfId="0" applyFont="1" applyBorder="1" applyAlignment="1">
      <alignment horizontal="left" vertical="center"/>
    </xf>
    <xf numFmtId="0" fontId="4" fillId="0" borderId="23"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vertical="center" wrapText="1"/>
    </xf>
    <xf numFmtId="0" fontId="9" fillId="0" borderId="41" xfId="0" applyFont="1" applyBorder="1" applyAlignment="1">
      <alignmen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17" xfId="0" applyFont="1" applyBorder="1" applyAlignment="1">
      <alignment vertical="center" wrapText="1"/>
    </xf>
    <xf numFmtId="0" fontId="4" fillId="0" borderId="21" xfId="0" applyFont="1" applyBorder="1" applyAlignment="1">
      <alignment vertical="center" wrapText="1"/>
    </xf>
    <xf numFmtId="0" fontId="4" fillId="0" borderId="17" xfId="0" applyFont="1" applyBorder="1" applyAlignment="1">
      <alignment vertical="center" shrinkToFit="1"/>
    </xf>
    <xf numFmtId="0" fontId="4" fillId="0" borderId="45" xfId="0" applyFont="1" applyBorder="1" applyAlignment="1">
      <alignment vertical="center" shrinkToFit="1"/>
    </xf>
    <xf numFmtId="0" fontId="8" fillId="0" borderId="45" xfId="0" applyFont="1" applyBorder="1" applyAlignment="1">
      <alignment vertical="center" shrinkToFit="1"/>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9" fillId="0" borderId="48" xfId="0" applyFont="1" applyBorder="1" applyAlignment="1">
      <alignment vertical="center" wrapText="1"/>
    </xf>
    <xf numFmtId="0" fontId="9" fillId="0" borderId="43" xfId="0" applyFont="1" applyBorder="1" applyAlignment="1">
      <alignment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6" fillId="0" borderId="51" xfId="0" applyFont="1" applyBorder="1" applyAlignment="1">
      <alignment horizontal="center" vertical="center"/>
    </xf>
    <xf numFmtId="0" fontId="4" fillId="0" borderId="52" xfId="0" applyFont="1" applyBorder="1" applyAlignment="1">
      <alignment vertical="center"/>
    </xf>
    <xf numFmtId="0" fontId="4" fillId="0" borderId="13" xfId="0" applyFont="1" applyBorder="1" applyAlignment="1">
      <alignment horizontal="center" vertical="center"/>
    </xf>
    <xf numFmtId="14"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lef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left" vertical="center" wrapText="1" indent="1"/>
    </xf>
    <xf numFmtId="0" fontId="4" fillId="0" borderId="22" xfId="0" applyFont="1" applyBorder="1" applyAlignment="1">
      <alignment horizontal="left" vertical="center" wrapText="1" indent="1"/>
    </xf>
    <xf numFmtId="0" fontId="4" fillId="0" borderId="23"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2" xfId="0" applyFont="1" applyBorder="1"/>
    <xf numFmtId="0" fontId="4" fillId="0" borderId="13" xfId="0" applyFont="1" applyBorder="1"/>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61" xfId="0" applyFont="1" applyBorder="1" applyAlignment="1">
      <alignment vertical="center" wrapText="1"/>
    </xf>
    <xf numFmtId="0" fontId="4" fillId="0" borderId="62" xfId="0" applyFont="1" applyBorder="1" applyAlignment="1">
      <alignment vertical="center" wrapText="1"/>
    </xf>
    <xf numFmtId="0" fontId="4" fillId="0" borderId="48" xfId="0" applyFont="1" applyBorder="1" applyAlignment="1">
      <alignment vertical="center" wrapText="1"/>
    </xf>
    <xf numFmtId="0" fontId="4" fillId="0" borderId="53" xfId="0" applyFont="1" applyBorder="1" applyAlignment="1">
      <alignment vertical="center"/>
    </xf>
    <xf numFmtId="0" fontId="4" fillId="0" borderId="63" xfId="0" applyFont="1" applyBorder="1" applyAlignment="1">
      <alignment vertical="center" wrapText="1"/>
    </xf>
    <xf numFmtId="0" fontId="4" fillId="0" borderId="64" xfId="0" applyFont="1" applyBorder="1" applyAlignment="1">
      <alignment vertical="center" wrapText="1"/>
    </xf>
    <xf numFmtId="0" fontId="4" fillId="0" borderId="50" xfId="0" applyFont="1" applyBorder="1"/>
    <xf numFmtId="0" fontId="4" fillId="0" borderId="54" xfId="0" applyFont="1" applyBorder="1" applyAlignment="1">
      <alignment vertical="center"/>
    </xf>
    <xf numFmtId="0" fontId="4" fillId="0" borderId="49" xfId="0" applyFont="1" applyBorder="1" applyAlignment="1">
      <alignment vertical="center" wrapText="1"/>
    </xf>
    <xf numFmtId="0" fontId="4" fillId="0" borderId="11" xfId="0" applyFont="1" applyBorder="1" applyAlignment="1">
      <alignment vertical="center" wrapText="1"/>
    </xf>
    <xf numFmtId="0" fontId="4" fillId="0" borderId="65" xfId="0" applyFont="1" applyBorder="1" applyAlignment="1">
      <alignment vertical="center" wrapText="1"/>
    </xf>
    <xf numFmtId="0" fontId="4" fillId="0" borderId="14" xfId="0" applyFont="1" applyBorder="1" applyAlignment="1">
      <alignment vertical="center" wrapText="1"/>
    </xf>
    <xf numFmtId="0" fontId="4" fillId="0" borderId="63" xfId="0" applyFont="1" applyBorder="1" applyAlignment="1">
      <alignment vertical="center"/>
    </xf>
    <xf numFmtId="0" fontId="4" fillId="0" borderId="58" xfId="0" applyFont="1" applyBorder="1" applyAlignment="1">
      <alignment vertical="center" wrapText="1"/>
    </xf>
    <xf numFmtId="0" fontId="4" fillId="0" borderId="64" xfId="0" applyFont="1" applyBorder="1" applyAlignment="1">
      <alignment vertical="center"/>
    </xf>
    <xf numFmtId="0" fontId="4" fillId="0" borderId="46" xfId="0" applyFont="1" applyBorder="1" applyAlignment="1">
      <alignment vertical="center" wrapText="1"/>
    </xf>
    <xf numFmtId="0" fontId="4" fillId="0" borderId="57" xfId="0" applyFont="1" applyBorder="1"/>
    <xf numFmtId="0" fontId="4" fillId="0" borderId="49" xfId="0" applyFont="1" applyBorder="1"/>
    <xf numFmtId="0" fontId="4" fillId="0" borderId="0" xfId="0" applyFont="1" applyAlignment="1">
      <alignment horizontal="right"/>
    </xf>
    <xf numFmtId="0" fontId="4" fillId="0" borderId="66" xfId="0" applyFont="1" applyBorder="1" applyAlignment="1">
      <alignment vertical="center" wrapText="1"/>
    </xf>
    <xf numFmtId="0" fontId="4" fillId="0" borderId="67" xfId="0" applyFont="1" applyBorder="1" applyAlignment="1">
      <alignment vertical="center" wrapText="1"/>
    </xf>
    <xf numFmtId="0" fontId="4" fillId="0" borderId="66" xfId="0" applyFont="1" applyBorder="1" applyAlignment="1">
      <alignment vertical="center"/>
    </xf>
    <xf numFmtId="0" fontId="4" fillId="0" borderId="67" xfId="0" applyFont="1" applyBorder="1" applyAlignment="1">
      <alignment vertical="center"/>
    </xf>
    <xf numFmtId="0" fontId="12" fillId="0" borderId="66" xfId="0" applyFont="1" applyBorder="1" applyAlignment="1">
      <alignment vertical="center" wrapText="1"/>
    </xf>
    <xf numFmtId="0" fontId="12" fillId="0" borderId="67" xfId="0" applyFont="1" applyBorder="1" applyAlignment="1">
      <alignment vertical="center" wrapText="1"/>
    </xf>
    <xf numFmtId="0" fontId="10" fillId="0" borderId="43" xfId="0" applyFont="1" applyBorder="1" applyAlignment="1">
      <alignment vertical="center"/>
    </xf>
    <xf numFmtId="0" fontId="8" fillId="0" borderId="45" xfId="0" applyFont="1" applyBorder="1" applyAlignment="1">
      <alignment vertical="center"/>
    </xf>
    <xf numFmtId="0" fontId="10" fillId="0" borderId="47" xfId="0" applyFont="1" applyBorder="1" applyAlignment="1">
      <alignment vertical="center"/>
    </xf>
    <xf numFmtId="6" fontId="4" fillId="0" borderId="46" xfId="42" applyFont="1" applyFill="1" applyBorder="1" applyAlignment="1" applyProtection="1">
      <alignment vertical="center" wrapText="1"/>
    </xf>
    <xf numFmtId="6" fontId="4" fillId="0" borderId="47" xfId="42" applyFont="1" applyFill="1" applyBorder="1" applyAlignment="1" applyProtection="1">
      <alignment vertical="center" wrapText="1"/>
    </xf>
    <xf numFmtId="0" fontId="4" fillId="0" borderId="49" xfId="0" applyFont="1" applyBorder="1" applyAlignment="1">
      <alignment vertical="center"/>
    </xf>
    <xf numFmtId="0" fontId="4" fillId="0" borderId="69" xfId="0" applyFont="1" applyBorder="1" applyAlignment="1">
      <alignment vertical="center" wrapText="1"/>
    </xf>
    <xf numFmtId="0" fontId="4" fillId="0" borderId="70" xfId="0" applyFont="1" applyBorder="1" applyAlignment="1">
      <alignment vertical="center" wrapText="1"/>
    </xf>
    <xf numFmtId="0" fontId="4" fillId="0" borderId="34" xfId="0" applyFont="1" applyBorder="1" applyAlignment="1">
      <alignment vertical="center"/>
    </xf>
    <xf numFmtId="0" fontId="4" fillId="0" borderId="35" xfId="0" applyFont="1" applyBorder="1" applyAlignment="1">
      <alignment vertical="center"/>
    </xf>
    <xf numFmtId="0" fontId="10" fillId="0" borderId="34" xfId="0" applyFont="1" applyBorder="1" applyAlignment="1">
      <alignment vertical="center" wrapText="1"/>
    </xf>
    <xf numFmtId="0" fontId="10" fillId="0" borderId="35" xfId="0" applyFont="1" applyBorder="1" applyAlignment="1">
      <alignment vertical="center" wrapText="1"/>
    </xf>
    <xf numFmtId="0" fontId="4" fillId="0" borderId="50" xfId="0" applyFont="1" applyBorder="1" applyAlignment="1">
      <alignment vertical="center" wrapText="1"/>
    </xf>
    <xf numFmtId="0" fontId="4" fillId="0" borderId="47" xfId="0" applyFont="1" applyBorder="1" applyAlignment="1">
      <alignment vertical="center" wrapText="1"/>
    </xf>
    <xf numFmtId="0" fontId="4" fillId="0" borderId="0" xfId="46"/>
    <xf numFmtId="49" fontId="4" fillId="0" borderId="71" xfId="46" applyNumberFormat="1" applyBorder="1"/>
    <xf numFmtId="49" fontId="4" fillId="0" borderId="0" xfId="46" applyNumberFormat="1"/>
    <xf numFmtId="49" fontId="4" fillId="0" borderId="72" xfId="46" applyNumberFormat="1" applyBorder="1"/>
    <xf numFmtId="49" fontId="4" fillId="0" borderId="73" xfId="46" applyNumberFormat="1" applyBorder="1"/>
    <xf numFmtId="49" fontId="4" fillId="0" borderId="74" xfId="46" applyNumberFormat="1" applyBorder="1"/>
    <xf numFmtId="49" fontId="4" fillId="0" borderId="75" xfId="46" applyNumberFormat="1" applyBorder="1"/>
    <xf numFmtId="49" fontId="4" fillId="0" borderId="76" xfId="46" applyNumberFormat="1" applyBorder="1"/>
    <xf numFmtId="49" fontId="4" fillId="0" borderId="77" xfId="46" applyNumberFormat="1" applyBorder="1"/>
    <xf numFmtId="49" fontId="4" fillId="0" borderId="78" xfId="46" applyNumberFormat="1" applyBorder="1"/>
    <xf numFmtId="49" fontId="4" fillId="24" borderId="0" xfId="46" applyNumberFormat="1" applyFill="1"/>
    <xf numFmtId="49" fontId="4" fillId="0" borderId="79" xfId="46" applyNumberFormat="1" applyBorder="1"/>
    <xf numFmtId="49" fontId="4" fillId="24" borderId="76" xfId="46" applyNumberFormat="1" applyFill="1" applyBorder="1"/>
    <xf numFmtId="49" fontId="4" fillId="0" borderId="80" xfId="46" applyNumberFormat="1" applyBorder="1"/>
    <xf numFmtId="0" fontId="4" fillId="0" borderId="13" xfId="46" applyBorder="1"/>
    <xf numFmtId="49" fontId="4" fillId="0" borderId="81" xfId="46" applyNumberFormat="1" applyBorder="1"/>
    <xf numFmtId="49" fontId="4" fillId="0" borderId="82" xfId="46" applyNumberFormat="1" applyBorder="1"/>
    <xf numFmtId="49" fontId="4" fillId="0" borderId="83" xfId="46" applyNumberFormat="1" applyBorder="1"/>
    <xf numFmtId="49" fontId="4" fillId="0" borderId="84" xfId="46" applyNumberFormat="1" applyBorder="1"/>
    <xf numFmtId="49" fontId="4" fillId="0" borderId="85" xfId="46" applyNumberFormat="1" applyBorder="1"/>
    <xf numFmtId="49" fontId="4" fillId="0" borderId="86" xfId="46" applyNumberFormat="1" applyBorder="1"/>
    <xf numFmtId="49" fontId="4" fillId="0" borderId="87" xfId="46" applyNumberFormat="1" applyBorder="1"/>
    <xf numFmtId="0" fontId="4" fillId="24" borderId="0" xfId="46" applyFill="1"/>
    <xf numFmtId="0" fontId="10" fillId="24" borderId="88" xfId="0" applyFont="1" applyFill="1" applyBorder="1" applyAlignment="1" applyProtection="1">
      <alignment vertical="center" wrapText="1"/>
      <protection locked="0"/>
    </xf>
    <xf numFmtId="0" fontId="9" fillId="24" borderId="89" xfId="0" applyFont="1" applyFill="1" applyBorder="1" applyAlignment="1" applyProtection="1">
      <alignment vertical="center" wrapText="1"/>
      <protection locked="0"/>
    </xf>
    <xf numFmtId="0" fontId="4" fillId="26" borderId="0" xfId="45" applyFont="1" applyFill="1">
      <alignment vertical="center"/>
    </xf>
    <xf numFmtId="0" fontId="4" fillId="26" borderId="21" xfId="45" applyFont="1" applyFill="1" applyBorder="1">
      <alignment vertical="center"/>
    </xf>
    <xf numFmtId="0" fontId="4" fillId="26" borderId="22" xfId="45" applyFont="1" applyFill="1" applyBorder="1">
      <alignment vertical="center"/>
    </xf>
    <xf numFmtId="0" fontId="4" fillId="26" borderId="23" xfId="45" applyFont="1" applyFill="1" applyBorder="1">
      <alignment vertical="center"/>
    </xf>
    <xf numFmtId="0" fontId="4" fillId="26" borderId="12" xfId="45" applyFont="1" applyFill="1" applyBorder="1">
      <alignment vertical="center"/>
    </xf>
    <xf numFmtId="0" fontId="4" fillId="26" borderId="13" xfId="45" applyFont="1" applyFill="1" applyBorder="1">
      <alignment vertical="center"/>
    </xf>
    <xf numFmtId="0" fontId="4" fillId="26" borderId="0" xfId="45" applyFont="1" applyFill="1" applyAlignment="1">
      <alignment horizontal="center" vertical="center"/>
    </xf>
    <xf numFmtId="0" fontId="4" fillId="26" borderId="0" xfId="45" applyFont="1" applyFill="1" applyAlignment="1">
      <alignment horizontal="center" vertical="center" wrapText="1"/>
    </xf>
    <xf numFmtId="0" fontId="4" fillId="26" borderId="13" xfId="45" applyFont="1" applyFill="1" applyBorder="1" applyAlignment="1">
      <alignment horizontal="center" vertical="center"/>
    </xf>
    <xf numFmtId="0" fontId="4" fillId="26" borderId="0" xfId="45" applyFont="1" applyFill="1" applyAlignment="1">
      <alignment vertical="center" wrapText="1"/>
    </xf>
    <xf numFmtId="0" fontId="4" fillId="26" borderId="63" xfId="42" applyNumberFormat="1" applyFont="1" applyFill="1" applyBorder="1" applyAlignment="1" applyProtection="1">
      <alignment vertical="center" wrapText="1"/>
    </xf>
    <xf numFmtId="0" fontId="4" fillId="26" borderId="55" xfId="42" applyNumberFormat="1" applyFont="1" applyFill="1" applyBorder="1" applyAlignment="1" applyProtection="1">
      <alignment vertical="center" wrapText="1"/>
    </xf>
    <xf numFmtId="0" fontId="4" fillId="26" borderId="92" xfId="45" applyFont="1" applyFill="1" applyBorder="1" applyAlignment="1">
      <alignment vertical="center" wrapText="1"/>
    </xf>
    <xf numFmtId="0" fontId="4" fillId="26" borderId="93" xfId="45" applyFont="1" applyFill="1" applyBorder="1" applyAlignment="1">
      <alignment vertical="center" wrapText="1"/>
    </xf>
    <xf numFmtId="0" fontId="4" fillId="26" borderId="11" xfId="45" applyFont="1" applyFill="1" applyBorder="1">
      <alignment vertical="center"/>
    </xf>
    <xf numFmtId="0" fontId="4" fillId="26" borderId="10" xfId="45" applyFont="1" applyFill="1" applyBorder="1">
      <alignment vertical="center"/>
    </xf>
    <xf numFmtId="0" fontId="4" fillId="26" borderId="14" xfId="45" applyFont="1" applyFill="1" applyBorder="1">
      <alignment vertical="center"/>
    </xf>
    <xf numFmtId="0" fontId="3" fillId="0" borderId="0" xfId="44" applyFont="1" applyAlignment="1">
      <alignment horizontal="right" vertical="center"/>
    </xf>
    <xf numFmtId="0" fontId="4" fillId="26" borderId="61" xfId="47" applyFont="1" applyFill="1" applyBorder="1" applyAlignment="1" applyProtection="1">
      <alignment horizontal="left" vertical="center" wrapText="1"/>
      <protection locked="0"/>
    </xf>
    <xf numFmtId="0" fontId="4" fillId="26" borderId="49" xfId="47" applyFont="1" applyFill="1" applyBorder="1" applyAlignment="1" applyProtection="1">
      <alignment horizontal="left" vertical="center" wrapText="1"/>
      <protection locked="0"/>
    </xf>
    <xf numFmtId="0" fontId="4" fillId="26" borderId="63" xfId="47" applyFont="1" applyFill="1" applyBorder="1" applyAlignment="1" applyProtection="1">
      <alignment vertical="top" wrapText="1"/>
      <protection locked="0"/>
    </xf>
    <xf numFmtId="0" fontId="11" fillId="0" borderId="0" xfId="0" applyFont="1" applyAlignment="1">
      <alignment vertical="center"/>
    </xf>
    <xf numFmtId="0" fontId="4" fillId="0" borderId="0" xfId="0" applyFont="1" applyAlignment="1">
      <alignment vertical="center" wrapText="1"/>
    </xf>
    <xf numFmtId="0" fontId="4" fillId="0" borderId="94" xfId="0" applyFont="1" applyBorder="1" applyAlignment="1">
      <alignment vertical="center" wrapText="1"/>
    </xf>
    <xf numFmtId="0" fontId="4" fillId="0" borderId="95"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96" xfId="0" applyFont="1" applyBorder="1" applyAlignment="1">
      <alignment vertical="center" wrapText="1"/>
    </xf>
    <xf numFmtId="0" fontId="4" fillId="0" borderId="97" xfId="0" applyFont="1" applyBorder="1" applyAlignment="1">
      <alignment vertical="center" wrapText="1"/>
    </xf>
    <xf numFmtId="0" fontId="4" fillId="0" borderId="45" xfId="0" applyFont="1" applyBorder="1" applyAlignment="1">
      <alignment horizontal="center" vertical="center"/>
    </xf>
    <xf numFmtId="38" fontId="6" fillId="0" borderId="0" xfId="34" applyFont="1" applyFill="1" applyBorder="1" applyAlignment="1" applyProtection="1">
      <alignment horizontal="center" vertical="center"/>
    </xf>
    <xf numFmtId="0" fontId="4" fillId="0" borderId="98" xfId="0" applyFont="1" applyBorder="1" applyAlignment="1">
      <alignment vertical="center" wrapText="1"/>
    </xf>
    <xf numFmtId="0" fontId="4" fillId="0" borderId="99" xfId="0" applyFont="1" applyBorder="1" applyAlignment="1">
      <alignment vertical="center" wrapText="1"/>
    </xf>
    <xf numFmtId="0" fontId="9" fillId="0" borderId="0" xfId="0" applyFont="1" applyAlignment="1">
      <alignment horizontal="distributed" vertical="center" wrapText="1"/>
    </xf>
    <xf numFmtId="38" fontId="11" fillId="0" borderId="0" xfId="0" applyNumberFormat="1" applyFont="1" applyAlignment="1">
      <alignment horizontal="right" vertical="center" indent="2"/>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65" xfId="0" applyFont="1" applyBorder="1" applyAlignment="1">
      <alignment vertical="center"/>
    </xf>
    <xf numFmtId="0" fontId="4" fillId="0" borderId="0" xfId="0" applyFont="1" applyAlignment="1">
      <alignment horizontal="left" vertical="center" wrapText="1"/>
    </xf>
    <xf numFmtId="49" fontId="14" fillId="0" borderId="0" xfId="0" applyNumberFormat="1" applyFont="1" applyAlignment="1">
      <alignment horizontal="center" vertical="center" wrapText="1"/>
    </xf>
    <xf numFmtId="0" fontId="4" fillId="0" borderId="51" xfId="0" applyFont="1" applyBorder="1" applyAlignment="1">
      <alignment vertical="center"/>
    </xf>
    <xf numFmtId="0" fontId="4" fillId="0" borderId="13" xfId="0" applyFont="1" applyBorder="1" applyAlignment="1">
      <alignment horizontal="right" vertical="center"/>
    </xf>
    <xf numFmtId="0" fontId="4" fillId="0" borderId="0" xfId="0" applyFont="1" applyAlignment="1">
      <alignment vertical="top" wrapText="1"/>
    </xf>
    <xf numFmtId="0" fontId="4" fillId="0" borderId="13" xfId="0" applyFont="1" applyBorder="1" applyAlignment="1">
      <alignment vertical="top" wrapText="1"/>
    </xf>
    <xf numFmtId="0" fontId="8" fillId="0" borderId="11" xfId="0" applyFont="1" applyBorder="1"/>
    <xf numFmtId="0" fontId="8" fillId="0" borderId="10" xfId="0" applyFont="1" applyBorder="1"/>
    <xf numFmtId="0" fontId="4" fillId="0" borderId="10" xfId="0" applyFont="1" applyBorder="1" applyAlignment="1">
      <alignment vertical="top" wrapText="1"/>
    </xf>
    <xf numFmtId="0" fontId="4" fillId="0" borderId="14" xfId="0" applyFont="1" applyBorder="1" applyAlignment="1">
      <alignment vertical="top" wrapText="1"/>
    </xf>
    <xf numFmtId="0" fontId="10" fillId="0" borderId="101" xfId="0" applyFont="1" applyBorder="1" applyAlignment="1">
      <alignment horizontal="left" vertical="center" wrapText="1"/>
    </xf>
    <xf numFmtId="0" fontId="10" fillId="0" borderId="33" xfId="0" applyFont="1" applyBorder="1" applyAlignment="1">
      <alignment horizontal="left" vertical="center" wrapText="1"/>
    </xf>
    <xf numFmtId="0" fontId="4" fillId="24" borderId="105" xfId="0" applyFont="1" applyFill="1" applyBorder="1" applyAlignment="1" applyProtection="1">
      <alignment horizontal="left" vertical="center" wrapText="1"/>
      <protection locked="0"/>
    </xf>
    <xf numFmtId="0" fontId="8" fillId="0" borderId="33" xfId="0" applyFont="1" applyBorder="1" applyAlignment="1">
      <alignment horizontal="center" vertical="center" shrinkToFit="1"/>
    </xf>
    <xf numFmtId="0" fontId="8" fillId="0" borderId="110" xfId="0" applyFont="1" applyBorder="1" applyAlignment="1">
      <alignment horizontal="center" vertical="center" shrinkToFit="1"/>
    </xf>
    <xf numFmtId="49" fontId="8" fillId="0" borderId="17" xfId="0" applyNumberFormat="1" applyFont="1" applyBorder="1" applyAlignment="1">
      <alignment horizontal="center" vertical="center" shrinkToFit="1"/>
    </xf>
    <xf numFmtId="0" fontId="12" fillId="0" borderId="33" xfId="0" applyFont="1" applyBorder="1" applyAlignment="1">
      <alignment horizontal="center" vertical="center" wrapText="1"/>
    </xf>
    <xf numFmtId="0" fontId="4" fillId="0" borderId="22" xfId="0" applyFont="1" applyBorder="1"/>
    <xf numFmtId="177" fontId="4" fillId="0" borderId="119" xfId="0" applyNumberFormat="1" applyFont="1" applyBorder="1" applyAlignment="1">
      <alignment vertical="center" shrinkToFit="1"/>
    </xf>
    <xf numFmtId="0" fontId="4" fillId="24" borderId="42" xfId="0" applyFont="1" applyFill="1" applyBorder="1" applyAlignment="1">
      <alignment vertical="center"/>
    </xf>
    <xf numFmtId="0" fontId="4" fillId="24" borderId="44" xfId="0" applyFont="1" applyFill="1" applyBorder="1" applyAlignment="1">
      <alignment vertical="center"/>
    </xf>
    <xf numFmtId="0" fontId="4" fillId="24" borderId="46" xfId="0" applyFont="1" applyFill="1" applyBorder="1" applyAlignment="1">
      <alignment vertical="center"/>
    </xf>
    <xf numFmtId="0" fontId="0" fillId="25" borderId="90" xfId="0" applyFill="1" applyBorder="1"/>
    <xf numFmtId="0" fontId="0" fillId="0" borderId="90" xfId="0" applyBorder="1"/>
    <xf numFmtId="49" fontId="8" fillId="0" borderId="21" xfId="0" applyNumberFormat="1" applyFont="1" applyBorder="1" applyAlignment="1">
      <alignment horizontal="center" vertical="center" shrinkToFit="1"/>
    </xf>
    <xf numFmtId="0" fontId="9" fillId="24" borderId="91" xfId="0" applyFont="1" applyFill="1" applyBorder="1" applyAlignment="1" applyProtection="1">
      <alignment vertical="center" wrapText="1"/>
      <protection locked="0"/>
    </xf>
    <xf numFmtId="0" fontId="4" fillId="0" borderId="28" xfId="0" applyFont="1" applyBorder="1" applyAlignment="1" applyProtection="1">
      <alignment vertical="center"/>
      <protection locked="0"/>
    </xf>
    <xf numFmtId="0" fontId="4" fillId="0" borderId="121" xfId="0" applyFont="1" applyBorder="1" applyAlignment="1" applyProtection="1">
      <alignment vertical="center"/>
      <protection locked="0"/>
    </xf>
    <xf numFmtId="38" fontId="4" fillId="0" borderId="115" xfId="0" applyNumberFormat="1" applyFont="1" applyBorder="1" applyAlignment="1">
      <alignment vertical="center"/>
    </xf>
    <xf numFmtId="38" fontId="4" fillId="0" borderId="122" xfId="0" applyNumberFormat="1" applyFont="1" applyBorder="1" applyAlignment="1">
      <alignment vertical="center"/>
    </xf>
    <xf numFmtId="49" fontId="4" fillId="24" borderId="123" xfId="0" applyNumberFormat="1" applyFont="1" applyFill="1" applyBorder="1" applyAlignment="1" applyProtection="1">
      <alignment horizontal="center" vertical="center" wrapText="1"/>
      <protection locked="0"/>
    </xf>
    <xf numFmtId="49" fontId="4" fillId="24" borderId="90" xfId="0" applyNumberFormat="1" applyFont="1" applyFill="1" applyBorder="1" applyAlignment="1" applyProtection="1">
      <alignment horizontal="center" vertical="center" wrapText="1"/>
      <protection locked="0"/>
    </xf>
    <xf numFmtId="38" fontId="4" fillId="0" borderId="0" xfId="0" applyNumberFormat="1" applyFont="1" applyAlignment="1">
      <alignment vertical="center"/>
    </xf>
    <xf numFmtId="0" fontId="9" fillId="24" borderId="123" xfId="0" applyFont="1" applyFill="1" applyBorder="1" applyAlignment="1" applyProtection="1">
      <alignment horizontal="left" vertical="center" wrapText="1"/>
      <protection locked="0"/>
    </xf>
    <xf numFmtId="0" fontId="9" fillId="24" borderId="90" xfId="0" applyFont="1" applyFill="1" applyBorder="1" applyAlignment="1" applyProtection="1">
      <alignment horizontal="left" vertical="center" wrapText="1"/>
      <protection locked="0"/>
    </xf>
    <xf numFmtId="0" fontId="8" fillId="0" borderId="128" xfId="0" applyFont="1" applyBorder="1" applyAlignment="1">
      <alignment horizontal="center" vertical="center" shrinkToFit="1"/>
    </xf>
    <xf numFmtId="0" fontId="9" fillId="24" borderId="71" xfId="0" applyFont="1" applyFill="1" applyBorder="1" applyAlignment="1" applyProtection="1">
      <alignment horizontal="left" vertical="center" wrapText="1"/>
      <protection locked="0"/>
    </xf>
    <xf numFmtId="49" fontId="4" fillId="0" borderId="129" xfId="46" applyNumberFormat="1" applyBorder="1"/>
    <xf numFmtId="49" fontId="4" fillId="0" borderId="130" xfId="46" applyNumberFormat="1" applyBorder="1"/>
    <xf numFmtId="0" fontId="8" fillId="0" borderId="131" xfId="0" applyFont="1" applyBorder="1"/>
    <xf numFmtId="49" fontId="4" fillId="0" borderId="132" xfId="46" applyNumberFormat="1" applyBorder="1"/>
    <xf numFmtId="49" fontId="4" fillId="0" borderId="133" xfId="46" applyNumberFormat="1" applyBorder="1"/>
    <xf numFmtId="49" fontId="4" fillId="0" borderId="134" xfId="46" applyNumberFormat="1" applyBorder="1"/>
    <xf numFmtId="0" fontId="8" fillId="0" borderId="135" xfId="0" applyFont="1" applyBorder="1"/>
    <xf numFmtId="49" fontId="4" fillId="0" borderId="136" xfId="46" applyNumberFormat="1" applyBorder="1"/>
    <xf numFmtId="0" fontId="8" fillId="0" borderId="137" xfId="0" applyFont="1" applyBorder="1"/>
    <xf numFmtId="0" fontId="4" fillId="0" borderId="138" xfId="0" applyFont="1" applyBorder="1" applyAlignment="1">
      <alignment horizontal="center" vertical="center" wrapText="1"/>
    </xf>
    <xf numFmtId="0" fontId="4" fillId="0" borderId="34" xfId="0" applyFont="1" applyBorder="1" applyAlignment="1">
      <alignment horizontal="center" vertical="center" wrapText="1" shrinkToFit="1"/>
    </xf>
    <xf numFmtId="0" fontId="4" fillId="0" borderId="140" xfId="0" applyFont="1" applyBorder="1" applyAlignment="1">
      <alignment horizontal="center" vertical="center" wrapText="1"/>
    </xf>
    <xf numFmtId="0" fontId="4" fillId="0" borderId="141" xfId="0" applyFont="1" applyBorder="1" applyAlignment="1">
      <alignment horizontal="center" vertical="center" wrapText="1"/>
    </xf>
    <xf numFmtId="38" fontId="4" fillId="0" borderId="116" xfId="0" applyNumberFormat="1" applyFont="1" applyBorder="1" applyAlignment="1">
      <alignment vertical="center"/>
    </xf>
    <xf numFmtId="38" fontId="6" fillId="0" borderId="16" xfId="0" applyNumberFormat="1" applyFont="1" applyBorder="1" applyAlignment="1">
      <alignment vertical="center"/>
    </xf>
    <xf numFmtId="38" fontId="10" fillId="0" borderId="102" xfId="0" applyNumberFormat="1" applyFont="1" applyBorder="1" applyAlignment="1">
      <alignment horizontal="left" vertical="center" wrapText="1"/>
    </xf>
    <xf numFmtId="38" fontId="10" fillId="0" borderId="103" xfId="0" applyNumberFormat="1" applyFont="1" applyBorder="1" applyAlignment="1">
      <alignment horizontal="left" vertical="center" wrapText="1"/>
    </xf>
    <xf numFmtId="38" fontId="4" fillId="24" borderId="127" xfId="0" applyNumberFormat="1" applyFont="1" applyFill="1" applyBorder="1" applyAlignment="1" applyProtection="1">
      <alignment horizontal="right" vertical="center" shrinkToFit="1"/>
      <protection locked="0"/>
    </xf>
    <xf numFmtId="38" fontId="12" fillId="0" borderId="111" xfId="0" applyNumberFormat="1" applyFont="1" applyBorder="1" applyAlignment="1">
      <alignment horizontal="center" vertical="center" wrapText="1"/>
    </xf>
    <xf numFmtId="38" fontId="4" fillId="24" borderId="112" xfId="0" applyNumberFormat="1" applyFont="1" applyFill="1" applyBorder="1" applyAlignment="1" applyProtection="1">
      <alignment vertical="center" shrinkToFit="1"/>
      <protection locked="0"/>
    </xf>
    <xf numFmtId="38" fontId="4" fillId="24" borderId="79" xfId="0" applyNumberFormat="1" applyFont="1" applyFill="1" applyBorder="1" applyAlignment="1" applyProtection="1">
      <alignment vertical="center" shrinkToFit="1"/>
      <protection locked="0"/>
    </xf>
    <xf numFmtId="38" fontId="4" fillId="24" borderId="14" xfId="0" applyNumberFormat="1" applyFont="1" applyFill="1" applyBorder="1" applyAlignment="1" applyProtection="1">
      <alignment vertical="center" shrinkToFit="1"/>
      <protection locked="0"/>
    </xf>
    <xf numFmtId="38" fontId="4" fillId="24" borderId="11" xfId="0" applyNumberFormat="1" applyFont="1" applyFill="1" applyBorder="1" applyAlignment="1" applyProtection="1">
      <alignment vertical="center" shrinkToFit="1"/>
      <protection locked="0"/>
    </xf>
    <xf numFmtId="38" fontId="4" fillId="24" borderId="106" xfId="0" applyNumberFormat="1" applyFont="1" applyFill="1" applyBorder="1" applyAlignment="1" applyProtection="1">
      <alignment vertical="center" shrinkToFit="1"/>
      <protection locked="0"/>
    </xf>
    <xf numFmtId="38" fontId="6" fillId="0" borderId="20" xfId="0" applyNumberFormat="1" applyFont="1" applyBorder="1" applyAlignment="1">
      <alignment vertical="center"/>
    </xf>
    <xf numFmtId="38" fontId="12" fillId="0" borderId="17" xfId="0" applyNumberFormat="1" applyFont="1" applyBorder="1" applyAlignment="1">
      <alignment horizontal="center" vertical="center" wrapText="1"/>
    </xf>
    <xf numFmtId="38" fontId="4" fillId="24" borderId="113" xfId="0" applyNumberFormat="1" applyFont="1" applyFill="1" applyBorder="1" applyAlignment="1" applyProtection="1">
      <alignment vertical="center" shrinkToFit="1"/>
      <protection locked="0"/>
    </xf>
    <xf numFmtId="38" fontId="4" fillId="24" borderId="90" xfId="0" applyNumberFormat="1" applyFont="1" applyFill="1" applyBorder="1" applyAlignment="1" applyProtection="1">
      <alignment vertical="center" shrinkToFit="1"/>
      <protection locked="0"/>
    </xf>
    <xf numFmtId="38" fontId="4" fillId="24" borderId="104" xfId="0" applyNumberFormat="1" applyFont="1" applyFill="1" applyBorder="1" applyAlignment="1" applyProtection="1">
      <alignment horizontal="right" vertical="center" shrinkToFit="1"/>
      <protection locked="0"/>
    </xf>
    <xf numFmtId="38" fontId="6" fillId="0" borderId="18" xfId="0" applyNumberFormat="1" applyFont="1" applyBorder="1" applyAlignment="1">
      <alignment vertical="center"/>
    </xf>
    <xf numFmtId="38" fontId="10" fillId="0" borderId="144" xfId="0" applyNumberFormat="1" applyFont="1" applyBorder="1" applyAlignment="1">
      <alignment horizontal="left" vertical="center" wrapText="1"/>
    </xf>
    <xf numFmtId="38" fontId="10" fillId="0" borderId="145" xfId="0" applyNumberFormat="1" applyFont="1" applyBorder="1" applyAlignment="1">
      <alignment horizontal="left" vertical="center" wrapText="1"/>
    </xf>
    <xf numFmtId="38" fontId="12" fillId="0" borderId="50" xfId="0" applyNumberFormat="1" applyFont="1" applyBorder="1" applyAlignment="1">
      <alignment horizontal="center" vertical="center" wrapText="1"/>
    </xf>
    <xf numFmtId="38" fontId="4" fillId="24" borderId="114" xfId="0" applyNumberFormat="1" applyFont="1" applyFill="1" applyBorder="1" applyAlignment="1" applyProtection="1">
      <alignment vertical="center" shrinkToFit="1"/>
      <protection locked="0"/>
    </xf>
    <xf numFmtId="38" fontId="4" fillId="24" borderId="115" xfId="0" applyNumberFormat="1" applyFont="1" applyFill="1" applyBorder="1" applyAlignment="1" applyProtection="1">
      <alignment vertical="center" shrinkToFit="1"/>
      <protection locked="0"/>
    </xf>
    <xf numFmtId="38" fontId="4" fillId="24" borderId="116" xfId="0" applyNumberFormat="1" applyFont="1" applyFill="1" applyBorder="1" applyAlignment="1" applyProtection="1">
      <alignment vertical="center" shrinkToFit="1"/>
      <protection locked="0"/>
    </xf>
    <xf numFmtId="38" fontId="4" fillId="0" borderId="102" xfId="0" applyNumberFormat="1" applyFont="1" applyBorder="1" applyAlignment="1">
      <alignment horizontal="left" vertical="center"/>
    </xf>
    <xf numFmtId="38" fontId="11" fillId="0" borderId="224" xfId="0" applyNumberFormat="1" applyFont="1" applyBorder="1" applyAlignment="1">
      <alignment vertical="center" shrinkToFit="1"/>
    </xf>
    <xf numFmtId="38" fontId="11" fillId="0" borderId="24" xfId="0" applyNumberFormat="1" applyFont="1" applyBorder="1" applyAlignment="1">
      <alignment vertical="center" shrinkToFit="1"/>
    </xf>
    <xf numFmtId="38" fontId="11" fillId="0" borderId="223" xfId="0" applyNumberFormat="1" applyFont="1" applyBorder="1" applyAlignment="1">
      <alignment vertical="center" shrinkToFit="1"/>
    </xf>
    <xf numFmtId="38" fontId="11" fillId="0" borderId="29" xfId="0" applyNumberFormat="1" applyFont="1" applyBorder="1" applyAlignment="1">
      <alignment vertical="center" shrinkToFit="1"/>
    </xf>
    <xf numFmtId="38" fontId="11" fillId="0" borderId="25" xfId="0" applyNumberFormat="1" applyFont="1" applyBorder="1" applyAlignment="1">
      <alignment vertical="center" shrinkToFit="1"/>
    </xf>
    <xf numFmtId="38" fontId="11" fillId="0" borderId="222" xfId="0" applyNumberFormat="1" applyFont="1" applyBorder="1" applyAlignment="1">
      <alignment vertical="center" shrinkToFit="1"/>
    </xf>
    <xf numFmtId="38" fontId="11" fillId="0" borderId="225" xfId="0" applyNumberFormat="1" applyFont="1" applyBorder="1" applyAlignment="1">
      <alignment vertical="center" shrinkToFit="1"/>
    </xf>
    <xf numFmtId="38" fontId="11" fillId="0" borderId="26" xfId="0" applyNumberFormat="1" applyFont="1" applyBorder="1" applyAlignment="1">
      <alignment vertical="center" shrinkToFit="1"/>
    </xf>
    <xf numFmtId="38" fontId="4" fillId="0" borderId="112" xfId="0" applyNumberFormat="1" applyFont="1" applyBorder="1" applyAlignment="1">
      <alignment vertical="center"/>
    </xf>
    <xf numFmtId="38" fontId="4" fillId="0" borderId="79" xfId="0" applyNumberFormat="1" applyFont="1" applyBorder="1" applyAlignment="1">
      <alignment vertical="center"/>
    </xf>
    <xf numFmtId="38" fontId="4" fillId="0" borderId="14" xfId="0" applyNumberFormat="1" applyFont="1" applyBorder="1" applyAlignment="1">
      <alignment vertical="center"/>
    </xf>
    <xf numFmtId="38" fontId="4" fillId="0" borderId="105" xfId="0" applyNumberFormat="1" applyFont="1" applyBorder="1" applyAlignment="1">
      <alignment vertical="center"/>
    </xf>
    <xf numFmtId="38" fontId="8" fillId="0" borderId="0" xfId="0" applyNumberFormat="1" applyFont="1" applyAlignment="1">
      <alignment vertical="center"/>
    </xf>
    <xf numFmtId="38" fontId="11" fillId="0" borderId="0" xfId="0" applyNumberFormat="1" applyFont="1" applyAlignment="1">
      <alignment vertical="center" shrinkToFit="1"/>
    </xf>
    <xf numFmtId="38" fontId="4" fillId="0" borderId="0" xfId="0" applyNumberFormat="1" applyFont="1" applyAlignment="1">
      <alignment vertical="center" shrinkToFit="1"/>
    </xf>
    <xf numFmtId="38" fontId="11" fillId="0" borderId="0" xfId="0" applyNumberFormat="1" applyFont="1" applyAlignment="1">
      <alignment horizontal="center" vertical="center"/>
    </xf>
    <xf numFmtId="38" fontId="4" fillId="0" borderId="47" xfId="0" applyNumberFormat="1" applyFont="1" applyBorder="1" applyAlignment="1">
      <alignment vertical="center"/>
    </xf>
    <xf numFmtId="184" fontId="4" fillId="24" borderId="90" xfId="0" applyNumberFormat="1" applyFont="1" applyFill="1" applyBorder="1" applyAlignment="1" applyProtection="1">
      <alignment vertical="center"/>
      <protection locked="0"/>
    </xf>
    <xf numFmtId="184" fontId="4" fillId="24" borderId="45" xfId="0" applyNumberFormat="1" applyFont="1" applyFill="1" applyBorder="1" applyAlignment="1" applyProtection="1">
      <alignment vertical="center"/>
      <protection locked="0"/>
    </xf>
    <xf numFmtId="184" fontId="4" fillId="24" borderId="106" xfId="0" applyNumberFormat="1" applyFont="1" applyFill="1" applyBorder="1" applyAlignment="1" applyProtection="1">
      <alignment vertical="center"/>
      <protection locked="0"/>
    </xf>
    <xf numFmtId="0" fontId="4" fillId="0" borderId="89" xfId="0" applyFont="1" applyBorder="1" applyAlignment="1">
      <alignment vertical="center"/>
    </xf>
    <xf numFmtId="185" fontId="4" fillId="0" borderId="120" xfId="0" applyNumberFormat="1" applyFont="1" applyBorder="1" applyAlignment="1">
      <alignment vertical="center" shrinkToFit="1"/>
    </xf>
    <xf numFmtId="185" fontId="4" fillId="0" borderId="221" xfId="0" applyNumberFormat="1" applyFont="1" applyBorder="1" applyAlignment="1">
      <alignment vertical="center" shrinkToFit="1"/>
    </xf>
    <xf numFmtId="185" fontId="11" fillId="0" borderId="146" xfId="0" applyNumberFormat="1" applyFont="1" applyBorder="1" applyAlignment="1">
      <alignment vertical="center" shrinkToFit="1"/>
    </xf>
    <xf numFmtId="185" fontId="11" fillId="0" borderId="147" xfId="0" applyNumberFormat="1" applyFont="1" applyBorder="1" applyAlignment="1">
      <alignment vertical="center" shrinkToFit="1"/>
    </xf>
    <xf numFmtId="185" fontId="11" fillId="0" borderId="148" xfId="0" applyNumberFormat="1" applyFont="1" applyBorder="1" applyAlignment="1">
      <alignment vertical="center" shrinkToFit="1"/>
    </xf>
    <xf numFmtId="38" fontId="4" fillId="28" borderId="90" xfId="0" applyNumberFormat="1" applyFont="1" applyFill="1" applyBorder="1" applyAlignment="1">
      <alignment vertical="center" shrinkToFit="1"/>
    </xf>
    <xf numFmtId="38" fontId="4" fillId="28" borderId="106" xfId="0" applyNumberFormat="1" applyFont="1" applyFill="1" applyBorder="1" applyAlignment="1">
      <alignment vertical="center" shrinkToFit="1"/>
    </xf>
    <xf numFmtId="38" fontId="4" fillId="28" borderId="38" xfId="0" applyNumberFormat="1" applyFont="1" applyFill="1" applyBorder="1" applyAlignment="1">
      <alignment vertical="center"/>
    </xf>
    <xf numFmtId="38" fontId="4" fillId="28" borderId="39" xfId="0" applyNumberFormat="1" applyFont="1" applyFill="1" applyBorder="1" applyAlignment="1">
      <alignment vertical="center"/>
    </xf>
    <xf numFmtId="0" fontId="4" fillId="0" borderId="112" xfId="0" applyFont="1" applyBorder="1" applyAlignment="1">
      <alignment vertical="center" shrinkToFit="1"/>
    </xf>
    <xf numFmtId="0" fontId="4" fillId="0" borderId="79"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38" fontId="4" fillId="0" borderId="104" xfId="0" applyNumberFormat="1" applyFont="1" applyBorder="1" applyAlignment="1">
      <alignment horizontal="right" vertical="center" shrinkToFit="1"/>
    </xf>
    <xf numFmtId="38" fontId="4" fillId="0" borderId="113" xfId="0" applyNumberFormat="1" applyFont="1" applyBorder="1" applyAlignment="1">
      <alignment vertical="center" shrinkToFit="1"/>
    </xf>
    <xf numFmtId="38" fontId="4" fillId="0" borderId="90" xfId="0" applyNumberFormat="1" applyFont="1" applyBorder="1" applyAlignment="1">
      <alignment vertical="center" shrinkToFit="1"/>
    </xf>
    <xf numFmtId="38" fontId="4" fillId="0" borderId="106" xfId="0" applyNumberFormat="1" applyFont="1" applyBorder="1" applyAlignment="1">
      <alignment vertical="center" shrinkToFit="1"/>
    </xf>
    <xf numFmtId="184" fontId="4" fillId="0" borderId="0" xfId="0" applyNumberFormat="1" applyFont="1" applyAlignment="1">
      <alignment vertical="center"/>
    </xf>
    <xf numFmtId="0" fontId="4" fillId="0" borderId="68" xfId="0" applyFont="1" applyBorder="1" applyAlignment="1">
      <alignment horizontal="center" vertical="center"/>
    </xf>
    <xf numFmtId="185" fontId="4" fillId="0" borderId="227" xfId="0" applyNumberFormat="1" applyFont="1" applyBorder="1" applyAlignment="1">
      <alignment vertical="center" shrinkToFit="1"/>
    </xf>
    <xf numFmtId="185" fontId="4" fillId="0" borderId="228" xfId="0" applyNumberFormat="1" applyFont="1" applyBorder="1" applyAlignment="1">
      <alignment vertical="center" shrinkToFit="1"/>
    </xf>
    <xf numFmtId="176" fontId="4" fillId="24" borderId="229" xfId="0" applyNumberFormat="1" applyFont="1" applyFill="1" applyBorder="1" applyAlignment="1">
      <alignment horizontal="right" vertical="center" shrinkToFit="1"/>
    </xf>
    <xf numFmtId="0" fontId="4" fillId="24" borderId="230" xfId="0" applyFont="1" applyFill="1" applyBorder="1" applyAlignment="1">
      <alignment vertical="center" shrinkToFit="1"/>
    </xf>
    <xf numFmtId="0" fontId="4" fillId="24" borderId="75" xfId="0" applyFont="1" applyFill="1" applyBorder="1" applyAlignment="1">
      <alignment vertical="center" shrinkToFit="1"/>
    </xf>
    <xf numFmtId="0" fontId="4" fillId="24" borderId="13" xfId="0" applyFont="1" applyFill="1" applyBorder="1" applyAlignment="1">
      <alignment vertical="center" shrinkToFit="1"/>
    </xf>
    <xf numFmtId="0" fontId="4" fillId="24" borderId="12" xfId="0" applyFont="1" applyFill="1" applyBorder="1" applyAlignment="1">
      <alignment vertical="center" shrinkToFit="1"/>
    </xf>
    <xf numFmtId="0" fontId="4" fillId="24" borderId="231" xfId="0" applyFont="1" applyFill="1" applyBorder="1" applyAlignment="1">
      <alignment vertical="center" shrinkToFit="1"/>
    </xf>
    <xf numFmtId="0" fontId="9" fillId="0" borderId="11" xfId="0" applyFont="1" applyBorder="1" applyAlignment="1">
      <alignment horizontal="center" vertical="center" wrapText="1"/>
    </xf>
    <xf numFmtId="0" fontId="4" fillId="0" borderId="142" xfId="0" applyFont="1" applyBorder="1" applyAlignment="1">
      <alignment horizontal="left" vertical="center"/>
    </xf>
    <xf numFmtId="0" fontId="10" fillId="0" borderId="143" xfId="0" applyFont="1" applyBorder="1" applyAlignment="1">
      <alignment horizontal="left" vertical="center" wrapText="1"/>
    </xf>
    <xf numFmtId="176" fontId="4" fillId="0" borderId="232" xfId="0" applyNumberFormat="1" applyFont="1" applyBorder="1" applyAlignment="1">
      <alignment horizontal="right" vertical="center" shrinkToFit="1"/>
    </xf>
    <xf numFmtId="177" fontId="4" fillId="0" borderId="228" xfId="0" applyNumberFormat="1" applyFont="1" applyBorder="1" applyAlignment="1">
      <alignment vertical="center" shrinkToFit="1"/>
    </xf>
    <xf numFmtId="0" fontId="12" fillId="0" borderId="233" xfId="0" applyFont="1" applyBorder="1" applyAlignment="1">
      <alignment horizontal="center" vertical="center" wrapText="1"/>
    </xf>
    <xf numFmtId="0" fontId="4" fillId="0" borderId="139" xfId="0" applyFont="1" applyBorder="1" applyAlignment="1">
      <alignment vertical="center" shrinkToFit="1"/>
    </xf>
    <xf numFmtId="0" fontId="9" fillId="0" borderId="90" xfId="0" applyFont="1" applyBorder="1" applyAlignment="1">
      <alignment horizontal="left" vertical="center" wrapText="1"/>
    </xf>
    <xf numFmtId="49" fontId="4" fillId="0" borderId="90" xfId="0" applyNumberFormat="1" applyFont="1" applyBorder="1" applyAlignment="1">
      <alignment horizontal="center" vertical="center" wrapText="1"/>
    </xf>
    <xf numFmtId="0" fontId="4" fillId="0" borderId="106" xfId="0" applyFont="1" applyBorder="1" applyAlignment="1">
      <alignment horizontal="left" vertical="center" wrapText="1"/>
    </xf>
    <xf numFmtId="49" fontId="10" fillId="0" borderId="90" xfId="0" applyNumberFormat="1" applyFont="1" applyBorder="1" applyAlignment="1">
      <alignment horizontal="left" wrapText="1"/>
    </xf>
    <xf numFmtId="0" fontId="9" fillId="0" borderId="108" xfId="0" applyFont="1" applyBorder="1" applyAlignment="1">
      <alignment horizontal="left" vertical="center" wrapText="1"/>
    </xf>
    <xf numFmtId="0" fontId="4" fillId="0" borderId="154" xfId="0" applyFont="1" applyBorder="1" applyAlignment="1">
      <alignment vertical="center"/>
    </xf>
    <xf numFmtId="0" fontId="4" fillId="0" borderId="155" xfId="0" applyFont="1" applyBorder="1" applyAlignment="1">
      <alignment vertical="center"/>
    </xf>
    <xf numFmtId="0" fontId="9" fillId="0" borderId="53" xfId="0" applyFont="1" applyBorder="1" applyAlignment="1">
      <alignment horizontal="distributed" vertical="center"/>
    </xf>
    <xf numFmtId="0" fontId="9" fillId="0" borderId="58" xfId="0" applyFont="1" applyBorder="1" applyAlignment="1">
      <alignment vertical="center" wrapText="1"/>
    </xf>
    <xf numFmtId="0" fontId="9" fillId="0" borderId="64" xfId="0" applyFont="1" applyBorder="1" applyAlignment="1">
      <alignment vertical="center" wrapText="1"/>
    </xf>
    <xf numFmtId="0" fontId="9" fillId="0" borderId="54" xfId="0" applyFont="1" applyBorder="1" applyAlignment="1">
      <alignment horizontal="distributed" vertical="center"/>
    </xf>
    <xf numFmtId="0" fontId="4" fillId="0" borderId="59" xfId="0" applyFont="1" applyBorder="1" applyAlignment="1">
      <alignment vertical="center"/>
    </xf>
    <xf numFmtId="0" fontId="4" fillId="0" borderId="0" xfId="0" applyFont="1" applyAlignment="1" applyProtection="1">
      <alignment horizontal="center" vertical="center"/>
      <protection locked="0"/>
    </xf>
    <xf numFmtId="0" fontId="4" fillId="0" borderId="71" xfId="0" applyFont="1" applyBorder="1" applyAlignment="1">
      <alignment vertical="center"/>
    </xf>
    <xf numFmtId="0" fontId="4" fillId="0" borderId="79" xfId="0" applyFont="1" applyBorder="1" applyAlignment="1">
      <alignment vertical="center"/>
    </xf>
    <xf numFmtId="0" fontId="4" fillId="0" borderId="46" xfId="0" applyFont="1" applyBorder="1" applyAlignment="1" applyProtection="1">
      <alignment vertical="top"/>
      <protection locked="0"/>
    </xf>
    <xf numFmtId="0" fontId="4" fillId="0" borderId="47" xfId="0" applyFont="1" applyBorder="1" applyAlignment="1" applyProtection="1">
      <alignment vertical="top"/>
      <protection locked="0"/>
    </xf>
    <xf numFmtId="0" fontId="4" fillId="0" borderId="100" xfId="0" applyFont="1" applyBorder="1" applyAlignment="1">
      <alignment vertical="center"/>
    </xf>
    <xf numFmtId="0" fontId="9" fillId="0" borderId="23" xfId="0" applyFont="1" applyBorder="1" applyAlignment="1">
      <alignment vertical="center"/>
    </xf>
    <xf numFmtId="0" fontId="9" fillId="0" borderId="17" xfId="0" applyFont="1" applyBorder="1" applyAlignment="1">
      <alignment vertical="center" wrapText="1"/>
    </xf>
    <xf numFmtId="0" fontId="9" fillId="0" borderId="14" xfId="0" applyFont="1" applyBorder="1" applyAlignment="1">
      <alignment vertical="center"/>
    </xf>
    <xf numFmtId="0" fontId="9" fillId="0" borderId="17" xfId="0" applyFont="1" applyBorder="1" applyAlignment="1">
      <alignment vertical="center" shrinkToFit="1"/>
    </xf>
    <xf numFmtId="38" fontId="11" fillId="0" borderId="238" xfId="0" applyNumberFormat="1" applyFont="1" applyBorder="1" applyAlignment="1">
      <alignment vertical="center" shrinkToFit="1"/>
    </xf>
    <xf numFmtId="0" fontId="10" fillId="0" borderId="51" xfId="0" applyFont="1" applyBorder="1" applyAlignment="1">
      <alignment vertical="center"/>
    </xf>
    <xf numFmtId="0" fontId="10" fillId="0" borderId="52" xfId="0" applyFont="1" applyBorder="1" applyAlignment="1">
      <alignment vertical="center"/>
    </xf>
    <xf numFmtId="0" fontId="10" fillId="0" borderId="68" xfId="0" applyFont="1" applyBorder="1" applyAlignment="1">
      <alignment vertical="center"/>
    </xf>
    <xf numFmtId="0" fontId="4" fillId="0" borderId="17" xfId="0" applyFont="1" applyBorder="1" applyAlignment="1">
      <alignment vertical="center"/>
    </xf>
    <xf numFmtId="0" fontId="4" fillId="0" borderId="68" xfId="0" applyFont="1" applyBorder="1" applyAlignment="1">
      <alignment vertical="center"/>
    </xf>
    <xf numFmtId="38" fontId="8" fillId="0" borderId="90" xfId="0" applyNumberFormat="1" applyFont="1" applyBorder="1"/>
    <xf numFmtId="0" fontId="8" fillId="0" borderId="90" xfId="0" applyFont="1" applyBorder="1"/>
    <xf numFmtId="38" fontId="8" fillId="0" borderId="90" xfId="0" applyNumberFormat="1" applyFont="1" applyBorder="1" applyAlignment="1">
      <alignment horizontal="center"/>
    </xf>
    <xf numFmtId="0" fontId="40" fillId="0" borderId="0" xfId="0" applyFont="1" applyAlignment="1">
      <alignment vertical="center"/>
    </xf>
    <xf numFmtId="0" fontId="4" fillId="0" borderId="241" xfId="0" applyFont="1" applyBorder="1" applyAlignment="1">
      <alignment horizontal="center" vertical="center"/>
    </xf>
    <xf numFmtId="38" fontId="4" fillId="0" borderId="22" xfId="0" applyNumberFormat="1" applyFont="1" applyBorder="1" applyAlignment="1">
      <alignment vertical="center"/>
    </xf>
    <xf numFmtId="0" fontId="4" fillId="0" borderId="242" xfId="0" applyFont="1" applyBorder="1" applyAlignment="1">
      <alignment horizontal="center" vertical="center"/>
    </xf>
    <xf numFmtId="9" fontId="4" fillId="0" borderId="68" xfId="0" applyNumberFormat="1" applyFont="1" applyBorder="1" applyAlignment="1">
      <alignment vertical="center"/>
    </xf>
    <xf numFmtId="38" fontId="4" fillId="0" borderId="17" xfId="0" applyNumberFormat="1" applyFont="1" applyBorder="1" applyAlignment="1">
      <alignment vertical="center"/>
    </xf>
    <xf numFmtId="0" fontId="4" fillId="0" borderId="243" xfId="0" applyFont="1" applyBorder="1" applyAlignment="1">
      <alignment horizontal="center" vertical="center"/>
    </xf>
    <xf numFmtId="0" fontId="4" fillId="0" borderId="90" xfId="0" applyFont="1" applyBorder="1" applyAlignment="1">
      <alignment vertical="center" wrapText="1"/>
    </xf>
    <xf numFmtId="0" fontId="4" fillId="0" borderId="244" xfId="0" applyFont="1" applyBorder="1" applyAlignment="1">
      <alignment vertical="center"/>
    </xf>
    <xf numFmtId="38" fontId="4" fillId="0" borderId="45" xfId="0" applyNumberFormat="1" applyFont="1" applyBorder="1" applyAlignment="1">
      <alignment vertical="center"/>
    </xf>
    <xf numFmtId="0" fontId="4" fillId="0" borderId="243" xfId="0" applyFont="1" applyBorder="1" applyAlignment="1">
      <alignment vertical="center"/>
    </xf>
    <xf numFmtId="38" fontId="4" fillId="0" borderId="241" xfId="0" applyNumberFormat="1" applyFont="1" applyBorder="1" applyAlignment="1">
      <alignment horizontal="center" vertical="center"/>
    </xf>
    <xf numFmtId="0" fontId="4" fillId="0" borderId="79" xfId="0" applyFont="1" applyBorder="1" applyAlignment="1">
      <alignment vertical="center" wrapText="1"/>
    </xf>
    <xf numFmtId="38" fontId="4" fillId="0" borderId="243" xfId="0" applyNumberFormat="1" applyFont="1" applyBorder="1" applyAlignment="1">
      <alignment horizontal="center" vertical="center"/>
    </xf>
    <xf numFmtId="0" fontId="41" fillId="0" borderId="0" xfId="0" applyFont="1"/>
    <xf numFmtId="38" fontId="4" fillId="0" borderId="71" xfId="0" applyNumberFormat="1" applyFont="1" applyBorder="1" applyAlignment="1">
      <alignment vertical="center"/>
    </xf>
    <xf numFmtId="38" fontId="4" fillId="0" borderId="75" xfId="0" applyNumberFormat="1" applyFont="1" applyBorder="1" applyAlignment="1">
      <alignment vertical="center"/>
    </xf>
    <xf numFmtId="0" fontId="4" fillId="0" borderId="79" xfId="0" applyFont="1" applyBorder="1" applyAlignment="1">
      <alignment horizontal="right" vertical="center" wrapText="1"/>
    </xf>
    <xf numFmtId="0" fontId="4" fillId="0" borderId="90" xfId="0" applyFont="1" applyBorder="1" applyAlignment="1">
      <alignment horizontal="left" vertical="center" wrapText="1"/>
    </xf>
    <xf numFmtId="0" fontId="4" fillId="0" borderId="71" xfId="0" applyFont="1" applyBorder="1" applyAlignment="1">
      <alignment vertical="center" wrapText="1"/>
    </xf>
    <xf numFmtId="0" fontId="4" fillId="0" borderId="245" xfId="0" applyFont="1" applyBorder="1" applyAlignment="1">
      <alignment vertical="center"/>
    </xf>
    <xf numFmtId="0" fontId="4" fillId="0" borderId="75" xfId="0" applyFont="1" applyBorder="1" applyAlignment="1">
      <alignment vertical="center"/>
    </xf>
    <xf numFmtId="0" fontId="4" fillId="0" borderId="11" xfId="0" applyFont="1" applyBorder="1" applyAlignment="1">
      <alignment horizontal="left" vertical="center" wrapText="1"/>
    </xf>
    <xf numFmtId="38" fontId="4" fillId="0" borderId="11" xfId="0" applyNumberFormat="1" applyFont="1" applyBorder="1" applyAlignment="1">
      <alignment vertical="center"/>
    </xf>
    <xf numFmtId="38" fontId="4" fillId="0" borderId="10" xfId="0" applyNumberFormat="1" applyFont="1" applyBorder="1" applyAlignment="1">
      <alignment vertical="center"/>
    </xf>
    <xf numFmtId="0" fontId="4" fillId="0" borderId="71" xfId="0" applyFont="1" applyBorder="1" applyAlignment="1">
      <alignment horizontal="center" vertical="center"/>
    </xf>
    <xf numFmtId="38" fontId="4" fillId="0" borderId="246" xfId="0" applyNumberFormat="1" applyFont="1" applyBorder="1" applyAlignment="1">
      <alignment vertical="center"/>
    </xf>
    <xf numFmtId="38" fontId="4" fillId="0" borderId="13" xfId="0" applyNumberFormat="1" applyFont="1" applyBorder="1" applyAlignment="1">
      <alignment vertical="center"/>
    </xf>
    <xf numFmtId="0" fontId="4" fillId="0" borderId="17" xfId="0" applyFont="1" applyBorder="1" applyAlignment="1">
      <alignment horizontal="center" vertical="center"/>
    </xf>
    <xf numFmtId="0" fontId="4" fillId="0" borderId="90" xfId="0" applyFont="1" applyBorder="1" applyAlignment="1">
      <alignment vertical="center"/>
    </xf>
    <xf numFmtId="0" fontId="4" fillId="0" borderId="49" xfId="0" applyFont="1" applyBorder="1" applyAlignment="1">
      <alignment horizontal="center" vertical="center" wrapText="1"/>
    </xf>
    <xf numFmtId="0" fontId="4" fillId="0" borderId="13" xfId="0" applyFont="1" applyBorder="1" applyAlignment="1">
      <alignment horizontal="center" vertical="center" wrapText="1"/>
    </xf>
    <xf numFmtId="38" fontId="4" fillId="0" borderId="68" xfId="0" applyNumberFormat="1" applyFont="1" applyBorder="1" applyAlignment="1">
      <alignment vertical="center"/>
    </xf>
    <xf numFmtId="0" fontId="4" fillId="0" borderId="0" xfId="0" applyFont="1" applyAlignment="1">
      <alignment vertical="top"/>
    </xf>
    <xf numFmtId="0" fontId="4" fillId="24" borderId="36" xfId="0" applyFont="1" applyFill="1" applyBorder="1" applyAlignment="1" applyProtection="1">
      <alignment vertical="center"/>
      <protection locked="0"/>
    </xf>
    <xf numFmtId="0" fontId="4" fillId="24" borderId="17"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0" borderId="71" xfId="0" applyFont="1" applyBorder="1" applyAlignment="1" applyProtection="1">
      <alignment vertical="center"/>
      <protection locked="0"/>
    </xf>
    <xf numFmtId="0" fontId="4" fillId="0" borderId="79"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246" xfId="0" applyFont="1" applyBorder="1" applyAlignment="1" applyProtection="1">
      <alignment vertical="center"/>
      <protection locked="0"/>
    </xf>
    <xf numFmtId="0" fontId="4" fillId="0" borderId="90" xfId="0" applyFont="1" applyBorder="1" applyAlignment="1">
      <alignment horizontal="center" vertical="center"/>
    </xf>
    <xf numFmtId="0" fontId="4" fillId="0" borderId="87" xfId="46" applyBorder="1"/>
    <xf numFmtId="0" fontId="4" fillId="0" borderId="133" xfId="46" applyBorder="1"/>
    <xf numFmtId="49" fontId="4" fillId="0" borderId="248" xfId="46" applyNumberFormat="1" applyBorder="1"/>
    <xf numFmtId="49" fontId="4" fillId="0" borderId="204" xfId="46" applyNumberFormat="1" applyBorder="1"/>
    <xf numFmtId="38" fontId="4" fillId="28" borderId="112" xfId="0" applyNumberFormat="1" applyFont="1" applyFill="1" applyBorder="1" applyAlignment="1">
      <alignment vertical="center" shrinkToFit="1"/>
    </xf>
    <xf numFmtId="38" fontId="4" fillId="28" borderId="79" xfId="0" applyNumberFormat="1" applyFont="1" applyFill="1" applyBorder="1" applyAlignment="1">
      <alignment horizontal="right" vertical="center" shrinkToFit="1"/>
    </xf>
    <xf numFmtId="38" fontId="4" fillId="28" borderId="79" xfId="0" applyNumberFormat="1" applyFont="1" applyFill="1" applyBorder="1" applyAlignment="1">
      <alignment vertical="center" shrinkToFit="1"/>
    </xf>
    <xf numFmtId="38" fontId="4" fillId="28" borderId="139" xfId="0" applyNumberFormat="1" applyFont="1" applyFill="1" applyBorder="1" applyAlignment="1">
      <alignment vertical="center" shrinkToFit="1"/>
    </xf>
    <xf numFmtId="0" fontId="9" fillId="0" borderId="50" xfId="0" applyFont="1" applyBorder="1" applyAlignment="1">
      <alignment horizontal="center" vertical="center" wrapText="1"/>
    </xf>
    <xf numFmtId="38" fontId="4" fillId="24" borderId="249" xfId="0" applyNumberFormat="1" applyFont="1" applyFill="1" applyBorder="1" applyAlignment="1" applyProtection="1">
      <alignment horizontal="right" vertical="center" shrinkToFit="1"/>
      <protection locked="0"/>
    </xf>
    <xf numFmtId="38" fontId="4" fillId="0" borderId="232" xfId="0" applyNumberFormat="1" applyFont="1" applyBorder="1" applyAlignment="1">
      <alignment vertical="center" shrinkToFit="1"/>
    </xf>
    <xf numFmtId="0" fontId="4" fillId="24" borderId="108" xfId="0" applyFont="1" applyFill="1" applyBorder="1" applyAlignment="1" applyProtection="1">
      <alignment horizontal="left" vertical="center" wrapText="1"/>
      <protection locked="0"/>
    </xf>
    <xf numFmtId="49" fontId="4" fillId="24" borderId="71" xfId="0" applyNumberFormat="1" applyFont="1" applyFill="1" applyBorder="1" applyAlignment="1" applyProtection="1">
      <alignment horizontal="center" vertical="center" wrapText="1"/>
      <protection locked="0"/>
    </xf>
    <xf numFmtId="49" fontId="4" fillId="24" borderId="115" xfId="0" applyNumberFormat="1" applyFont="1" applyFill="1" applyBorder="1" applyAlignment="1" applyProtection="1">
      <alignment horizontal="center" vertical="center" wrapText="1"/>
      <protection locked="0"/>
    </xf>
    <xf numFmtId="0" fontId="4" fillId="24" borderId="250" xfId="0" applyFont="1" applyFill="1" applyBorder="1" applyAlignment="1" applyProtection="1">
      <alignment horizontal="left" vertical="center" wrapText="1"/>
      <protection locked="0"/>
    </xf>
    <xf numFmtId="38" fontId="4" fillId="24" borderId="45" xfId="0" applyNumberFormat="1" applyFont="1" applyFill="1" applyBorder="1" applyAlignment="1" applyProtection="1">
      <alignment vertical="center" shrinkToFit="1"/>
      <protection locked="0"/>
    </xf>
    <xf numFmtId="38" fontId="4" fillId="24" borderId="17" xfId="0" applyNumberFormat="1" applyFont="1" applyFill="1" applyBorder="1" applyAlignment="1" applyProtection="1">
      <alignment vertical="center" shrinkToFit="1"/>
      <protection locked="0"/>
    </xf>
    <xf numFmtId="0" fontId="9" fillId="0" borderId="17" xfId="0" applyFont="1" applyBorder="1" applyAlignment="1">
      <alignment horizontal="right" wrapText="1"/>
    </xf>
    <xf numFmtId="0" fontId="9" fillId="0" borderId="0" xfId="0" applyFont="1" applyAlignment="1">
      <alignment horizontal="right"/>
    </xf>
    <xf numFmtId="0" fontId="4" fillId="26" borderId="55" xfId="45" applyFont="1" applyFill="1" applyBorder="1" applyAlignment="1">
      <alignment horizontal="center" vertical="center" shrinkToFit="1"/>
    </xf>
    <xf numFmtId="0" fontId="4" fillId="24" borderId="54" xfId="45" applyFont="1" applyFill="1" applyBorder="1" applyAlignment="1" applyProtection="1">
      <alignment horizontal="center" vertical="center" shrinkToFit="1"/>
      <protection locked="0"/>
    </xf>
    <xf numFmtId="0" fontId="4" fillId="26" borderId="55" xfId="45" applyFont="1" applyFill="1" applyBorder="1" applyAlignment="1">
      <alignment horizontal="center" vertical="center" wrapText="1"/>
    </xf>
    <xf numFmtId="0" fontId="4" fillId="26" borderId="126" xfId="45" applyFont="1" applyFill="1" applyBorder="1" applyAlignment="1">
      <alignment horizontal="center" vertical="center" wrapText="1"/>
    </xf>
    <xf numFmtId="0" fontId="4" fillId="26" borderId="100" xfId="47" applyFont="1" applyFill="1" applyBorder="1">
      <alignment vertical="center"/>
    </xf>
    <xf numFmtId="0" fontId="4" fillId="26" borderId="22" xfId="47" applyFont="1" applyFill="1" applyBorder="1">
      <alignment vertical="center"/>
    </xf>
    <xf numFmtId="0" fontId="4" fillId="26" borderId="23" xfId="47" applyFont="1" applyFill="1" applyBorder="1">
      <alignment vertical="center"/>
    </xf>
    <xf numFmtId="0" fontId="4" fillId="26" borderId="65" xfId="47" applyFont="1" applyFill="1" applyBorder="1">
      <alignment vertical="center"/>
    </xf>
    <xf numFmtId="0" fontId="4" fillId="26" borderId="10" xfId="47" applyFont="1" applyFill="1" applyBorder="1">
      <alignment vertical="center"/>
    </xf>
    <xf numFmtId="0" fontId="4" fillId="26" borderId="14" xfId="47" applyFont="1" applyFill="1" applyBorder="1">
      <alignment vertical="center"/>
    </xf>
    <xf numFmtId="0" fontId="4" fillId="26" borderId="100" xfId="47" applyFont="1" applyFill="1" applyBorder="1" applyAlignment="1">
      <alignment vertical="center" wrapText="1"/>
    </xf>
    <xf numFmtId="0" fontId="4" fillId="26" borderId="22" xfId="47" applyFont="1" applyFill="1" applyBorder="1" applyAlignment="1">
      <alignment vertical="center" wrapText="1"/>
    </xf>
    <xf numFmtId="0" fontId="4" fillId="26" borderId="23" xfId="47" applyFont="1" applyFill="1" applyBorder="1" applyAlignment="1">
      <alignment vertical="center" wrapText="1"/>
    </xf>
    <xf numFmtId="0" fontId="4" fillId="26" borderId="65" xfId="47" applyFont="1" applyFill="1" applyBorder="1" applyAlignment="1">
      <alignment vertical="center" wrapText="1"/>
    </xf>
    <xf numFmtId="0" fontId="4" fillId="26" borderId="10" xfId="47" applyFont="1" applyFill="1" applyBorder="1" applyAlignment="1">
      <alignment vertical="center" wrapText="1"/>
    </xf>
    <xf numFmtId="0" fontId="4" fillId="26" borderId="14" xfId="47" applyFont="1" applyFill="1" applyBorder="1" applyAlignment="1">
      <alignment vertical="center" wrapText="1"/>
    </xf>
    <xf numFmtId="0" fontId="4" fillId="24" borderId="21" xfId="47" applyFont="1" applyFill="1" applyBorder="1" applyProtection="1">
      <alignment vertical="center"/>
      <protection locked="0"/>
    </xf>
    <xf numFmtId="0" fontId="4" fillId="24" borderId="22" xfId="47" applyFont="1" applyFill="1" applyBorder="1" applyProtection="1">
      <alignment vertical="center"/>
      <protection locked="0"/>
    </xf>
    <xf numFmtId="0" fontId="4" fillId="24" borderId="125" xfId="47" applyFont="1" applyFill="1" applyBorder="1" applyProtection="1">
      <alignment vertical="center"/>
      <protection locked="0"/>
    </xf>
    <xf numFmtId="0" fontId="4" fillId="24" borderId="11" xfId="47" applyFont="1" applyFill="1" applyBorder="1" applyProtection="1">
      <alignment vertical="center"/>
      <protection locked="0"/>
    </xf>
    <xf numFmtId="0" fontId="4" fillId="24" borderId="10" xfId="47" applyFont="1" applyFill="1" applyBorder="1" applyProtection="1">
      <alignment vertical="center"/>
      <protection locked="0"/>
    </xf>
    <xf numFmtId="0" fontId="4" fillId="24" borderId="124" xfId="47" applyFont="1" applyFill="1" applyBorder="1" applyProtection="1">
      <alignment vertical="center"/>
      <protection locked="0"/>
    </xf>
    <xf numFmtId="0" fontId="4" fillId="24" borderId="195" xfId="45" applyFont="1" applyFill="1" applyBorder="1" applyAlignment="1" applyProtection="1">
      <alignment horizontal="center" vertical="center" wrapText="1"/>
      <protection locked="0"/>
    </xf>
    <xf numFmtId="0" fontId="4" fillId="24" borderId="196" xfId="45" applyFont="1" applyFill="1" applyBorder="1" applyAlignment="1" applyProtection="1">
      <alignment horizontal="center" vertical="center" wrapText="1"/>
      <protection locked="0"/>
    </xf>
    <xf numFmtId="0" fontId="4" fillId="24" borderId="197" xfId="45" applyFont="1" applyFill="1" applyBorder="1" applyAlignment="1" applyProtection="1">
      <alignment horizontal="center" vertical="center" wrapText="1"/>
      <protection locked="0"/>
    </xf>
    <xf numFmtId="0" fontId="4" fillId="24" borderId="87" xfId="45" applyFont="1" applyFill="1" applyBorder="1" applyAlignment="1" applyProtection="1">
      <alignment horizontal="center" vertical="center" wrapText="1"/>
      <protection locked="0"/>
    </xf>
    <xf numFmtId="0" fontId="4" fillId="24" borderId="198" xfId="45" applyFont="1" applyFill="1" applyBorder="1" applyAlignment="1" applyProtection="1">
      <alignment horizontal="center" vertical="center" wrapText="1"/>
      <protection locked="0"/>
    </xf>
    <xf numFmtId="0" fontId="4" fillId="24" borderId="191" xfId="45" applyFont="1" applyFill="1" applyBorder="1" applyAlignment="1" applyProtection="1">
      <alignment horizontal="center" vertical="center" wrapText="1"/>
      <protection locked="0"/>
    </xf>
    <xf numFmtId="0" fontId="4" fillId="24" borderId="192" xfId="45" applyFont="1" applyFill="1" applyBorder="1" applyAlignment="1" applyProtection="1">
      <alignment horizontal="center" vertical="center" wrapText="1"/>
      <protection locked="0"/>
    </xf>
    <xf numFmtId="0" fontId="4" fillId="24" borderId="74" xfId="45" applyFont="1" applyFill="1" applyBorder="1" applyAlignment="1" applyProtection="1">
      <alignment horizontal="center" vertical="center" wrapText="1"/>
      <protection locked="0"/>
    </xf>
    <xf numFmtId="0" fontId="4" fillId="24" borderId="193" xfId="45" applyFont="1" applyFill="1" applyBorder="1" applyAlignment="1" applyProtection="1">
      <alignment horizontal="center" vertical="center" wrapText="1"/>
      <protection locked="0"/>
    </xf>
    <xf numFmtId="0" fontId="4" fillId="26" borderId="0" xfId="45" applyFont="1" applyFill="1">
      <alignment vertical="center"/>
    </xf>
    <xf numFmtId="0" fontId="4" fillId="26" borderId="55" xfId="45" applyFont="1" applyFill="1" applyBorder="1">
      <alignment vertical="center"/>
    </xf>
    <xf numFmtId="0" fontId="4" fillId="26" borderId="59" xfId="45" applyFont="1" applyFill="1" applyBorder="1" applyAlignment="1">
      <alignment horizontal="center" vertical="center"/>
    </xf>
    <xf numFmtId="0" fontId="4" fillId="26" borderId="154" xfId="45" applyFont="1" applyFill="1" applyBorder="1" applyAlignment="1">
      <alignment horizontal="center" vertical="center"/>
    </xf>
    <xf numFmtId="0" fontId="4" fillId="24" borderId="59" xfId="45" applyFont="1" applyFill="1" applyBorder="1" applyAlignment="1" applyProtection="1">
      <alignment horizontal="left" vertical="center" wrapText="1"/>
      <protection locked="0"/>
    </xf>
    <xf numFmtId="0" fontId="4" fillId="24" borderId="154" xfId="45" applyFont="1" applyFill="1" applyBorder="1" applyAlignment="1" applyProtection="1">
      <alignment horizontal="left" vertical="center" wrapText="1"/>
      <protection locked="0"/>
    </xf>
    <xf numFmtId="0" fontId="4" fillId="24" borderId="155" xfId="45" applyFont="1" applyFill="1" applyBorder="1" applyAlignment="1" applyProtection="1">
      <alignment horizontal="left" vertical="center" wrapText="1"/>
      <protection locked="0"/>
    </xf>
    <xf numFmtId="0" fontId="4" fillId="26" borderId="55" xfId="45" applyFont="1" applyFill="1" applyBorder="1" applyAlignment="1">
      <alignment horizontal="left" vertical="center"/>
    </xf>
    <xf numFmtId="0" fontId="4" fillId="24" borderId="84" xfId="45" applyFont="1" applyFill="1" applyBorder="1" applyAlignment="1" applyProtection="1">
      <alignment horizontal="center" vertical="center" wrapText="1"/>
      <protection locked="0"/>
    </xf>
    <xf numFmtId="0" fontId="4" fillId="24" borderId="21" xfId="45" applyFont="1" applyFill="1" applyBorder="1" applyAlignment="1" applyProtection="1">
      <alignment vertical="center" wrapText="1"/>
      <protection locked="0"/>
    </xf>
    <xf numFmtId="0" fontId="4" fillId="24" borderId="22" xfId="45" applyFont="1" applyFill="1" applyBorder="1" applyAlignment="1" applyProtection="1">
      <alignment vertical="center" wrapText="1"/>
      <protection locked="0"/>
    </xf>
    <xf numFmtId="0" fontId="4" fillId="24" borderId="11" xfId="45" applyFont="1" applyFill="1" applyBorder="1" applyAlignment="1" applyProtection="1">
      <alignment vertical="center" wrapText="1"/>
      <protection locked="0"/>
    </xf>
    <xf numFmtId="0" fontId="4" fillId="24" borderId="10" xfId="45" applyFont="1" applyFill="1" applyBorder="1" applyAlignment="1" applyProtection="1">
      <alignment vertical="center" wrapText="1"/>
      <protection locked="0"/>
    </xf>
    <xf numFmtId="0" fontId="4" fillId="26" borderId="197" xfId="45" applyFont="1" applyFill="1" applyBorder="1" applyAlignment="1">
      <alignment horizontal="center" vertical="center"/>
    </xf>
    <xf numFmtId="0" fontId="4" fillId="26" borderId="195" xfId="45" applyFont="1" applyFill="1" applyBorder="1" applyAlignment="1">
      <alignment horizontal="center" vertical="center"/>
    </xf>
    <xf numFmtId="0" fontId="4" fillId="26" borderId="51" xfId="47" applyFont="1" applyFill="1" applyBorder="1" applyAlignment="1">
      <alignment horizontal="left" vertical="center" wrapText="1"/>
    </xf>
    <xf numFmtId="0" fontId="4" fillId="26" borderId="189" xfId="47" applyFont="1" applyFill="1" applyBorder="1" applyAlignment="1">
      <alignment horizontal="left" vertical="center" wrapText="1"/>
    </xf>
    <xf numFmtId="0" fontId="4" fillId="26" borderId="0" xfId="47" applyFont="1" applyFill="1" applyAlignment="1">
      <alignment horizontal="left" vertical="center" wrapText="1"/>
    </xf>
    <xf numFmtId="0" fontId="4" fillId="26" borderId="190" xfId="47" applyFont="1" applyFill="1" applyBorder="1" applyAlignment="1">
      <alignment horizontal="left" vertical="center" wrapText="1"/>
    </xf>
    <xf numFmtId="0" fontId="4" fillId="26" borderId="55" xfId="47" applyFont="1" applyFill="1" applyBorder="1" applyAlignment="1">
      <alignment vertical="top" wrapText="1"/>
    </xf>
    <xf numFmtId="0" fontId="4" fillId="26" borderId="126" xfId="47" applyFont="1" applyFill="1" applyBorder="1" applyAlignment="1">
      <alignment vertical="top" wrapText="1"/>
    </xf>
    <xf numFmtId="0" fontId="4" fillId="26" borderId="129" xfId="45" applyFont="1" applyFill="1" applyBorder="1" applyAlignment="1">
      <alignment horizontal="center" vertical="center" textRotation="255" wrapText="1"/>
    </xf>
    <xf numFmtId="0" fontId="4" fillId="26" borderId="92" xfId="45" applyFont="1" applyFill="1" applyBorder="1" applyAlignment="1">
      <alignment horizontal="center" vertical="center" textRotation="255" wrapText="1"/>
    </xf>
    <xf numFmtId="0" fontId="4" fillId="26" borderId="61" xfId="45" applyFont="1" applyFill="1" applyBorder="1" applyAlignment="1">
      <alignment vertical="center" wrapText="1"/>
    </xf>
    <xf numFmtId="0" fontId="4" fillId="26" borderId="51" xfId="45" applyFont="1" applyFill="1" applyBorder="1" applyAlignment="1">
      <alignment vertical="center" wrapText="1"/>
    </xf>
    <xf numFmtId="0" fontId="4" fillId="26" borderId="62" xfId="45" applyFont="1" applyFill="1" applyBorder="1" applyAlignment="1">
      <alignment vertical="center" wrapText="1"/>
    </xf>
    <xf numFmtId="0" fontId="4" fillId="26" borderId="49" xfId="45" applyFont="1" applyFill="1" applyBorder="1" applyAlignment="1">
      <alignment vertical="center" wrapText="1"/>
    </xf>
    <xf numFmtId="0" fontId="4" fillId="26" borderId="0" xfId="45" applyFont="1" applyFill="1" applyAlignment="1">
      <alignment vertical="center" wrapText="1"/>
    </xf>
    <xf numFmtId="0" fontId="4" fillId="26" borderId="13" xfId="45" applyFont="1" applyFill="1" applyBorder="1" applyAlignment="1">
      <alignment vertical="center" wrapText="1"/>
    </xf>
    <xf numFmtId="0" fontId="4" fillId="26" borderId="65" xfId="45" applyFont="1" applyFill="1" applyBorder="1" applyAlignment="1">
      <alignment vertical="center" wrapText="1"/>
    </xf>
    <xf numFmtId="0" fontId="4" fillId="26" borderId="10" xfId="45" applyFont="1" applyFill="1" applyBorder="1" applyAlignment="1">
      <alignment vertical="center" wrapText="1"/>
    </xf>
    <xf numFmtId="0" fontId="4" fillId="26" borderId="14" xfId="45" applyFont="1" applyFill="1" applyBorder="1" applyAlignment="1">
      <alignment vertical="center" wrapText="1"/>
    </xf>
    <xf numFmtId="0" fontId="4" fillId="26" borderId="199" xfId="45" applyFont="1" applyFill="1" applyBorder="1" applyAlignment="1">
      <alignment vertical="center" wrapText="1"/>
    </xf>
    <xf numFmtId="0" fontId="4" fillId="26" borderId="200" xfId="45" applyFont="1" applyFill="1" applyBorder="1" applyAlignment="1">
      <alignment vertical="center" wrapText="1"/>
    </xf>
    <xf numFmtId="0" fontId="4" fillId="26" borderId="201" xfId="45" applyFont="1" applyFill="1" applyBorder="1" applyAlignment="1">
      <alignment vertical="center" wrapText="1"/>
    </xf>
    <xf numFmtId="0" fontId="4" fillId="26" borderId="83" xfId="47" applyFont="1" applyFill="1" applyBorder="1" applyAlignment="1">
      <alignment vertical="center" wrapText="1"/>
    </xf>
    <xf numFmtId="0" fontId="4" fillId="26" borderId="202" xfId="47" applyFont="1" applyFill="1" applyBorder="1" applyAlignment="1">
      <alignment vertical="center" wrapText="1"/>
    </xf>
    <xf numFmtId="0" fontId="4" fillId="24" borderId="82" xfId="44" applyFont="1" applyFill="1" applyBorder="1" applyProtection="1">
      <alignment vertical="center"/>
      <protection locked="0"/>
    </xf>
    <xf numFmtId="0" fontId="4" fillId="24" borderId="203" xfId="44" applyFont="1" applyFill="1" applyBorder="1" applyProtection="1">
      <alignment vertical="center"/>
      <protection locked="0"/>
    </xf>
    <xf numFmtId="0" fontId="4" fillId="24" borderId="204" xfId="44" applyFont="1" applyFill="1" applyBorder="1" applyProtection="1">
      <alignment vertical="center"/>
      <protection locked="0"/>
    </xf>
    <xf numFmtId="0" fontId="4" fillId="26" borderId="100" xfId="45" applyFont="1" applyFill="1" applyBorder="1" applyAlignment="1">
      <alignment vertical="center" wrapText="1"/>
    </xf>
    <xf numFmtId="0" fontId="4" fillId="26" borderId="22" xfId="45" applyFont="1" applyFill="1" applyBorder="1" applyAlignment="1">
      <alignment vertical="center" wrapText="1"/>
    </xf>
    <xf numFmtId="0" fontId="4" fillId="26" borderId="23" xfId="45" applyFont="1" applyFill="1" applyBorder="1" applyAlignment="1">
      <alignment vertical="center" wrapText="1"/>
    </xf>
    <xf numFmtId="0" fontId="4" fillId="26" borderId="129" xfId="45" applyFont="1" applyFill="1" applyBorder="1" applyAlignment="1">
      <alignment horizontal="center" vertical="center" textRotation="255"/>
    </xf>
    <xf numFmtId="0" fontId="4" fillId="26" borderId="92" xfId="45" applyFont="1" applyFill="1" applyBorder="1" applyAlignment="1">
      <alignment horizontal="center" vertical="center" textRotation="255"/>
    </xf>
    <xf numFmtId="0" fontId="4" fillId="26" borderId="194" xfId="45" applyFont="1" applyFill="1" applyBorder="1" applyAlignment="1">
      <alignment horizontal="center" vertical="center" textRotation="255" wrapText="1"/>
    </xf>
    <xf numFmtId="0" fontId="4" fillId="26" borderId="93" xfId="45" applyFont="1" applyFill="1" applyBorder="1" applyAlignment="1">
      <alignment horizontal="center" vertical="center" textRotation="255" wrapText="1"/>
    </xf>
    <xf numFmtId="183" fontId="8" fillId="27" borderId="45" xfId="0" applyNumberFormat="1" applyFont="1" applyFill="1" applyBorder="1" applyAlignment="1" applyProtection="1">
      <alignment horizontal="center" vertical="center" shrinkToFit="1"/>
      <protection locked="0"/>
    </xf>
    <xf numFmtId="183" fontId="8" fillId="27" borderId="90" xfId="0" applyNumberFormat="1" applyFont="1" applyFill="1" applyBorder="1" applyAlignment="1" applyProtection="1">
      <alignment horizontal="center" vertical="center" shrinkToFit="1"/>
      <protection locked="0"/>
    </xf>
    <xf numFmtId="183" fontId="8" fillId="27" borderId="17" xfId="0" applyNumberFormat="1" applyFont="1" applyFill="1" applyBorder="1" applyAlignment="1" applyProtection="1">
      <alignment horizontal="center" vertical="center" shrinkToFit="1"/>
      <protection locked="0"/>
    </xf>
    <xf numFmtId="182" fontId="4" fillId="0" borderId="68" xfId="34" applyNumberFormat="1" applyFont="1" applyFill="1" applyBorder="1" applyAlignment="1" applyProtection="1">
      <alignment horizontal="center" vertical="center" shrinkToFit="1"/>
    </xf>
    <xf numFmtId="0" fontId="6" fillId="0" borderId="45" xfId="0" applyFont="1" applyBorder="1" applyAlignment="1">
      <alignment horizontal="center" vertical="center"/>
    </xf>
    <xf numFmtId="0" fontId="6" fillId="0" borderId="106" xfId="0" applyFont="1" applyBorder="1" applyAlignment="1">
      <alignment horizontal="center" vertical="center"/>
    </xf>
    <xf numFmtId="0" fontId="4" fillId="0" borderId="90" xfId="0" applyFont="1" applyBorder="1" applyAlignment="1">
      <alignment horizontal="center" vertical="center"/>
    </xf>
    <xf numFmtId="0" fontId="4" fillId="0" borderId="17" xfId="0" applyFont="1" applyBorder="1" applyAlignment="1">
      <alignment horizontal="center" vertical="center"/>
    </xf>
    <xf numFmtId="0" fontId="6" fillId="0" borderId="90" xfId="0" applyFont="1" applyBorder="1" applyAlignment="1">
      <alignment horizontal="center" vertical="center"/>
    </xf>
    <xf numFmtId="0" fontId="7" fillId="0" borderId="0" xfId="0" applyFont="1" applyAlignment="1">
      <alignment horizontal="center" vertical="center"/>
    </xf>
    <xf numFmtId="0" fontId="4" fillId="0" borderId="90" xfId="0" applyFont="1" applyBorder="1" applyAlignment="1">
      <alignment horizontal="center" vertical="center" wrapText="1"/>
    </xf>
    <xf numFmtId="0" fontId="4" fillId="27" borderId="20" xfId="0" applyFont="1" applyFill="1" applyBorder="1" applyAlignment="1" applyProtection="1">
      <alignment horizontal="center" vertical="center" wrapText="1"/>
      <protection locked="0"/>
    </xf>
    <xf numFmtId="0" fontId="4" fillId="27" borderId="90" xfId="0" applyFont="1" applyFill="1" applyBorder="1" applyAlignment="1" applyProtection="1">
      <alignment horizontal="center" vertical="center" wrapText="1"/>
      <protection locked="0"/>
    </xf>
    <xf numFmtId="0" fontId="9" fillId="0" borderId="150" xfId="0" applyFont="1" applyBorder="1" applyAlignment="1">
      <alignment horizontal="center" vertical="center"/>
    </xf>
    <xf numFmtId="0" fontId="9" fillId="0" borderId="151" xfId="0" applyFont="1" applyBorder="1" applyAlignment="1">
      <alignment horizontal="center" vertical="center"/>
    </xf>
    <xf numFmtId="0" fontId="6" fillId="0" borderId="17" xfId="0" applyFont="1" applyBorder="1" applyAlignment="1">
      <alignment horizontal="center" vertical="center"/>
    </xf>
    <xf numFmtId="0" fontId="6" fillId="0" borderId="68" xfId="0" applyFont="1" applyBorder="1" applyAlignment="1">
      <alignment horizontal="center" vertical="center"/>
    </xf>
    <xf numFmtId="0" fontId="6" fillId="0" borderId="108" xfId="0" applyFont="1" applyBorder="1" applyAlignment="1">
      <alignment horizontal="center" vertical="center"/>
    </xf>
    <xf numFmtId="0" fontId="6" fillId="27" borderId="117" xfId="0" applyFont="1" applyFill="1" applyBorder="1" applyAlignment="1" applyProtection="1">
      <alignment horizontal="left" vertical="center"/>
      <protection locked="0"/>
    </xf>
    <xf numFmtId="0" fontId="6" fillId="27" borderId="118" xfId="0" applyFont="1" applyFill="1" applyBorder="1" applyAlignment="1" applyProtection="1">
      <alignment horizontal="left" vertical="center"/>
      <protection locked="0"/>
    </xf>
    <xf numFmtId="0" fontId="4" fillId="27" borderId="17" xfId="0" applyFont="1" applyFill="1" applyBorder="1" applyAlignment="1" applyProtection="1">
      <alignment vertical="center"/>
      <protection locked="0"/>
    </xf>
    <xf numFmtId="0" fontId="4" fillId="27" borderId="68" xfId="0" applyFont="1" applyFill="1" applyBorder="1" applyAlignment="1" applyProtection="1">
      <alignment vertical="center"/>
      <protection locked="0"/>
    </xf>
    <xf numFmtId="0" fontId="4" fillId="27" borderId="108" xfId="0" applyFont="1" applyFill="1" applyBorder="1" applyAlignment="1" applyProtection="1">
      <alignment vertical="center"/>
      <protection locked="0"/>
    </xf>
    <xf numFmtId="0" fontId="6" fillId="27" borderId="17" xfId="0" applyFont="1" applyFill="1" applyBorder="1" applyAlignment="1" applyProtection="1">
      <alignment horizontal="left" vertical="center"/>
      <protection locked="0"/>
    </xf>
    <xf numFmtId="0" fontId="6" fillId="27" borderId="68" xfId="0" applyFont="1" applyFill="1" applyBorder="1" applyAlignment="1" applyProtection="1">
      <alignment horizontal="left" vertical="center"/>
      <protection locked="0"/>
    </xf>
    <xf numFmtId="0" fontId="6" fillId="27" borderId="108" xfId="0" applyFont="1" applyFill="1" applyBorder="1" applyAlignment="1" applyProtection="1">
      <alignment horizontal="left" vertical="center"/>
      <protection locked="0"/>
    </xf>
    <xf numFmtId="0" fontId="36" fillId="27" borderId="17" xfId="0" applyFont="1" applyFill="1" applyBorder="1" applyAlignment="1" applyProtection="1">
      <alignment horizontal="center" vertical="center" shrinkToFit="1"/>
      <protection locked="0"/>
    </xf>
    <xf numFmtId="0" fontId="36" fillId="27" borderId="68" xfId="0" applyFont="1" applyFill="1" applyBorder="1" applyAlignment="1" applyProtection="1">
      <alignment horizontal="center" vertical="center" shrinkToFit="1"/>
      <protection locked="0"/>
    </xf>
    <xf numFmtId="0" fontId="36" fillId="27" borderId="45" xfId="0" applyFont="1" applyFill="1" applyBorder="1" applyAlignment="1" applyProtection="1">
      <alignment horizontal="center" vertical="center" shrinkToFit="1"/>
      <protection locked="0"/>
    </xf>
    <xf numFmtId="0" fontId="36" fillId="27" borderId="108" xfId="0" applyFont="1" applyFill="1" applyBorder="1" applyAlignment="1" applyProtection="1">
      <alignment horizontal="center" vertical="center" shrinkToFit="1"/>
      <protection locked="0"/>
    </xf>
    <xf numFmtId="0" fontId="4" fillId="27" borderId="50" xfId="0" applyFont="1" applyFill="1" applyBorder="1" applyAlignment="1" applyProtection="1">
      <alignment vertical="center"/>
      <protection locked="0"/>
    </xf>
    <xf numFmtId="0" fontId="4" fillId="27" borderId="54" xfId="0" applyFont="1" applyFill="1" applyBorder="1" applyAlignment="1" applyProtection="1">
      <alignment vertical="center"/>
      <protection locked="0"/>
    </xf>
    <xf numFmtId="0" fontId="4" fillId="27" borderId="121" xfId="0" applyFont="1" applyFill="1" applyBorder="1" applyAlignment="1" applyProtection="1">
      <alignment vertical="center"/>
      <protection locked="0"/>
    </xf>
    <xf numFmtId="0" fontId="4" fillId="27" borderId="11" xfId="0" applyFont="1" applyFill="1" applyBorder="1" applyAlignment="1" applyProtection="1">
      <alignment vertical="center"/>
      <protection locked="0"/>
    </xf>
    <xf numFmtId="0" fontId="4" fillId="27" borderId="10" xfId="0" applyFont="1" applyFill="1" applyBorder="1" applyAlignment="1" applyProtection="1">
      <alignment vertical="center"/>
      <protection locked="0"/>
    </xf>
    <xf numFmtId="0" fontId="4" fillId="27" borderId="107" xfId="0" applyFont="1" applyFill="1" applyBorder="1" applyAlignment="1" applyProtection="1">
      <alignment vertical="center"/>
      <protection locked="0"/>
    </xf>
    <xf numFmtId="0" fontId="6" fillId="0" borderId="47" xfId="0" applyFont="1" applyBorder="1" applyAlignment="1">
      <alignment horizontal="center" vertical="center"/>
    </xf>
    <xf numFmtId="0" fontId="6" fillId="0" borderId="116" xfId="0" applyFont="1" applyBorder="1" applyAlignment="1">
      <alignment horizontal="center" vertical="center"/>
    </xf>
    <xf numFmtId="0" fontId="9" fillId="0" borderId="68" xfId="0" applyFont="1" applyBorder="1" applyAlignment="1">
      <alignment horizontal="distributed" vertical="center" shrinkToFit="1"/>
    </xf>
    <xf numFmtId="0" fontId="9" fillId="27" borderId="11" xfId="0" applyFont="1" applyFill="1" applyBorder="1" applyAlignment="1" applyProtection="1">
      <alignment vertical="center" wrapText="1"/>
      <protection locked="0"/>
    </xf>
    <xf numFmtId="0" fontId="9" fillId="27" borderId="10" xfId="0" applyFont="1" applyFill="1" applyBorder="1" applyAlignment="1" applyProtection="1">
      <alignment vertical="center" wrapText="1"/>
      <protection locked="0"/>
    </xf>
    <xf numFmtId="0" fontId="9" fillId="27" borderId="107" xfId="0" applyFont="1" applyFill="1" applyBorder="1" applyAlignment="1" applyProtection="1">
      <alignment vertical="center" wrapText="1"/>
      <protection locked="0"/>
    </xf>
    <xf numFmtId="183" fontId="11" fillId="27" borderId="50" xfId="0" applyNumberFormat="1" applyFont="1" applyFill="1" applyBorder="1" applyAlignment="1" applyProtection="1">
      <alignment horizontal="right" vertical="center"/>
      <protection locked="0"/>
    </xf>
    <xf numFmtId="183" fontId="11" fillId="27" borderId="54" xfId="0" applyNumberFormat="1" applyFont="1" applyFill="1" applyBorder="1" applyAlignment="1" applyProtection="1">
      <alignment horizontal="right" vertical="center"/>
      <protection locked="0"/>
    </xf>
    <xf numFmtId="0" fontId="4" fillId="27" borderId="0" xfId="0" applyFont="1" applyFill="1" applyAlignment="1" applyProtection="1">
      <alignment horizontal="center" vertical="center"/>
      <protection locked="0"/>
    </xf>
    <xf numFmtId="0" fontId="4" fillId="0" borderId="68" xfId="0" applyFont="1" applyBorder="1" applyAlignment="1">
      <alignment horizontal="distributed" vertical="center" shrinkToFit="1"/>
    </xf>
    <xf numFmtId="0" fontId="4" fillId="0" borderId="54" xfId="0" applyFont="1" applyBorder="1" applyAlignment="1">
      <alignment horizontal="distributed" vertical="center"/>
    </xf>
    <xf numFmtId="0" fontId="4" fillId="0" borderId="90" xfId="0" applyFont="1" applyBorder="1" applyAlignment="1">
      <alignment horizontal="center" vertical="center" textRotation="255"/>
    </xf>
    <xf numFmtId="0" fontId="4" fillId="0" borderId="53" xfId="0" applyFont="1" applyBorder="1" applyAlignment="1">
      <alignment horizontal="distributed" vertical="center"/>
    </xf>
    <xf numFmtId="0" fontId="4" fillId="0" borderId="68" xfId="0" applyFont="1" applyBorder="1" applyAlignment="1">
      <alignment horizontal="distributed" vertical="center" wrapText="1"/>
    </xf>
    <xf numFmtId="0" fontId="9" fillId="0" borderId="68" xfId="0" applyFont="1" applyBorder="1" applyAlignment="1">
      <alignment horizontal="distributed" vertical="center" wrapText="1"/>
    </xf>
    <xf numFmtId="0" fontId="48" fillId="0" borderId="68" xfId="0" applyFont="1" applyBorder="1" applyAlignment="1">
      <alignment horizontal="distributed" vertical="center" wrapText="1"/>
    </xf>
    <xf numFmtId="0" fontId="4" fillId="0" borderId="10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0" xfId="0" applyFont="1" applyAlignment="1">
      <alignment horizontal="center" vertical="center" textRotation="255"/>
    </xf>
    <xf numFmtId="0" fontId="4" fillId="0" borderId="13"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4" xfId="0" applyFont="1" applyBorder="1" applyAlignment="1">
      <alignment horizontal="center" vertical="center" textRotation="255"/>
    </xf>
    <xf numFmtId="0" fontId="8" fillId="27" borderId="0" xfId="0" applyFont="1" applyFill="1" applyAlignment="1" applyProtection="1">
      <alignment horizontal="center" vertical="center"/>
      <protection locked="0"/>
    </xf>
    <xf numFmtId="0" fontId="9" fillId="0" borderId="149" xfId="0" applyFont="1" applyBorder="1" applyAlignment="1">
      <alignment horizontal="distributed" vertical="center" wrapText="1"/>
    </xf>
    <xf numFmtId="0" fontId="4" fillId="0" borderId="22" xfId="0" applyFont="1" applyBorder="1" applyAlignment="1">
      <alignment horizontal="distributed" vertical="center" wrapText="1"/>
    </xf>
    <xf numFmtId="0" fontId="9" fillId="0" borderId="22" xfId="0" applyFont="1" applyBorder="1" applyAlignment="1">
      <alignment horizontal="distributed" vertical="center"/>
    </xf>
    <xf numFmtId="0" fontId="4" fillId="27" borderId="18" xfId="0" applyFont="1" applyFill="1" applyBorder="1" applyAlignment="1" applyProtection="1">
      <alignment horizontal="center" vertical="center" wrapText="1"/>
      <protection locked="0"/>
    </xf>
    <xf numFmtId="0" fontId="4" fillId="27" borderId="115" xfId="0" applyFont="1" applyFill="1" applyBorder="1" applyAlignment="1" applyProtection="1">
      <alignment horizontal="center" vertical="center" wrapText="1"/>
      <protection locked="0"/>
    </xf>
    <xf numFmtId="0" fontId="4" fillId="27" borderId="19" xfId="0" applyFont="1" applyFill="1" applyBorder="1" applyAlignment="1" applyProtection="1">
      <alignment horizontal="center" vertical="center" wrapText="1"/>
      <protection locked="0"/>
    </xf>
    <xf numFmtId="0" fontId="4" fillId="27" borderId="79" xfId="0" applyFont="1" applyFill="1" applyBorder="1" applyAlignment="1" applyProtection="1">
      <alignment horizontal="center" vertical="center" wrapText="1"/>
      <protection locked="0"/>
    </xf>
    <xf numFmtId="0" fontId="4" fillId="24" borderId="90" xfId="0" applyFont="1" applyFill="1" applyBorder="1" applyAlignment="1" applyProtection="1">
      <alignment horizontal="center" vertical="center" wrapText="1"/>
      <protection locked="0"/>
    </xf>
    <xf numFmtId="0" fontId="4" fillId="24" borderId="17" xfId="0" applyFont="1" applyFill="1" applyBorder="1" applyAlignment="1" applyProtection="1">
      <alignment horizontal="left" vertical="center" shrinkToFit="1"/>
      <protection locked="0"/>
    </xf>
    <xf numFmtId="0" fontId="0" fillId="24" borderId="68" xfId="0" applyFill="1" applyBorder="1" applyAlignment="1" applyProtection="1">
      <alignment horizontal="left" vertical="center" shrinkToFit="1"/>
      <protection locked="0"/>
    </xf>
    <xf numFmtId="0" fontId="0" fillId="24" borderId="45" xfId="0" applyFill="1" applyBorder="1" applyAlignment="1" applyProtection="1">
      <alignment horizontal="left" vertical="center" shrinkToFit="1"/>
      <protection locked="0"/>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152" xfId="0" applyFont="1" applyBorder="1"/>
    <xf numFmtId="0" fontId="8" fillId="0" borderId="35" xfId="0" applyFont="1" applyBorder="1"/>
    <xf numFmtId="0" fontId="4" fillId="24" borderId="69" xfId="0" applyFont="1" applyFill="1" applyBorder="1" applyAlignment="1" applyProtection="1">
      <alignment horizontal="left" vertical="center" shrinkToFit="1"/>
      <protection locked="0"/>
    </xf>
    <xf numFmtId="0" fontId="8" fillId="24" borderId="153" xfId="0" applyFont="1" applyFill="1" applyBorder="1" applyAlignment="1" applyProtection="1">
      <alignment horizontal="left" vertical="center" shrinkToFit="1"/>
      <protection locked="0"/>
    </xf>
    <xf numFmtId="0" fontId="8" fillId="24" borderId="70" xfId="0" applyFont="1" applyFill="1" applyBorder="1" applyAlignment="1" applyProtection="1">
      <alignment horizontal="left" vertical="center" shrinkToFit="1"/>
      <protection locked="0"/>
    </xf>
    <xf numFmtId="0" fontId="9" fillId="0" borderId="152" xfId="0" applyFont="1" applyBorder="1" applyAlignment="1">
      <alignment horizontal="distributed" vertical="center" wrapText="1"/>
    </xf>
    <xf numFmtId="0" fontId="4" fillId="24" borderId="17" xfId="0" applyFont="1" applyFill="1" applyBorder="1" applyAlignment="1" applyProtection="1">
      <alignment horizontal="left" vertical="center" wrapText="1" shrinkToFit="1"/>
      <protection locked="0"/>
    </xf>
    <xf numFmtId="0" fontId="4" fillId="24" borderId="69" xfId="0" applyFont="1" applyFill="1" applyBorder="1" applyAlignment="1" applyProtection="1">
      <alignment horizontal="center" vertical="center" wrapText="1"/>
      <protection locked="0"/>
    </xf>
    <xf numFmtId="0" fontId="8" fillId="24" borderId="153" xfId="0" applyFont="1" applyFill="1" applyBorder="1" applyAlignment="1" applyProtection="1">
      <alignment wrapText="1"/>
      <protection locked="0"/>
    </xf>
    <xf numFmtId="0" fontId="8" fillId="24" borderId="70" xfId="0" applyFont="1" applyFill="1" applyBorder="1" applyAlignment="1" applyProtection="1">
      <alignment wrapText="1"/>
      <protection locked="0"/>
    </xf>
    <xf numFmtId="0" fontId="4" fillId="24" borderId="68" xfId="0" applyFont="1" applyFill="1" applyBorder="1" applyAlignment="1" applyProtection="1">
      <alignment horizontal="left" vertical="center" shrinkToFit="1"/>
      <protection locked="0"/>
    </xf>
    <xf numFmtId="0" fontId="4" fillId="24" borderId="45" xfId="0" applyFont="1" applyFill="1" applyBorder="1" applyAlignment="1" applyProtection="1">
      <alignment horizontal="left" vertical="center" shrinkToFit="1"/>
      <protection locked="0"/>
    </xf>
    <xf numFmtId="0" fontId="4" fillId="24" borderId="90" xfId="0" applyFont="1" applyFill="1" applyBorder="1" applyAlignment="1" applyProtection="1">
      <alignment horizontal="left" vertical="center" shrinkToFit="1"/>
      <protection locked="0"/>
    </xf>
    <xf numFmtId="0" fontId="4" fillId="24" borderId="71" xfId="0" applyFont="1" applyFill="1" applyBorder="1" applyAlignment="1" applyProtection="1">
      <alignment horizontal="center" vertical="center" wrapText="1"/>
      <protection locked="0"/>
    </xf>
    <xf numFmtId="0" fontId="4" fillId="24" borderId="71" xfId="0" applyFont="1" applyFill="1" applyBorder="1" applyAlignment="1" applyProtection="1">
      <alignment horizontal="left" vertical="center" shrinkToFit="1"/>
      <protection locked="0"/>
    </xf>
    <xf numFmtId="0" fontId="4" fillId="24" borderId="17" xfId="0" applyFont="1" applyFill="1" applyBorder="1" applyAlignment="1" applyProtection="1">
      <alignment horizontal="center" vertical="center" wrapText="1"/>
      <protection locked="0"/>
    </xf>
    <xf numFmtId="0" fontId="4" fillId="24" borderId="68" xfId="0" applyFont="1" applyFill="1" applyBorder="1" applyAlignment="1" applyProtection="1">
      <alignment horizontal="center" vertical="center" wrapText="1"/>
      <protection locked="0"/>
    </xf>
    <xf numFmtId="0" fontId="4" fillId="24" borderId="45" xfId="0"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27" borderId="117" xfId="0" applyFont="1" applyFill="1" applyBorder="1" applyAlignment="1" applyProtection="1">
      <alignment vertical="center"/>
      <protection locked="0"/>
    </xf>
    <xf numFmtId="0" fontId="4" fillId="27" borderId="118" xfId="0" applyFont="1" applyFill="1" applyBorder="1" applyAlignment="1" applyProtection="1">
      <alignment vertical="center"/>
      <protection locked="0"/>
    </xf>
    <xf numFmtId="56" fontId="4" fillId="27" borderId="50" xfId="0" applyNumberFormat="1" applyFont="1" applyFill="1" applyBorder="1" applyAlignment="1" applyProtection="1">
      <alignment vertical="center"/>
      <protection locked="0"/>
    </xf>
    <xf numFmtId="56" fontId="4" fillId="27" borderId="54" xfId="0" applyNumberFormat="1" applyFont="1" applyFill="1" applyBorder="1" applyAlignment="1" applyProtection="1">
      <alignment vertical="center"/>
      <protection locked="0"/>
    </xf>
    <xf numFmtId="56" fontId="4" fillId="27" borderId="121" xfId="0" applyNumberFormat="1" applyFont="1" applyFill="1" applyBorder="1" applyAlignment="1" applyProtection="1">
      <alignment vertical="center"/>
      <protection locked="0"/>
    </xf>
    <xf numFmtId="0" fontId="4" fillId="0" borderId="10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4" xfId="0" applyFont="1" applyBorder="1" applyAlignment="1">
      <alignment horizontal="center" vertical="center" wrapText="1"/>
    </xf>
    <xf numFmtId="0" fontId="9" fillId="0" borderId="53" xfId="0" applyFont="1" applyBorder="1" applyAlignment="1">
      <alignment horizontal="distributed" vertical="center" wrapText="1"/>
    </xf>
    <xf numFmtId="0" fontId="9" fillId="0" borderId="10" xfId="0" applyFont="1" applyBorder="1" applyAlignment="1">
      <alignment horizontal="distributed" vertical="center" wrapText="1"/>
    </xf>
    <xf numFmtId="56" fontId="4" fillId="27" borderId="17" xfId="0" applyNumberFormat="1" applyFont="1" applyFill="1" applyBorder="1" applyAlignment="1" applyProtection="1">
      <alignment vertical="center"/>
      <protection locked="0"/>
    </xf>
    <xf numFmtId="56" fontId="4" fillId="27" borderId="68" xfId="0" applyNumberFormat="1" applyFont="1" applyFill="1" applyBorder="1" applyAlignment="1" applyProtection="1">
      <alignment vertical="center"/>
      <protection locked="0"/>
    </xf>
    <xf numFmtId="56" fontId="4" fillId="27" borderId="108" xfId="0" applyNumberFormat="1" applyFont="1" applyFill="1" applyBorder="1" applyAlignment="1" applyProtection="1">
      <alignment vertical="center"/>
      <protection locked="0"/>
    </xf>
    <xf numFmtId="0" fontId="9" fillId="0" borderId="54" xfId="0" applyFont="1" applyBorder="1" applyAlignment="1">
      <alignment horizontal="distributed" vertical="center" wrapText="1"/>
    </xf>
    <xf numFmtId="0" fontId="4" fillId="0" borderId="154" xfId="0" applyFont="1" applyBorder="1" applyAlignment="1">
      <alignment horizontal="center" vertical="center"/>
    </xf>
    <xf numFmtId="0" fontId="4" fillId="0" borderId="155" xfId="0" applyFont="1" applyBorder="1" applyAlignment="1">
      <alignment horizontal="center" vertical="center"/>
    </xf>
    <xf numFmtId="0" fontId="4" fillId="0" borderId="90" xfId="0" applyFont="1" applyBorder="1" applyAlignment="1">
      <alignment vertical="center"/>
    </xf>
    <xf numFmtId="0" fontId="8" fillId="0" borderId="90" xfId="0" applyFont="1" applyBorder="1" applyAlignment="1">
      <alignment vertical="center"/>
    </xf>
    <xf numFmtId="0" fontId="8" fillId="0" borderId="17" xfId="0" applyFont="1" applyBorder="1" applyAlignment="1">
      <alignment vertical="center"/>
    </xf>
    <xf numFmtId="0" fontId="4" fillId="27" borderId="61" xfId="0" applyFont="1" applyFill="1" applyBorder="1" applyAlignment="1" applyProtection="1">
      <alignment vertical="top" wrapText="1"/>
      <protection locked="0"/>
    </xf>
    <xf numFmtId="0" fontId="4" fillId="27" borderId="51" xfId="0" applyFont="1" applyFill="1" applyBorder="1" applyAlignment="1" applyProtection="1">
      <alignment vertical="top" wrapText="1"/>
      <protection locked="0"/>
    </xf>
    <xf numFmtId="0" fontId="4" fillId="27" borderId="52" xfId="0" applyFont="1" applyFill="1" applyBorder="1" applyAlignment="1" applyProtection="1">
      <alignment vertical="top" wrapText="1"/>
      <protection locked="0"/>
    </xf>
    <xf numFmtId="178" fontId="6" fillId="0" borderId="51" xfId="0" applyNumberFormat="1" applyFont="1" applyBorder="1" applyAlignment="1">
      <alignment horizontal="right" vertical="center"/>
    </xf>
    <xf numFmtId="0" fontId="4" fillId="24" borderId="43" xfId="0" applyFont="1" applyFill="1" applyBorder="1" applyAlignment="1" applyProtection="1">
      <alignment horizontal="left" vertical="center"/>
      <protection locked="0"/>
    </xf>
    <xf numFmtId="0" fontId="4" fillId="24" borderId="117" xfId="0" applyFont="1" applyFill="1" applyBorder="1" applyAlignment="1" applyProtection="1">
      <alignment horizontal="left" vertical="center"/>
      <protection locked="0"/>
    </xf>
    <xf numFmtId="0" fontId="4" fillId="24" borderId="118" xfId="0" applyFont="1" applyFill="1" applyBorder="1" applyAlignment="1" applyProtection="1">
      <alignment horizontal="left" vertical="center"/>
      <protection locked="0"/>
    </xf>
    <xf numFmtId="0" fontId="4" fillId="0" borderId="117" xfId="0" applyFont="1" applyBorder="1" applyAlignment="1">
      <alignment vertical="center"/>
    </xf>
    <xf numFmtId="0" fontId="4" fillId="0" borderId="48" xfId="0" applyFont="1" applyBorder="1" applyAlignment="1">
      <alignment vertical="center"/>
    </xf>
    <xf numFmtId="0" fontId="8" fillId="27" borderId="154" xfId="0" applyFont="1" applyFill="1" applyBorder="1" applyAlignment="1" applyProtection="1">
      <alignment horizontal="center" vertical="center"/>
      <protection locked="0"/>
    </xf>
    <xf numFmtId="0" fontId="4" fillId="24" borderId="68" xfId="0" applyFont="1" applyFill="1" applyBorder="1" applyAlignment="1" applyProtection="1">
      <alignment horizontal="left" vertical="center"/>
      <protection locked="0"/>
    </xf>
    <xf numFmtId="0" fontId="4" fillId="24" borderId="108" xfId="0" applyFont="1" applyFill="1" applyBorder="1" applyAlignment="1" applyProtection="1">
      <alignment horizontal="left" vertical="center"/>
      <protection locked="0"/>
    </xf>
    <xf numFmtId="0" fontId="4" fillId="0" borderId="53" xfId="0" applyFont="1" applyBorder="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xf>
    <xf numFmtId="0" fontId="4" fillId="27" borderId="156" xfId="0" applyFont="1" applyFill="1" applyBorder="1" applyAlignment="1" applyProtection="1">
      <alignment horizontal="center" vertical="center"/>
      <protection locked="0"/>
    </xf>
    <xf numFmtId="0" fontId="4" fillId="27" borderId="154" xfId="0" applyFont="1" applyFill="1" applyBorder="1" applyAlignment="1" applyProtection="1">
      <alignment horizontal="center" vertical="center"/>
      <protection locked="0"/>
    </xf>
    <xf numFmtId="0" fontId="9" fillId="0" borderId="10" xfId="0" applyFont="1" applyBorder="1" applyAlignment="1">
      <alignment horizontal="distributed" vertical="center"/>
    </xf>
    <xf numFmtId="0" fontId="9" fillId="0" borderId="0" xfId="0" applyFont="1" applyAlignment="1">
      <alignment horizontal="distributed" vertical="center"/>
    </xf>
    <xf numFmtId="0" fontId="4" fillId="24" borderId="50" xfId="0" applyFont="1" applyFill="1" applyBorder="1" applyAlignment="1" applyProtection="1">
      <alignment horizontal="left" vertical="center"/>
      <protection locked="0"/>
    </xf>
    <xf numFmtId="0" fontId="4" fillId="24" borderId="54" xfId="0" applyFont="1" applyFill="1" applyBorder="1" applyAlignment="1" applyProtection="1">
      <alignment horizontal="left" vertical="center"/>
      <protection locked="0"/>
    </xf>
    <xf numFmtId="0" fontId="4" fillId="24" borderId="121" xfId="0" applyFont="1" applyFill="1" applyBorder="1" applyAlignment="1" applyProtection="1">
      <alignment horizontal="left" vertical="center"/>
      <protection locked="0"/>
    </xf>
    <xf numFmtId="0" fontId="4" fillId="0" borderId="0" xfId="0" applyFont="1" applyAlignment="1">
      <alignment horizontal="center" vertical="center"/>
    </xf>
    <xf numFmtId="0" fontId="4" fillId="0" borderId="68" xfId="0" applyFont="1" applyBorder="1" applyAlignment="1">
      <alignment horizontal="distributed" vertical="center"/>
    </xf>
    <xf numFmtId="0" fontId="4" fillId="27" borderId="59" xfId="0" applyFont="1" applyFill="1" applyBorder="1" applyAlignment="1" applyProtection="1">
      <alignment horizontal="left" vertical="top" wrapText="1"/>
      <protection locked="0"/>
    </xf>
    <xf numFmtId="0" fontId="4" fillId="27" borderId="154" xfId="0" applyFont="1" applyFill="1" applyBorder="1" applyAlignment="1" applyProtection="1">
      <alignment horizontal="left" vertical="top" wrapText="1"/>
      <protection locked="0"/>
    </xf>
    <xf numFmtId="0" fontId="4" fillId="27" borderId="155" xfId="0" applyFont="1" applyFill="1" applyBorder="1" applyAlignment="1" applyProtection="1">
      <alignment horizontal="left" vertical="top" wrapText="1"/>
      <protection locked="0"/>
    </xf>
    <xf numFmtId="0" fontId="9" fillId="0" borderId="59" xfId="0" applyFont="1" applyBorder="1" applyAlignment="1">
      <alignment horizontal="center" vertical="center"/>
    </xf>
    <xf numFmtId="0" fontId="9" fillId="0" borderId="154" xfId="0" applyFont="1" applyBorder="1" applyAlignment="1">
      <alignment horizontal="center" vertical="center"/>
    </xf>
    <xf numFmtId="0" fontId="4" fillId="27" borderId="63" xfId="0" applyFont="1" applyFill="1" applyBorder="1" applyAlignment="1" applyProtection="1">
      <alignment vertical="top" wrapText="1"/>
      <protection locked="0"/>
    </xf>
    <xf numFmtId="0" fontId="4" fillId="27" borderId="55" xfId="0" applyFont="1" applyFill="1" applyBorder="1" applyAlignment="1" applyProtection="1">
      <alignment vertical="top" wrapText="1"/>
      <protection locked="0"/>
    </xf>
    <xf numFmtId="0" fontId="4" fillId="27" borderId="56" xfId="0" applyFont="1" applyFill="1" applyBorder="1" applyAlignment="1" applyProtection="1">
      <alignment vertical="top" wrapText="1"/>
      <protection locked="0"/>
    </xf>
    <xf numFmtId="0" fontId="4" fillId="0" borderId="154" xfId="0" applyFont="1" applyBorder="1" applyAlignment="1">
      <alignment horizontal="distributed" vertical="center" wrapText="1"/>
    </xf>
    <xf numFmtId="0" fontId="8" fillId="27" borderId="156" xfId="0" applyFont="1" applyFill="1" applyBorder="1" applyAlignment="1" applyProtection="1">
      <alignment horizontal="center" vertical="center"/>
      <protection locked="0"/>
    </xf>
    <xf numFmtId="0" fontId="9" fillId="0" borderId="154" xfId="0" applyFont="1" applyBorder="1" applyAlignment="1">
      <alignment horizontal="distributed" vertical="center" wrapText="1"/>
    </xf>
    <xf numFmtId="179" fontId="8" fillId="24" borderId="79" xfId="34" applyNumberFormat="1" applyFont="1" applyFill="1" applyBorder="1" applyAlignment="1" applyProtection="1">
      <alignment horizontal="right" vertical="center"/>
      <protection locked="0"/>
    </xf>
    <xf numFmtId="0" fontId="9" fillId="0" borderId="51" xfId="0" applyFont="1" applyBorder="1" applyAlignment="1">
      <alignment horizontal="distributed" vertical="center" wrapText="1"/>
    </xf>
    <xf numFmtId="0" fontId="9" fillId="0" borderId="55" xfId="0" applyFont="1" applyBorder="1" applyAlignment="1">
      <alignment horizontal="distributed" vertical="center" wrapText="1"/>
    </xf>
    <xf numFmtId="0" fontId="0" fillId="0" borderId="51" xfId="0" applyBorder="1"/>
    <xf numFmtId="0" fontId="0" fillId="0" borderId="55" xfId="0" applyBorder="1"/>
    <xf numFmtId="0" fontId="4" fillId="0" borderId="53" xfId="0" applyFont="1" applyBorder="1" applyAlignment="1">
      <alignment horizontal="distributed" vertical="center" wrapText="1"/>
    </xf>
    <xf numFmtId="179" fontId="8" fillId="24" borderId="90" xfId="0" applyNumberFormat="1" applyFont="1" applyFill="1" applyBorder="1" applyAlignment="1" applyProtection="1">
      <alignment horizontal="right" vertical="center"/>
      <protection locked="0"/>
    </xf>
    <xf numFmtId="179" fontId="8" fillId="24" borderId="106" xfId="0" applyNumberFormat="1" applyFont="1" applyFill="1" applyBorder="1" applyAlignment="1" applyProtection="1">
      <alignment horizontal="right" vertical="center"/>
      <protection locked="0"/>
    </xf>
    <xf numFmtId="179" fontId="8" fillId="24" borderId="38" xfId="0" applyNumberFormat="1" applyFont="1" applyFill="1" applyBorder="1" applyAlignment="1" applyProtection="1">
      <alignment horizontal="right" vertical="center"/>
      <protection locked="0"/>
    </xf>
    <xf numFmtId="179" fontId="8" fillId="24" borderId="39" xfId="0" applyNumberFormat="1" applyFont="1" applyFill="1" applyBorder="1" applyAlignment="1" applyProtection="1">
      <alignment horizontal="right" vertical="center"/>
      <protection locked="0"/>
    </xf>
    <xf numFmtId="0" fontId="4" fillId="0" borderId="17" xfId="0" applyFont="1" applyBorder="1" applyAlignment="1">
      <alignment horizontal="distributed" vertical="center" wrapText="1"/>
    </xf>
    <xf numFmtId="0" fontId="4" fillId="0" borderId="45" xfId="0" applyFont="1" applyBorder="1" applyAlignment="1">
      <alignment horizontal="distributed" vertical="center" wrapText="1"/>
    </xf>
    <xf numFmtId="0" fontId="9" fillId="0" borderId="162" xfId="0" applyFont="1" applyBorder="1" applyAlignment="1">
      <alignment horizontal="distributed" vertical="center" wrapText="1"/>
    </xf>
    <xf numFmtId="0" fontId="4" fillId="24" borderId="48" xfId="0" applyFont="1" applyFill="1" applyBorder="1" applyAlignment="1" applyProtection="1">
      <alignment vertical="center" wrapText="1"/>
      <protection locked="0"/>
    </xf>
    <xf numFmtId="0" fontId="4" fillId="24" borderId="53" xfId="0" applyFont="1" applyFill="1" applyBorder="1" applyAlignment="1" applyProtection="1">
      <alignment vertical="center" wrapText="1"/>
      <protection locked="0"/>
    </xf>
    <xf numFmtId="0" fontId="4" fillId="24" borderId="28" xfId="0" applyFont="1" applyFill="1" applyBorder="1" applyAlignment="1" applyProtection="1">
      <alignment vertical="center" wrapText="1"/>
      <protection locked="0"/>
    </xf>
    <xf numFmtId="0" fontId="4" fillId="0" borderId="149" xfId="0" applyFont="1" applyBorder="1" applyAlignment="1">
      <alignment horizontal="left" vertical="center"/>
    </xf>
    <xf numFmtId="0" fontId="4" fillId="0" borderId="95" xfId="0" applyFont="1" applyBorder="1" applyAlignment="1">
      <alignment horizontal="left" vertical="center"/>
    </xf>
    <xf numFmtId="0" fontId="4" fillId="24" borderId="50" xfId="0" applyFont="1" applyFill="1" applyBorder="1" applyAlignment="1" applyProtection="1">
      <alignment vertical="center" wrapText="1"/>
      <protection locked="0"/>
    </xf>
    <xf numFmtId="0" fontId="4" fillId="24" borderId="54" xfId="0" applyFont="1" applyFill="1" applyBorder="1" applyAlignment="1" applyProtection="1">
      <alignment vertical="center" wrapText="1"/>
      <protection locked="0"/>
    </xf>
    <xf numFmtId="0" fontId="4" fillId="24" borderId="121" xfId="0" applyFont="1" applyFill="1" applyBorder="1" applyAlignment="1" applyProtection="1">
      <alignment vertical="center" wrapText="1"/>
      <protection locked="0"/>
    </xf>
    <xf numFmtId="179" fontId="8" fillId="27" borderId="160" xfId="34" applyNumberFormat="1" applyFont="1" applyFill="1" applyBorder="1" applyAlignment="1" applyProtection="1">
      <alignment horizontal="right" vertical="center"/>
      <protection locked="0"/>
    </xf>
    <xf numFmtId="0" fontId="4" fillId="0" borderId="149" xfId="0" applyFont="1" applyBorder="1" applyAlignment="1">
      <alignment horizontal="center" vertical="center"/>
    </xf>
    <xf numFmtId="0" fontId="4" fillId="0" borderId="41" xfId="0" applyFont="1" applyBorder="1" applyAlignment="1">
      <alignment horizontal="center" vertical="center"/>
    </xf>
    <xf numFmtId="0" fontId="4" fillId="0" borderId="94" xfId="0" applyFont="1" applyBorder="1" applyAlignment="1">
      <alignment horizontal="right" vertical="center"/>
    </xf>
    <xf numFmtId="0" fontId="4" fillId="0" borderId="149" xfId="0" applyFont="1" applyBorder="1" applyAlignment="1">
      <alignment horizontal="right" vertical="center"/>
    </xf>
    <xf numFmtId="0" fontId="0" fillId="0" borderId="149" xfId="0" applyBorder="1" applyAlignment="1">
      <alignment horizontal="right" vertical="center"/>
    </xf>
    <xf numFmtId="181" fontId="38" fillId="27" borderId="165" xfId="0" applyNumberFormat="1" applyFont="1" applyFill="1" applyBorder="1" applyAlignment="1" applyProtection="1">
      <alignment vertical="center"/>
      <protection locked="0"/>
    </xf>
    <xf numFmtId="181" fontId="38" fillId="27" borderId="162" xfId="0" applyNumberFormat="1" applyFont="1" applyFill="1" applyBorder="1" applyAlignment="1" applyProtection="1">
      <alignment vertical="center"/>
      <protection locked="0"/>
    </xf>
    <xf numFmtId="181" fontId="38" fillId="27" borderId="67" xfId="0" applyNumberFormat="1" applyFont="1" applyFill="1" applyBorder="1" applyAlignment="1" applyProtection="1">
      <alignment vertical="center"/>
      <protection locked="0"/>
    </xf>
    <xf numFmtId="0" fontId="4" fillId="0" borderId="34" xfId="0" applyFont="1" applyBorder="1" applyAlignment="1">
      <alignment horizontal="distributed" vertical="center"/>
    </xf>
    <xf numFmtId="0" fontId="4" fillId="0" borderId="152" xfId="0" applyFont="1" applyBorder="1" applyAlignment="1">
      <alignment horizontal="distributed" vertical="center"/>
    </xf>
    <xf numFmtId="0" fontId="4" fillId="0" borderId="35" xfId="0" applyFont="1" applyBorder="1" applyAlignment="1">
      <alignment horizontal="distributed" vertical="center"/>
    </xf>
    <xf numFmtId="0" fontId="4" fillId="0" borderId="40" xfId="0" applyFont="1" applyBorder="1" applyAlignment="1">
      <alignment horizontal="center" vertical="center"/>
    </xf>
    <xf numFmtId="0" fontId="4" fillId="0" borderId="162" xfId="0" applyFont="1" applyBorder="1" applyAlignment="1">
      <alignment horizontal="distributed" vertical="center"/>
    </xf>
    <xf numFmtId="0" fontId="10" fillId="0" borderId="162" xfId="0" applyFont="1" applyBorder="1" applyAlignment="1">
      <alignment horizontal="distributed" vertical="center" wrapText="1"/>
    </xf>
    <xf numFmtId="179" fontId="8" fillId="0" borderId="109" xfId="34" applyNumberFormat="1" applyFont="1" applyFill="1" applyBorder="1" applyAlignment="1" applyProtection="1">
      <alignment horizontal="right" vertical="center"/>
    </xf>
    <xf numFmtId="0" fontId="4" fillId="0" borderId="61" xfId="0" applyFont="1" applyBorder="1" applyAlignment="1">
      <alignment horizontal="center" vertical="center" textRotation="255"/>
    </xf>
    <xf numFmtId="0" fontId="4" fillId="0" borderId="51" xfId="0" applyFont="1" applyBorder="1" applyAlignment="1">
      <alignment horizontal="center" vertical="center" textRotation="255"/>
    </xf>
    <xf numFmtId="0" fontId="4" fillId="0" borderId="163" xfId="0" applyFont="1" applyBorder="1" applyAlignment="1">
      <alignment horizontal="center" vertical="center" textRotation="255"/>
    </xf>
    <xf numFmtId="0" fontId="4" fillId="0" borderId="164" xfId="0" applyFont="1" applyBorder="1" applyAlignment="1">
      <alignment horizontal="center" vertical="center" textRotation="255"/>
    </xf>
    <xf numFmtId="179" fontId="8" fillId="24" borderId="38" xfId="34" applyNumberFormat="1" applyFont="1" applyFill="1" applyBorder="1" applyAlignment="1" applyProtection="1">
      <alignment horizontal="right" vertical="center"/>
      <protection locked="0"/>
    </xf>
    <xf numFmtId="179" fontId="8" fillId="24" borderId="90" xfId="34" applyNumberFormat="1" applyFont="1" applyFill="1" applyBorder="1" applyAlignment="1" applyProtection="1">
      <alignment horizontal="right" vertical="center"/>
      <protection locked="0"/>
    </xf>
    <xf numFmtId="0" fontId="9" fillId="0" borderId="48" xfId="0" applyFont="1" applyBorder="1" applyAlignment="1">
      <alignment horizontal="distributed" vertical="center" wrapText="1"/>
    </xf>
    <xf numFmtId="0" fontId="9" fillId="0" borderId="43" xfId="0" applyFont="1" applyBorder="1" applyAlignment="1">
      <alignment horizontal="distributed" vertical="center" wrapText="1"/>
    </xf>
    <xf numFmtId="181" fontId="38" fillId="27" borderId="247" xfId="0" applyNumberFormat="1" applyFont="1" applyFill="1" applyBorder="1" applyAlignment="1" applyProtection="1">
      <alignment vertical="center"/>
      <protection locked="0"/>
    </xf>
    <xf numFmtId="179" fontId="8" fillId="0" borderId="160" xfId="34" applyNumberFormat="1" applyFont="1" applyFill="1" applyBorder="1" applyAlignment="1" applyProtection="1">
      <alignment horizontal="right" vertical="center"/>
    </xf>
    <xf numFmtId="179" fontId="8" fillId="0" borderId="234" xfId="34" applyNumberFormat="1" applyFont="1" applyFill="1" applyBorder="1" applyAlignment="1" applyProtection="1">
      <alignment horizontal="right" vertical="center"/>
    </xf>
    <xf numFmtId="179" fontId="8" fillId="24" borderId="79" xfId="0" applyNumberFormat="1" applyFont="1" applyFill="1" applyBorder="1" applyAlignment="1" applyProtection="1">
      <alignment horizontal="right" vertical="center"/>
      <protection locked="0"/>
    </xf>
    <xf numFmtId="0" fontId="4" fillId="24" borderId="54" xfId="0" applyFont="1" applyFill="1" applyBorder="1" applyAlignment="1" applyProtection="1">
      <alignment vertical="center"/>
      <protection locked="0"/>
    </xf>
    <xf numFmtId="0" fontId="4" fillId="24" borderId="121" xfId="0" applyFont="1" applyFill="1" applyBorder="1" applyAlignment="1" applyProtection="1">
      <alignment vertical="center"/>
      <protection locked="0"/>
    </xf>
    <xf numFmtId="186" fontId="4" fillId="0" borderId="54" xfId="0" applyNumberFormat="1" applyFont="1" applyBorder="1" applyAlignment="1">
      <alignment horizontal="center" vertical="center"/>
    </xf>
    <xf numFmtId="0" fontId="4" fillId="0" borderId="62" xfId="0" applyFont="1" applyBorder="1" applyAlignment="1">
      <alignment vertical="center"/>
    </xf>
    <xf numFmtId="0" fontId="4" fillId="0" borderId="158" xfId="0" applyFont="1" applyBorder="1" applyAlignment="1">
      <alignment vertical="center"/>
    </xf>
    <xf numFmtId="0" fontId="4" fillId="0" borderId="161" xfId="0" applyFont="1" applyBorder="1" applyAlignment="1">
      <alignment vertical="center"/>
    </xf>
    <xf numFmtId="9" fontId="4" fillId="0" borderId="50" xfId="0" applyNumberFormat="1" applyFont="1" applyBorder="1" applyAlignment="1">
      <alignment horizontal="center" vertical="center"/>
    </xf>
    <xf numFmtId="9" fontId="4" fillId="0" borderId="54" xfId="0" applyNumberFormat="1" applyFont="1" applyBorder="1" applyAlignment="1">
      <alignment horizontal="center" vertical="center"/>
    </xf>
    <xf numFmtId="9" fontId="4" fillId="0" borderId="12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07" xfId="0" applyFont="1" applyBorder="1" applyAlignment="1">
      <alignment horizontal="center" vertical="center"/>
    </xf>
    <xf numFmtId="0" fontId="10" fillId="0" borderId="53" xfId="0" applyFont="1" applyBorder="1" applyAlignment="1">
      <alignment horizontal="left" vertical="center" wrapText="1"/>
    </xf>
    <xf numFmtId="0" fontId="10" fillId="0" borderId="28" xfId="0" applyFont="1" applyBorder="1" applyAlignment="1">
      <alignment horizontal="left" vertical="center" wrapText="1"/>
    </xf>
    <xf numFmtId="176" fontId="4" fillId="0" borderId="10" xfId="0" applyNumberFormat="1" applyFont="1" applyBorder="1" applyAlignment="1">
      <alignment horizontal="center" vertical="center"/>
    </xf>
    <xf numFmtId="0" fontId="4" fillId="0" borderId="55"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54" xfId="0" applyFont="1" applyBorder="1" applyAlignment="1">
      <alignment horizontal="distributed" vertical="center" wrapText="1"/>
    </xf>
    <xf numFmtId="0" fontId="10" fillId="0" borderId="54" xfId="0" applyFont="1" applyBorder="1" applyAlignment="1">
      <alignment horizontal="distributed" vertical="center"/>
    </xf>
    <xf numFmtId="179" fontId="8" fillId="27" borderId="160" xfId="0" applyNumberFormat="1" applyFont="1" applyFill="1" applyBorder="1" applyAlignment="1" applyProtection="1">
      <alignment horizontal="right" vertical="center"/>
      <protection locked="0"/>
    </xf>
    <xf numFmtId="0" fontId="4" fillId="0" borderId="41" xfId="0" applyFont="1" applyBorder="1" applyAlignment="1">
      <alignment horizontal="left" vertical="center"/>
    </xf>
    <xf numFmtId="0" fontId="4" fillId="0" borderId="54" xfId="0" applyFont="1" applyBorder="1" applyAlignment="1">
      <alignment horizontal="distributed" vertical="center" wrapText="1"/>
    </xf>
    <xf numFmtId="0" fontId="4" fillId="0" borderId="156" xfId="0" applyFont="1" applyBorder="1" applyAlignment="1">
      <alignment horizontal="center" vertical="center"/>
    </xf>
    <xf numFmtId="0" fontId="4" fillId="0" borderId="60" xfId="0" applyFont="1" applyBorder="1" applyAlignment="1">
      <alignment vertical="center"/>
    </xf>
    <xf numFmtId="0" fontId="4" fillId="0" borderId="36" xfId="0" applyFont="1" applyBorder="1" applyAlignment="1">
      <alignment vertical="center"/>
    </xf>
    <xf numFmtId="0" fontId="4" fillId="0" borderId="159" xfId="0" applyFont="1" applyBorder="1" applyAlignment="1">
      <alignment vertical="center"/>
    </xf>
    <xf numFmtId="0" fontId="4" fillId="0" borderId="156" xfId="0" applyFont="1" applyBorder="1" applyAlignment="1">
      <alignment vertical="center"/>
    </xf>
    <xf numFmtId="0" fontId="4" fillId="27" borderId="48" xfId="0" applyFont="1" applyFill="1" applyBorder="1" applyAlignment="1" applyProtection="1">
      <alignment vertical="center" wrapText="1"/>
      <protection locked="0"/>
    </xf>
    <xf numFmtId="0" fontId="4" fillId="27" borderId="53" xfId="0" applyFont="1" applyFill="1" applyBorder="1" applyAlignment="1" applyProtection="1">
      <alignment vertical="center" wrapText="1"/>
      <protection locked="0"/>
    </xf>
    <xf numFmtId="0" fontId="4" fillId="27" borderId="28" xfId="0" applyFont="1" applyFill="1" applyBorder="1" applyAlignment="1" applyProtection="1">
      <alignment vertical="center" wrapText="1"/>
      <protection locked="0"/>
    </xf>
    <xf numFmtId="0" fontId="4" fillId="0" borderId="122" xfId="0" applyFont="1" applyBorder="1" applyAlignment="1">
      <alignment vertical="center"/>
    </xf>
    <xf numFmtId="0" fontId="10" fillId="0" borderId="54" xfId="0" applyFont="1" applyBorder="1" applyAlignment="1">
      <alignment horizontal="left" vertical="center" wrapText="1"/>
    </xf>
    <xf numFmtId="0" fontId="10" fillId="0" borderId="121" xfId="0" applyFont="1" applyBorder="1" applyAlignment="1">
      <alignment horizontal="left" vertical="center" wrapText="1"/>
    </xf>
    <xf numFmtId="0" fontId="4" fillId="0" borderId="10" xfId="0" applyFont="1" applyBorder="1" applyAlignment="1">
      <alignment horizontal="distributed" vertical="center" wrapText="1"/>
    </xf>
    <xf numFmtId="0" fontId="4" fillId="0" borderId="95" xfId="0" applyFont="1" applyBorder="1" applyAlignment="1">
      <alignment horizontal="center" vertical="center"/>
    </xf>
    <xf numFmtId="179" fontId="8" fillId="27" borderId="234" xfId="0" applyNumberFormat="1" applyFont="1" applyFill="1" applyBorder="1" applyAlignment="1" applyProtection="1">
      <alignment horizontal="right" vertical="center"/>
      <protection locked="0"/>
    </xf>
    <xf numFmtId="179" fontId="8" fillId="24" borderId="139" xfId="0" applyNumberFormat="1" applyFont="1" applyFill="1" applyBorder="1" applyAlignment="1" applyProtection="1">
      <alignment horizontal="right" vertical="center"/>
      <protection locked="0"/>
    </xf>
    <xf numFmtId="0" fontId="9" fillId="0" borderId="172" xfId="0" applyFont="1" applyBorder="1" applyAlignment="1">
      <alignment horizontal="center" vertical="center" textRotation="255" wrapText="1"/>
    </xf>
    <xf numFmtId="0" fontId="9" fillId="0" borderId="173" xfId="0" applyFont="1" applyBorder="1" applyAlignment="1">
      <alignment horizontal="center" vertical="center" textRotation="255" wrapText="1"/>
    </xf>
    <xf numFmtId="0" fontId="9" fillId="0" borderId="63" xfId="0" applyFont="1" applyBorder="1" applyAlignment="1">
      <alignment horizontal="center" vertical="center" textRotation="255" wrapText="1"/>
    </xf>
    <xf numFmtId="0" fontId="9" fillId="0" borderId="64" xfId="0" applyFont="1" applyBorder="1" applyAlignment="1">
      <alignment horizontal="center" vertical="center" textRotation="255" wrapText="1"/>
    </xf>
    <xf numFmtId="179" fontId="6" fillId="0" borderId="50" xfId="34" applyNumberFormat="1" applyFont="1" applyFill="1" applyBorder="1" applyAlignment="1" applyProtection="1">
      <alignment vertical="center"/>
    </xf>
    <xf numFmtId="179" fontId="6" fillId="0" borderId="54" xfId="34" applyNumberFormat="1" applyFont="1" applyFill="1" applyBorder="1" applyAlignment="1" applyProtection="1">
      <alignment vertical="center"/>
    </xf>
    <xf numFmtId="0" fontId="9" fillId="0" borderId="153" xfId="0" applyFont="1" applyBorder="1" applyAlignment="1">
      <alignment horizontal="distributed" vertical="center" wrapText="1"/>
    </xf>
    <xf numFmtId="179" fontId="6" fillId="0" borderId="69" xfId="34" applyNumberFormat="1" applyFont="1" applyFill="1" applyBorder="1" applyAlignment="1" applyProtection="1">
      <alignment vertical="center"/>
    </xf>
    <xf numFmtId="179" fontId="6" fillId="0" borderId="153" xfId="34" applyNumberFormat="1" applyFont="1" applyFill="1" applyBorder="1" applyAlignment="1" applyProtection="1">
      <alignment vertical="center"/>
    </xf>
    <xf numFmtId="0" fontId="4" fillId="24" borderId="50" xfId="0" applyFont="1" applyFill="1" applyBorder="1" applyAlignment="1" applyProtection="1">
      <alignment horizontal="left" vertical="center" wrapText="1"/>
      <protection locked="0"/>
    </xf>
    <xf numFmtId="0" fontId="4" fillId="24" borderId="54" xfId="0" applyFont="1" applyFill="1" applyBorder="1" applyAlignment="1" applyProtection="1">
      <alignment horizontal="left" vertical="center" wrapText="1"/>
      <protection locked="0"/>
    </xf>
    <xf numFmtId="0" fontId="4" fillId="24" borderId="55" xfId="0" applyFont="1" applyFill="1" applyBorder="1" applyAlignment="1" applyProtection="1">
      <alignment horizontal="left" vertical="center" wrapText="1"/>
      <protection locked="0"/>
    </xf>
    <xf numFmtId="0" fontId="4" fillId="24" borderId="56" xfId="0" applyFont="1" applyFill="1" applyBorder="1" applyAlignment="1" applyProtection="1">
      <alignment horizontal="left" vertical="center" wrapText="1"/>
      <protection locked="0"/>
    </xf>
    <xf numFmtId="0" fontId="4" fillId="0" borderId="61"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0" borderId="51" xfId="0" applyFont="1" applyBorder="1" applyAlignment="1" applyProtection="1">
      <alignment horizontal="distributed" vertical="center"/>
      <protection locked="0"/>
    </xf>
    <xf numFmtId="0" fontId="4" fillId="0" borderId="10" xfId="0" applyFont="1" applyBorder="1" applyAlignment="1" applyProtection="1">
      <alignment horizontal="distributed" vertical="center"/>
      <protection locked="0"/>
    </xf>
    <xf numFmtId="0" fontId="4" fillId="0" borderId="62"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51" xfId="0" applyFont="1" applyBorder="1" applyAlignment="1">
      <alignment horizontal="distributed" vertical="center" wrapText="1"/>
    </xf>
    <xf numFmtId="0" fontId="4" fillId="0" borderId="51" xfId="0" applyFont="1" applyBorder="1" applyAlignment="1">
      <alignment horizontal="distributed" vertical="center"/>
    </xf>
    <xf numFmtId="0" fontId="4" fillId="0" borderId="94" xfId="0" applyFont="1" applyBorder="1" applyAlignment="1">
      <alignment horizontal="distributed" vertical="center" wrapText="1" justifyLastLine="1"/>
    </xf>
    <xf numFmtId="0" fontId="4" fillId="0" borderId="149" xfId="0" applyFont="1" applyBorder="1" applyAlignment="1">
      <alignment horizontal="distributed" vertical="center" wrapText="1" justifyLastLine="1"/>
    </xf>
    <xf numFmtId="0" fontId="4" fillId="0" borderId="95" xfId="0" applyFont="1" applyBorder="1" applyAlignment="1">
      <alignment horizontal="distributed" vertical="center" wrapText="1" justifyLastLine="1"/>
    </xf>
    <xf numFmtId="0" fontId="4" fillId="0" borderId="48" xfId="0" applyFont="1" applyBorder="1" applyAlignment="1">
      <alignment horizontal="right" vertical="center"/>
    </xf>
    <xf numFmtId="0" fontId="0" fillId="0" borderId="53" xfId="0" applyBorder="1" applyAlignment="1">
      <alignment horizontal="right" vertical="center"/>
    </xf>
    <xf numFmtId="0" fontId="4" fillId="0" borderId="53" xfId="0" applyFont="1" applyBorder="1" applyAlignment="1">
      <alignment vertical="center"/>
    </xf>
    <xf numFmtId="0" fontId="0" fillId="0" borderId="43" xfId="0" applyBorder="1" applyAlignment="1">
      <alignment vertical="center"/>
    </xf>
    <xf numFmtId="0" fontId="0" fillId="0" borderId="28" xfId="0" applyBorder="1" applyAlignment="1">
      <alignment vertical="center"/>
    </xf>
    <xf numFmtId="187" fontId="6" fillId="0" borderId="50" xfId="34" applyNumberFormat="1" applyFont="1" applyFill="1" applyBorder="1" applyAlignment="1" applyProtection="1">
      <alignment vertical="center"/>
    </xf>
    <xf numFmtId="187" fontId="6" fillId="0" borderId="54" xfId="34" applyNumberFormat="1" applyFont="1" applyFill="1" applyBorder="1" applyAlignment="1" applyProtection="1">
      <alignment vertical="center"/>
    </xf>
    <xf numFmtId="187" fontId="6" fillId="0" borderId="121" xfId="34" applyNumberFormat="1" applyFont="1" applyFill="1" applyBorder="1" applyAlignment="1" applyProtection="1">
      <alignment vertical="center"/>
    </xf>
    <xf numFmtId="179" fontId="6" fillId="0" borderId="169" xfId="34" applyNumberFormat="1" applyFont="1" applyFill="1" applyBorder="1" applyAlignment="1" applyProtection="1">
      <alignment vertical="center"/>
    </xf>
    <xf numFmtId="179" fontId="6" fillId="24" borderId="33" xfId="34" applyNumberFormat="1" applyFont="1" applyFill="1" applyBorder="1" applyAlignment="1" applyProtection="1">
      <alignment vertical="center"/>
      <protection locked="0"/>
    </xf>
    <xf numFmtId="179" fontId="6" fillId="24" borderId="176" xfId="34" applyNumberFormat="1" applyFont="1" applyFill="1" applyBorder="1" applyAlignment="1" applyProtection="1">
      <alignment vertical="center"/>
      <protection locked="0"/>
    </xf>
    <xf numFmtId="10" fontId="6" fillId="24" borderId="34" xfId="28" applyNumberFormat="1" applyFont="1" applyFill="1" applyBorder="1" applyAlignment="1" applyProtection="1">
      <alignment vertical="center"/>
      <protection locked="0"/>
    </xf>
    <xf numFmtId="10" fontId="6" fillId="24" borderId="152" xfId="28" applyNumberFormat="1" applyFont="1" applyFill="1" applyBorder="1" applyAlignment="1" applyProtection="1">
      <alignment vertical="center"/>
      <protection locked="0"/>
    </xf>
    <xf numFmtId="10" fontId="6" fillId="24" borderId="35" xfId="28" applyNumberFormat="1" applyFont="1" applyFill="1" applyBorder="1" applyAlignment="1" applyProtection="1">
      <alignment vertical="center"/>
      <protection locked="0"/>
    </xf>
    <xf numFmtId="187" fontId="6" fillId="0" borderId="69" xfId="0" applyNumberFormat="1" applyFont="1" applyBorder="1" applyAlignment="1">
      <alignment vertical="center"/>
    </xf>
    <xf numFmtId="187" fontId="6" fillId="0" borderId="153" xfId="0" applyNumberFormat="1" applyFont="1" applyBorder="1" applyAlignment="1">
      <alignment vertical="center"/>
    </xf>
    <xf numFmtId="187" fontId="6" fillId="0" borderId="169" xfId="0" applyNumberFormat="1" applyFont="1" applyBorder="1" applyAlignment="1">
      <alignment vertical="center"/>
    </xf>
    <xf numFmtId="179" fontId="6" fillId="0" borderId="177" xfId="0" applyNumberFormat="1" applyFont="1" applyBorder="1" applyAlignment="1">
      <alignment horizontal="center" vertical="center"/>
    </xf>
    <xf numFmtId="179" fontId="6" fillId="0" borderId="25" xfId="0" applyNumberFormat="1" applyFont="1" applyBorder="1" applyAlignment="1">
      <alignment horizontal="center" vertical="center"/>
    </xf>
    <xf numFmtId="179" fontId="6" fillId="0" borderId="178" xfId="0" applyNumberFormat="1" applyFont="1" applyBorder="1" applyAlignment="1">
      <alignment horizontal="center" vertical="center"/>
    </xf>
    <xf numFmtId="0" fontId="4" fillId="0" borderId="149" xfId="0" applyFont="1" applyBorder="1" applyAlignment="1">
      <alignment vertical="center" shrinkToFit="1"/>
    </xf>
    <xf numFmtId="0" fontId="4" fillId="0" borderId="41" xfId="0" applyFont="1" applyBorder="1" applyAlignment="1">
      <alignment vertical="center" shrinkToFit="1"/>
    </xf>
    <xf numFmtId="0" fontId="4" fillId="0" borderId="149" xfId="0" applyFont="1" applyBorder="1"/>
    <xf numFmtId="0" fontId="4" fillId="24" borderId="50" xfId="0" applyFont="1" applyFill="1" applyBorder="1" applyAlignment="1" applyProtection="1">
      <alignment horizontal="center" vertical="center"/>
      <protection locked="0"/>
    </xf>
    <xf numFmtId="0" fontId="4" fillId="24" borderId="54" xfId="0" applyFont="1" applyFill="1" applyBorder="1" applyAlignment="1" applyProtection="1">
      <alignment horizontal="center" vertical="center"/>
      <protection locked="0"/>
    </xf>
    <xf numFmtId="0" fontId="4" fillId="24" borderId="121" xfId="0" applyFont="1" applyFill="1" applyBorder="1" applyAlignment="1" applyProtection="1">
      <alignment horizontal="center" vertical="center"/>
      <protection locked="0"/>
    </xf>
    <xf numFmtId="0" fontId="4" fillId="24" borderId="108" xfId="0" applyFont="1" applyFill="1" applyBorder="1" applyAlignment="1" applyProtection="1">
      <alignment horizontal="center" vertical="center" wrapText="1"/>
      <protection locked="0"/>
    </xf>
    <xf numFmtId="0" fontId="4" fillId="24" borderId="47" xfId="0" applyFont="1" applyFill="1" applyBorder="1" applyAlignment="1" applyProtection="1">
      <alignment horizontal="center" vertical="center"/>
      <protection locked="0"/>
    </xf>
    <xf numFmtId="0" fontId="4" fillId="24" borderId="50" xfId="0" applyFont="1" applyFill="1" applyBorder="1" applyAlignment="1" applyProtection="1">
      <alignment horizontal="center" vertical="center" wrapText="1"/>
      <protection locked="0"/>
    </xf>
    <xf numFmtId="0" fontId="4" fillId="24" borderId="54" xfId="0" applyFont="1" applyFill="1" applyBorder="1" applyAlignment="1" applyProtection="1">
      <alignment horizontal="center" vertical="center" wrapText="1"/>
      <protection locked="0"/>
    </xf>
    <xf numFmtId="0" fontId="4" fillId="24" borderId="47" xfId="0" applyFont="1" applyFill="1" applyBorder="1" applyAlignment="1" applyProtection="1">
      <alignment horizontal="center" vertical="center" wrapText="1"/>
      <protection locked="0"/>
    </xf>
    <xf numFmtId="0" fontId="9" fillId="0" borderId="53" xfId="0" applyFont="1" applyBorder="1" applyAlignment="1">
      <alignment horizontal="distributed" vertical="center"/>
    </xf>
    <xf numFmtId="6" fontId="4" fillId="0" borderId="54" xfId="42" applyFont="1" applyFill="1" applyBorder="1" applyAlignment="1" applyProtection="1">
      <alignment horizontal="distributed" vertical="center" wrapText="1"/>
    </xf>
    <xf numFmtId="0" fontId="4" fillId="0" borderId="59" xfId="0" applyFont="1" applyBorder="1" applyAlignment="1">
      <alignment horizontal="center" vertical="center" wrapText="1"/>
    </xf>
    <xf numFmtId="0" fontId="4" fillId="0" borderId="154" xfId="0" applyFont="1" applyBorder="1" applyAlignment="1">
      <alignment horizontal="center" vertical="center" wrapText="1"/>
    </xf>
    <xf numFmtId="0" fontId="4" fillId="0" borderId="175" xfId="0" applyFont="1" applyBorder="1" applyAlignment="1">
      <alignment horizontal="center" vertical="center"/>
    </xf>
    <xf numFmtId="0" fontId="4" fillId="0" borderId="117" xfId="0" applyFont="1" applyBorder="1" applyAlignment="1">
      <alignment horizontal="center" vertical="center"/>
    </xf>
    <xf numFmtId="0" fontId="9" fillId="0" borderId="117" xfId="0" applyFont="1" applyBorder="1" applyAlignment="1">
      <alignment horizontal="right" vertical="center"/>
    </xf>
    <xf numFmtId="0" fontId="9" fillId="0" borderId="48" xfId="0" applyFont="1" applyBorder="1" applyAlignment="1">
      <alignment horizontal="right" vertical="center"/>
    </xf>
    <xf numFmtId="0" fontId="4" fillId="0" borderId="59" xfId="0" applyFont="1" applyBorder="1" applyAlignment="1">
      <alignment horizontal="center" vertical="center"/>
    </xf>
    <xf numFmtId="0" fontId="4" fillId="0" borderId="154" xfId="0" applyFont="1" applyBorder="1" applyAlignment="1">
      <alignment vertical="center"/>
    </xf>
    <xf numFmtId="0" fontId="4" fillId="0" borderId="155" xfId="0" applyFont="1" applyBorder="1" applyAlignment="1">
      <alignment vertical="center"/>
    </xf>
    <xf numFmtId="0" fontId="4" fillId="0" borderId="153" xfId="0" applyFont="1" applyBorder="1" applyAlignment="1">
      <alignment horizontal="distributed" vertical="center" wrapText="1"/>
    </xf>
    <xf numFmtId="0" fontId="4" fillId="24" borderId="156" xfId="0" applyFont="1" applyFill="1" applyBorder="1" applyAlignment="1" applyProtection="1">
      <alignment horizontal="center" vertical="center" wrapText="1"/>
      <protection locked="0"/>
    </xf>
    <xf numFmtId="0" fontId="4" fillId="24" borderId="154" xfId="0" applyFont="1" applyFill="1" applyBorder="1" applyAlignment="1" applyProtection="1">
      <alignment horizontal="center" vertical="center" wrapText="1"/>
      <protection locked="0"/>
    </xf>
    <xf numFmtId="0" fontId="4" fillId="24" borderId="155" xfId="0" applyFont="1" applyFill="1" applyBorder="1" applyAlignment="1" applyProtection="1">
      <alignment horizontal="center" vertical="center" wrapText="1"/>
      <protection locked="0"/>
    </xf>
    <xf numFmtId="0" fontId="4" fillId="24" borderId="17" xfId="0" applyFont="1" applyFill="1" applyBorder="1" applyAlignment="1" applyProtection="1">
      <alignment horizontal="left" vertical="center" wrapText="1"/>
      <protection locked="0"/>
    </xf>
    <xf numFmtId="0" fontId="4" fillId="24" borderId="68" xfId="0" applyFont="1" applyFill="1" applyBorder="1" applyAlignment="1" applyProtection="1">
      <alignment horizontal="left" vertical="center" wrapText="1"/>
      <protection locked="0"/>
    </xf>
    <xf numFmtId="0" fontId="4" fillId="24" borderId="108" xfId="0" applyFont="1" applyFill="1" applyBorder="1" applyAlignment="1" applyProtection="1">
      <alignment horizontal="left" vertical="center" wrapText="1"/>
      <protection locked="0"/>
    </xf>
    <xf numFmtId="0" fontId="9" fillId="0" borderId="115" xfId="0" applyFont="1" applyBorder="1" applyAlignment="1">
      <alignment horizontal="right" vertical="center"/>
    </xf>
    <xf numFmtId="0" fontId="9" fillId="0" borderId="50" xfId="0" applyFont="1" applyBorder="1" applyAlignment="1">
      <alignment horizontal="right" vertical="center"/>
    </xf>
    <xf numFmtId="0" fontId="9" fillId="0" borderId="49"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63" xfId="0" applyFont="1" applyBorder="1" applyAlignment="1">
      <alignment horizontal="center" vertical="center" textRotation="255" wrapText="1"/>
    </xf>
    <xf numFmtId="0" fontId="9" fillId="0" borderId="174" xfId="0" applyFont="1" applyBorder="1" applyAlignment="1">
      <alignment horizontal="center" vertical="center" textRotation="255" wrapText="1"/>
    </xf>
    <xf numFmtId="179" fontId="6" fillId="0" borderId="179" xfId="34" applyNumberFormat="1" applyFont="1" applyFill="1" applyBorder="1" applyAlignment="1" applyProtection="1">
      <alignment vertical="center"/>
    </xf>
    <xf numFmtId="179" fontId="6" fillId="0" borderId="180" xfId="34" applyNumberFormat="1" applyFont="1" applyFill="1" applyBorder="1" applyAlignment="1" applyProtection="1">
      <alignment vertical="center"/>
    </xf>
    <xf numFmtId="179" fontId="6" fillId="0" borderId="181" xfId="34" applyNumberFormat="1" applyFont="1" applyFill="1" applyBorder="1" applyAlignment="1" applyProtection="1">
      <alignment vertical="center"/>
    </xf>
    <xf numFmtId="179" fontId="6" fillId="0" borderId="166" xfId="0" applyNumberFormat="1" applyFont="1" applyBorder="1" applyAlignment="1">
      <alignment vertical="center"/>
    </xf>
    <xf numFmtId="179" fontId="6" fillId="0" borderId="167" xfId="0" applyNumberFormat="1" applyFont="1" applyBorder="1" applyAlignment="1">
      <alignment vertical="center"/>
    </xf>
    <xf numFmtId="179" fontId="6" fillId="0" borderId="168" xfId="0" applyNumberFormat="1" applyFont="1" applyBorder="1" applyAlignment="1">
      <alignment vertical="center"/>
    </xf>
    <xf numFmtId="0" fontId="4" fillId="0" borderId="152" xfId="0" applyFont="1" applyBorder="1" applyAlignment="1">
      <alignment horizontal="distributed" vertical="center" wrapText="1"/>
    </xf>
    <xf numFmtId="3" fontId="4" fillId="24" borderId="53" xfId="0" applyNumberFormat="1" applyFont="1" applyFill="1" applyBorder="1" applyAlignment="1" applyProtection="1">
      <alignment horizontal="left" vertical="center" wrapText="1"/>
      <protection locked="0"/>
    </xf>
    <xf numFmtId="0" fontId="4" fillId="24" borderId="53" xfId="0" applyFont="1" applyFill="1" applyBorder="1" applyAlignment="1" applyProtection="1">
      <alignment horizontal="left" vertical="center" wrapText="1"/>
      <protection locked="0"/>
    </xf>
    <xf numFmtId="179" fontId="6" fillId="0" borderId="239" xfId="0" applyNumberFormat="1" applyFont="1" applyBorder="1" applyAlignment="1">
      <alignment horizontal="center" vertical="center"/>
    </xf>
    <xf numFmtId="179" fontId="6" fillId="0" borderId="24" xfId="0" applyNumberFormat="1" applyFont="1" applyBorder="1" applyAlignment="1">
      <alignment horizontal="center" vertical="center"/>
    </xf>
    <xf numFmtId="179" fontId="6" fillId="0" borderId="240" xfId="0" applyNumberFormat="1" applyFont="1" applyBorder="1" applyAlignment="1">
      <alignment horizontal="center" vertical="center"/>
    </xf>
    <xf numFmtId="0" fontId="4" fillId="0" borderId="53" xfId="0" applyFont="1" applyBorder="1" applyAlignment="1">
      <alignment horizontal="right" vertical="center"/>
    </xf>
    <xf numFmtId="0" fontId="4" fillId="24" borderId="121" xfId="0" applyFont="1" applyFill="1" applyBorder="1" applyAlignment="1" applyProtection="1">
      <alignment horizontal="center" vertical="center" wrapText="1"/>
      <protection locked="0"/>
    </xf>
    <xf numFmtId="0" fontId="4" fillId="0" borderId="48" xfId="0" applyFont="1" applyBorder="1" applyAlignment="1">
      <alignment horizontal="center" vertical="center" shrinkToFit="1"/>
    </xf>
    <xf numFmtId="0" fontId="4" fillId="0" borderId="43" xfId="0" applyFont="1" applyBorder="1" applyAlignment="1">
      <alignment horizontal="center" vertical="center" shrinkToFit="1"/>
    </xf>
    <xf numFmtId="0" fontId="4" fillId="24" borderId="115" xfId="0" applyFont="1" applyFill="1" applyBorder="1" applyAlignment="1" applyProtection="1">
      <alignment horizontal="center" vertical="center" wrapText="1"/>
      <protection locked="0"/>
    </xf>
    <xf numFmtId="187" fontId="6" fillId="0" borderId="170" xfId="34" applyNumberFormat="1" applyFont="1" applyFill="1" applyBorder="1" applyAlignment="1" applyProtection="1">
      <alignment vertical="center"/>
    </xf>
    <xf numFmtId="187" fontId="6" fillId="0" borderId="164" xfId="34" applyNumberFormat="1" applyFont="1" applyFill="1" applyBorder="1" applyAlignment="1" applyProtection="1">
      <alignment vertical="center"/>
    </xf>
    <xf numFmtId="187" fontId="6" fillId="0" borderId="171" xfId="34" applyNumberFormat="1" applyFont="1" applyFill="1" applyBorder="1" applyAlignment="1" applyProtection="1">
      <alignment vertical="center"/>
    </xf>
    <xf numFmtId="0" fontId="4" fillId="0" borderId="161" xfId="0" applyFont="1" applyBorder="1" applyAlignment="1">
      <alignment horizontal="center" vertical="center"/>
    </xf>
    <xf numFmtId="0" fontId="4" fillId="0" borderId="182" xfId="0" applyFont="1" applyBorder="1" applyAlignment="1">
      <alignment horizontal="center" vertical="center"/>
    </xf>
    <xf numFmtId="0" fontId="9" fillId="0" borderId="183" xfId="0" applyFont="1" applyBorder="1" applyAlignment="1">
      <alignment horizontal="center" vertical="center" wrapText="1"/>
    </xf>
    <xf numFmtId="0" fontId="9" fillId="0" borderId="184" xfId="0" applyFont="1" applyBorder="1" applyAlignment="1">
      <alignment horizontal="center" vertical="center" wrapText="1"/>
    </xf>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158" xfId="0" applyFont="1" applyBorder="1" applyAlignment="1">
      <alignment horizontal="center" vertical="center" wrapText="1"/>
    </xf>
    <xf numFmtId="0" fontId="4" fillId="0" borderId="185" xfId="0" applyFont="1" applyBorder="1" applyAlignment="1">
      <alignment horizontal="center" vertical="center" wrapText="1"/>
    </xf>
    <xf numFmtId="0" fontId="4" fillId="27" borderId="186" xfId="0" applyFont="1" applyFill="1" applyBorder="1" applyAlignment="1" applyProtection="1">
      <alignment horizontal="left" vertical="top" wrapText="1"/>
      <protection locked="0"/>
    </xf>
    <xf numFmtId="0" fontId="4" fillId="27" borderId="187" xfId="0" applyFont="1" applyFill="1" applyBorder="1" applyAlignment="1" applyProtection="1">
      <alignment horizontal="left" vertical="top" wrapText="1"/>
      <protection locked="0"/>
    </xf>
    <xf numFmtId="0" fontId="4" fillId="27" borderId="188" xfId="0" applyFont="1" applyFill="1" applyBorder="1" applyAlignment="1" applyProtection="1">
      <alignment horizontal="left" vertical="top" wrapText="1"/>
      <protection locked="0"/>
    </xf>
    <xf numFmtId="188" fontId="6" fillId="0" borderId="153" xfId="0" applyNumberFormat="1" applyFont="1" applyBorder="1" applyAlignment="1">
      <alignment horizontal="center" vertical="center"/>
    </xf>
    <xf numFmtId="188" fontId="6" fillId="0" borderId="169" xfId="0" applyNumberFormat="1" applyFont="1" applyBorder="1" applyAlignment="1">
      <alignment horizontal="center" vertical="center"/>
    </xf>
    <xf numFmtId="188" fontId="6" fillId="0" borderId="69" xfId="34" applyNumberFormat="1" applyFont="1" applyFill="1" applyBorder="1" applyAlignment="1" applyProtection="1">
      <alignment horizontal="center" vertical="center"/>
    </xf>
    <xf numFmtId="188" fontId="6" fillId="0" borderId="153" xfId="34" applyNumberFormat="1" applyFont="1" applyFill="1" applyBorder="1" applyAlignment="1" applyProtection="1">
      <alignment horizontal="center" vertical="center"/>
    </xf>
    <xf numFmtId="188" fontId="6" fillId="0" borderId="70" xfId="34" applyNumberFormat="1" applyFont="1" applyFill="1" applyBorder="1" applyAlignment="1" applyProtection="1">
      <alignment horizontal="center" vertical="center"/>
    </xf>
    <xf numFmtId="38" fontId="6" fillId="27" borderId="79" xfId="34" applyFont="1" applyFill="1" applyBorder="1" applyAlignment="1" applyProtection="1">
      <alignment horizontal="center" vertical="center"/>
      <protection locked="0"/>
    </xf>
    <xf numFmtId="188" fontId="6" fillId="0" borderId="79" xfId="34" applyNumberFormat="1" applyFont="1" applyFill="1" applyBorder="1" applyAlignment="1" applyProtection="1">
      <alignment horizontal="center" vertical="center"/>
    </xf>
    <xf numFmtId="188" fontId="6" fillId="0" borderId="139" xfId="34" applyNumberFormat="1" applyFont="1" applyFill="1" applyBorder="1" applyAlignment="1" applyProtection="1">
      <alignment horizontal="center" vertical="center"/>
    </xf>
    <xf numFmtId="38" fontId="6" fillId="27" borderId="38" xfId="34" applyFont="1" applyFill="1" applyBorder="1" applyAlignment="1" applyProtection="1">
      <alignment horizontal="center" vertical="center"/>
      <protection locked="0"/>
    </xf>
    <xf numFmtId="0" fontId="9" fillId="0" borderId="149" xfId="0" applyFont="1" applyBorder="1" applyAlignment="1">
      <alignment vertical="center"/>
    </xf>
    <xf numFmtId="0" fontId="9" fillId="0" borderId="41" xfId="0" applyFont="1" applyBorder="1" applyAlignment="1">
      <alignment vertical="center"/>
    </xf>
    <xf numFmtId="0" fontId="4" fillId="0" borderId="149" xfId="0" applyFont="1" applyBorder="1" applyAlignment="1">
      <alignment horizontal="distributed" vertical="center" wrapText="1"/>
    </xf>
    <xf numFmtId="0" fontId="4" fillId="0" borderId="94" xfId="0" applyFont="1" applyBorder="1" applyAlignment="1">
      <alignment horizontal="center" vertical="center" wrapText="1"/>
    </xf>
    <xf numFmtId="188" fontId="6" fillId="0" borderId="34" xfId="34" applyNumberFormat="1" applyFont="1" applyFill="1" applyBorder="1" applyAlignment="1" applyProtection="1">
      <alignment horizontal="center" vertical="center"/>
    </xf>
    <xf numFmtId="188" fontId="6" fillId="0" borderId="152" xfId="34" applyNumberFormat="1" applyFont="1" applyFill="1" applyBorder="1" applyAlignment="1" applyProtection="1">
      <alignment horizontal="center" vertical="center"/>
    </xf>
    <xf numFmtId="188" fontId="6" fillId="0" borderId="205" xfId="34" applyNumberFormat="1" applyFont="1" applyFill="1" applyBorder="1" applyAlignment="1" applyProtection="1">
      <alignment horizontal="center" vertical="center"/>
    </xf>
    <xf numFmtId="9" fontId="6" fillId="0" borderId="177" xfId="28" applyFont="1" applyFill="1" applyBorder="1" applyAlignment="1" applyProtection="1">
      <alignment horizontal="center" vertical="center"/>
    </xf>
    <xf numFmtId="9" fontId="6" fillId="0" borderId="25" xfId="28" applyFont="1" applyFill="1" applyBorder="1" applyAlignment="1" applyProtection="1">
      <alignment horizontal="center" vertical="center"/>
    </xf>
    <xf numFmtId="9" fontId="6" fillId="0" borderId="178" xfId="28" applyFont="1" applyFill="1" applyBorder="1" applyAlignment="1" applyProtection="1">
      <alignment horizontal="center" vertical="center"/>
    </xf>
    <xf numFmtId="38" fontId="6" fillId="0" borderId="166" xfId="0" applyNumberFormat="1" applyFont="1" applyBorder="1" applyAlignment="1">
      <alignment horizontal="center" vertical="center"/>
    </xf>
    <xf numFmtId="38" fontId="6" fillId="0" borderId="167" xfId="0" applyNumberFormat="1" applyFont="1" applyBorder="1" applyAlignment="1">
      <alignment horizontal="center" vertical="center"/>
    </xf>
    <xf numFmtId="38" fontId="6" fillId="0" borderId="123" xfId="34" applyFont="1" applyFill="1" applyBorder="1" applyAlignment="1" applyProtection="1">
      <alignment horizontal="center" vertical="center"/>
    </xf>
    <xf numFmtId="38" fontId="6" fillId="0" borderId="105" xfId="34" applyFont="1" applyFill="1" applyBorder="1" applyAlignment="1" applyProtection="1">
      <alignment horizontal="center" vertical="center"/>
    </xf>
    <xf numFmtId="38" fontId="6" fillId="0" borderId="177" xfId="34" applyFont="1" applyFill="1" applyBorder="1" applyAlignment="1" applyProtection="1">
      <alignment horizontal="center" vertical="center"/>
    </xf>
    <xf numFmtId="38" fontId="6" fillId="0" borderId="25" xfId="34" applyFont="1" applyFill="1" applyBorder="1" applyAlignment="1" applyProtection="1">
      <alignment horizontal="center" vertical="center"/>
    </xf>
    <xf numFmtId="188" fontId="6" fillId="0" borderId="69" xfId="0" applyNumberFormat="1" applyFont="1" applyBorder="1" applyAlignment="1">
      <alignment horizontal="center" vertical="center"/>
    </xf>
    <xf numFmtId="187" fontId="6" fillId="0" borderId="123" xfId="34" applyNumberFormat="1" applyFont="1" applyFill="1" applyBorder="1" applyAlignment="1" applyProtection="1">
      <alignment horizontal="center" vertical="center"/>
    </xf>
    <xf numFmtId="187" fontId="6" fillId="0" borderId="105" xfId="34" applyNumberFormat="1" applyFont="1" applyFill="1" applyBorder="1" applyAlignment="1" applyProtection="1">
      <alignment horizontal="center" vertical="center"/>
    </xf>
    <xf numFmtId="38" fontId="6" fillId="0" borderId="90" xfId="34" applyFont="1" applyFill="1" applyBorder="1" applyAlignment="1" applyProtection="1">
      <alignment horizontal="center" vertical="center"/>
    </xf>
    <xf numFmtId="38" fontId="6" fillId="0" borderId="106" xfId="34" applyFont="1" applyFill="1" applyBorder="1" applyAlignment="1" applyProtection="1">
      <alignment horizontal="center" vertical="center"/>
    </xf>
    <xf numFmtId="9" fontId="6" fillId="0" borderId="235" xfId="28" applyFont="1" applyFill="1" applyBorder="1" applyAlignment="1" applyProtection="1">
      <alignment horizontal="center" vertical="center"/>
    </xf>
    <xf numFmtId="9" fontId="6" fillId="0" borderId="236" xfId="28" applyFont="1" applyFill="1" applyBorder="1" applyAlignment="1" applyProtection="1">
      <alignment horizontal="center" vertical="center"/>
    </xf>
    <xf numFmtId="9" fontId="6" fillId="0" borderId="237" xfId="28" applyFont="1" applyFill="1" applyBorder="1" applyAlignment="1" applyProtection="1">
      <alignment horizontal="center" vertical="center"/>
    </xf>
    <xf numFmtId="179" fontId="6" fillId="0" borderId="69" xfId="34" applyNumberFormat="1" applyFont="1" applyFill="1" applyBorder="1" applyAlignment="1" applyProtection="1">
      <alignment horizontal="center" vertical="center"/>
    </xf>
    <xf numFmtId="179" fontId="6" fillId="0" borderId="153" xfId="34" applyNumberFormat="1" applyFont="1" applyFill="1" applyBorder="1" applyAlignment="1" applyProtection="1">
      <alignment horizontal="center" vertical="center"/>
    </xf>
    <xf numFmtId="179" fontId="6" fillId="0" borderId="70" xfId="34" applyNumberFormat="1" applyFont="1" applyFill="1" applyBorder="1" applyAlignment="1" applyProtection="1">
      <alignment horizontal="center" vertical="center"/>
    </xf>
    <xf numFmtId="38" fontId="6" fillId="27" borderId="90" xfId="34" applyFont="1" applyFill="1" applyBorder="1" applyAlignment="1" applyProtection="1">
      <alignment horizontal="center" vertical="center"/>
      <protection locked="0"/>
    </xf>
    <xf numFmtId="188" fontId="6" fillId="0" borderId="185" xfId="34" applyNumberFormat="1" applyFont="1" applyFill="1" applyBorder="1" applyAlignment="1" applyProtection="1">
      <alignment horizontal="center" vertical="center"/>
    </xf>
    <xf numFmtId="188" fontId="6" fillId="0" borderId="182" xfId="34" applyNumberFormat="1" applyFont="1" applyFill="1" applyBorder="1" applyAlignment="1" applyProtection="1">
      <alignment horizontal="center" vertical="center"/>
    </xf>
    <xf numFmtId="0" fontId="4" fillId="0" borderId="208" xfId="0" applyFont="1" applyBorder="1" applyAlignment="1">
      <alignment horizontal="center" vertical="center"/>
    </xf>
    <xf numFmtId="38" fontId="6" fillId="0" borderId="185" xfId="34" applyFont="1" applyFill="1" applyBorder="1" applyAlignment="1" applyProtection="1">
      <alignment horizontal="center" vertical="center"/>
    </xf>
    <xf numFmtId="38" fontId="6" fillId="24" borderId="79" xfId="34" applyFont="1" applyFill="1" applyBorder="1" applyAlignment="1" applyProtection="1">
      <alignment horizontal="center" vertical="center"/>
      <protection locked="0"/>
    </xf>
    <xf numFmtId="38" fontId="6" fillId="24" borderId="38" xfId="34" applyFont="1" applyFill="1" applyBorder="1" applyAlignment="1" applyProtection="1">
      <alignment horizontal="center" vertical="center"/>
      <protection locked="0"/>
    </xf>
    <xf numFmtId="0" fontId="4" fillId="0" borderId="209" xfId="0" applyFont="1" applyBorder="1" applyAlignment="1">
      <alignment horizontal="center" vertical="center"/>
    </xf>
    <xf numFmtId="38" fontId="6" fillId="0" borderId="17" xfId="34" applyFont="1" applyFill="1" applyBorder="1" applyAlignment="1" applyProtection="1">
      <alignment horizontal="center" vertical="center"/>
    </xf>
    <xf numFmtId="38" fontId="6" fillId="0" borderId="68" xfId="34" applyFont="1" applyFill="1" applyBorder="1" applyAlignment="1" applyProtection="1">
      <alignment horizontal="center" vertical="center"/>
    </xf>
    <xf numFmtId="38" fontId="6" fillId="0" borderId="45" xfId="34" applyFont="1" applyFill="1" applyBorder="1" applyAlignment="1" applyProtection="1">
      <alignment horizontal="center" vertical="center"/>
    </xf>
    <xf numFmtId="188" fontId="6" fillId="0" borderId="58" xfId="34" applyNumberFormat="1" applyFont="1" applyFill="1" applyBorder="1" applyAlignment="1" applyProtection="1">
      <alignment horizontal="center" vertical="center"/>
    </xf>
    <xf numFmtId="188" fontId="6" fillId="0" borderId="55" xfId="34" applyNumberFormat="1" applyFont="1" applyFill="1" applyBorder="1" applyAlignment="1" applyProtection="1">
      <alignment horizontal="center" vertical="center"/>
    </xf>
    <xf numFmtId="188" fontId="6" fillId="0" borderId="64" xfId="34" applyNumberFormat="1" applyFont="1" applyFill="1" applyBorder="1" applyAlignment="1" applyProtection="1">
      <alignment horizontal="center" vertical="center"/>
    </xf>
    <xf numFmtId="38" fontId="11" fillId="0" borderId="17" xfId="0" applyNumberFormat="1" applyFont="1" applyBorder="1" applyAlignment="1">
      <alignment vertical="center"/>
    </xf>
    <xf numFmtId="0" fontId="0" fillId="0" borderId="68" xfId="0" applyBorder="1"/>
    <xf numFmtId="38" fontId="4" fillId="0" borderId="68" xfId="0" applyNumberFormat="1" applyFont="1" applyBorder="1" applyAlignment="1">
      <alignment vertical="center"/>
    </xf>
    <xf numFmtId="38" fontId="4" fillId="0" borderId="108" xfId="0" applyNumberFormat="1" applyFont="1" applyBorder="1" applyAlignment="1">
      <alignment vertical="center"/>
    </xf>
    <xf numFmtId="38" fontId="11" fillId="0" borderId="50" xfId="0" applyNumberFormat="1" applyFont="1" applyBorder="1" applyAlignment="1">
      <alignment vertical="center"/>
    </xf>
    <xf numFmtId="0" fontId="0" fillId="0" borderId="54" xfId="0" applyBorder="1"/>
    <xf numFmtId="38" fontId="4" fillId="0" borderId="54" xfId="0" applyNumberFormat="1" applyFont="1" applyBorder="1" applyAlignment="1">
      <alignment vertical="center"/>
    </xf>
    <xf numFmtId="38" fontId="4" fillId="0" borderId="121" xfId="0" applyNumberFormat="1" applyFont="1" applyBorder="1" applyAlignment="1">
      <alignment vertical="center"/>
    </xf>
    <xf numFmtId="38" fontId="4" fillId="0" borderId="210" xfId="0" applyNumberFormat="1" applyFont="1" applyBorder="1" applyAlignment="1">
      <alignment vertical="center"/>
    </xf>
    <xf numFmtId="38" fontId="4" fillId="0" borderId="211" xfId="0" applyNumberFormat="1" applyFont="1" applyBorder="1" applyAlignment="1">
      <alignment vertical="center"/>
    </xf>
    <xf numFmtId="38" fontId="11" fillId="0" borderId="212" xfId="0" applyNumberFormat="1" applyFont="1" applyBorder="1" applyAlignment="1">
      <alignment vertical="center"/>
    </xf>
    <xf numFmtId="0" fontId="0" fillId="0" borderId="210" xfId="0" applyBorder="1"/>
    <xf numFmtId="38" fontId="11" fillId="0" borderId="48" xfId="0" applyNumberFormat="1" applyFont="1" applyBorder="1" applyAlignment="1">
      <alignment vertical="center"/>
    </xf>
    <xf numFmtId="0" fontId="0" fillId="0" borderId="53" xfId="0" applyBorder="1"/>
    <xf numFmtId="38" fontId="4" fillId="0" borderId="53" xfId="0" applyNumberFormat="1" applyFont="1" applyBorder="1" applyAlignment="1">
      <alignment vertical="center"/>
    </xf>
    <xf numFmtId="38" fontId="4" fillId="0" borderId="28" xfId="0" applyNumberFormat="1" applyFont="1" applyBorder="1" applyAlignment="1">
      <alignment vertical="center"/>
    </xf>
    <xf numFmtId="0" fontId="4" fillId="0" borderId="226" xfId="0" applyFont="1" applyBorder="1" applyAlignment="1">
      <alignment horizontal="center" vertical="center"/>
    </xf>
    <xf numFmtId="0" fontId="4" fillId="0" borderId="51" xfId="0" applyFont="1" applyBorder="1" applyAlignment="1">
      <alignment horizontal="left" vertical="top" wrapText="1"/>
    </xf>
    <xf numFmtId="0" fontId="4" fillId="0" borderId="207" xfId="0" applyFont="1" applyBorder="1" applyAlignment="1">
      <alignment horizontal="center" vertical="center"/>
    </xf>
    <xf numFmtId="38" fontId="6" fillId="24" borderId="90" xfId="34" applyFont="1" applyFill="1" applyBorder="1" applyAlignment="1" applyProtection="1">
      <alignment horizontal="center" vertical="center"/>
      <protection locked="0"/>
    </xf>
    <xf numFmtId="0" fontId="8" fillId="0" borderId="210" xfId="0" applyFont="1" applyBorder="1" applyAlignment="1">
      <alignment horizontal="distributed" vertical="center" wrapText="1"/>
    </xf>
    <xf numFmtId="0" fontId="4" fillId="0" borderId="156" xfId="0" applyFont="1" applyBorder="1" applyAlignment="1">
      <alignment horizontal="center" vertical="center" wrapText="1"/>
    </xf>
    <xf numFmtId="0" fontId="4" fillId="0" borderId="155" xfId="0" applyFont="1" applyBorder="1" applyAlignment="1">
      <alignment horizontal="center" vertical="center" wrapText="1"/>
    </xf>
    <xf numFmtId="0" fontId="9" fillId="0" borderId="53" xfId="0" applyFont="1" applyBorder="1" applyAlignment="1">
      <alignment vertical="center"/>
    </xf>
    <xf numFmtId="0" fontId="9" fillId="0" borderId="43" xfId="0" applyFont="1" applyBorder="1" applyAlignment="1">
      <alignment vertical="center"/>
    </xf>
    <xf numFmtId="0" fontId="9" fillId="0" borderId="53" xfId="0" applyFont="1" applyBorder="1" applyAlignment="1">
      <alignment horizontal="right" vertical="center"/>
    </xf>
    <xf numFmtId="10" fontId="6" fillId="0" borderId="34" xfId="28" applyNumberFormat="1" applyFont="1" applyFill="1" applyBorder="1" applyAlignment="1" applyProtection="1">
      <alignment horizontal="center" vertical="center"/>
    </xf>
    <xf numFmtId="10" fontId="6" fillId="0" borderId="152" xfId="28" applyNumberFormat="1" applyFont="1" applyFill="1" applyBorder="1" applyAlignment="1" applyProtection="1">
      <alignment horizontal="center" vertical="center"/>
    </xf>
    <xf numFmtId="188" fontId="6" fillId="0" borderId="38" xfId="34" applyNumberFormat="1" applyFont="1" applyFill="1" applyBorder="1" applyAlignment="1" applyProtection="1">
      <alignment horizontal="center" vertical="center"/>
    </xf>
    <xf numFmtId="188" fontId="6" fillId="0" borderId="39" xfId="34" applyNumberFormat="1" applyFont="1" applyFill="1" applyBorder="1" applyAlignment="1" applyProtection="1">
      <alignment horizontal="center" vertical="center"/>
    </xf>
    <xf numFmtId="188" fontId="6" fillId="0" borderId="17" xfId="34" applyNumberFormat="1" applyFont="1" applyFill="1" applyBorder="1" applyAlignment="1" applyProtection="1">
      <alignment horizontal="center" vertical="center"/>
    </xf>
    <xf numFmtId="188" fontId="6" fillId="0" borderId="68" xfId="34" applyNumberFormat="1" applyFont="1" applyFill="1" applyBorder="1" applyAlignment="1" applyProtection="1">
      <alignment horizontal="center" vertical="center"/>
    </xf>
    <xf numFmtId="188" fontId="6" fillId="0" borderId="108" xfId="34" applyNumberFormat="1" applyFont="1" applyFill="1" applyBorder="1" applyAlignment="1" applyProtection="1">
      <alignment horizontal="center" vertical="center"/>
    </xf>
    <xf numFmtId="10" fontId="6" fillId="0" borderId="35" xfId="28" applyNumberFormat="1" applyFont="1" applyFill="1" applyBorder="1" applyAlignment="1" applyProtection="1">
      <alignment horizontal="center" vertical="center"/>
    </xf>
    <xf numFmtId="9" fontId="6" fillId="0" borderId="115" xfId="28" applyFont="1" applyFill="1" applyBorder="1" applyAlignment="1" applyProtection="1">
      <alignment horizontal="center" vertical="center"/>
    </xf>
    <xf numFmtId="0" fontId="9" fillId="0" borderId="94" xfId="0" applyFont="1" applyBorder="1" applyAlignment="1">
      <alignment horizontal="right" vertical="center"/>
    </xf>
    <xf numFmtId="0" fontId="49" fillId="0" borderId="149" xfId="0" applyFont="1" applyBorder="1" applyAlignment="1">
      <alignment horizontal="right" vertical="center"/>
    </xf>
    <xf numFmtId="38" fontId="6" fillId="0" borderId="166" xfId="34" applyFont="1" applyFill="1" applyBorder="1" applyAlignment="1" applyProtection="1">
      <alignment horizontal="center" vertical="center"/>
    </xf>
    <xf numFmtId="38" fontId="6" fillId="0" borderId="167" xfId="34" applyFont="1" applyFill="1" applyBorder="1" applyAlignment="1" applyProtection="1">
      <alignment horizontal="center" vertical="center"/>
    </xf>
    <xf numFmtId="38" fontId="6" fillId="0" borderId="168" xfId="34" applyFont="1" applyFill="1" applyBorder="1" applyAlignment="1" applyProtection="1">
      <alignment horizontal="center" vertical="center"/>
    </xf>
    <xf numFmtId="9" fontId="6" fillId="0" borderId="206" xfId="28" applyFont="1" applyFill="1" applyBorder="1" applyAlignment="1" applyProtection="1">
      <alignment horizontal="center" vertical="center"/>
    </xf>
    <xf numFmtId="9" fontId="6" fillId="0" borderId="116" xfId="28" applyFont="1" applyFill="1" applyBorder="1" applyAlignment="1" applyProtection="1">
      <alignment horizontal="center" vertical="center"/>
    </xf>
    <xf numFmtId="0" fontId="9" fillId="0" borderId="28" xfId="0" applyFont="1" applyBorder="1" applyAlignment="1">
      <alignment vertical="center"/>
    </xf>
    <xf numFmtId="0" fontId="8" fillId="0" borderId="0" xfId="0" applyFont="1" applyAlignment="1">
      <alignment horizontal="left" wrapText="1"/>
    </xf>
    <xf numFmtId="0" fontId="42" fillId="0" borderId="0" xfId="0" applyFont="1" applyAlignment="1">
      <alignment horizontal="left" vertical="center" wrapText="1" shrinkToFit="1"/>
    </xf>
    <xf numFmtId="0" fontId="47" fillId="0" borderId="0" xfId="0" applyFont="1" applyAlignment="1">
      <alignment horizontal="left" vertical="center" wrapText="1" shrinkToFit="1"/>
    </xf>
    <xf numFmtId="0" fontId="4" fillId="0" borderId="0" xfId="0" applyFont="1" applyAlignment="1">
      <alignment vertical="center" shrinkToFit="1"/>
    </xf>
    <xf numFmtId="3" fontId="4" fillId="0" borderId="161" xfId="0" applyNumberFormat="1" applyFont="1" applyBorder="1" applyAlignment="1">
      <alignment vertical="center"/>
    </xf>
    <xf numFmtId="3" fontId="4" fillId="0" borderId="157" xfId="0" applyNumberFormat="1" applyFont="1" applyBorder="1" applyAlignment="1">
      <alignment vertical="center"/>
    </xf>
    <xf numFmtId="38" fontId="4" fillId="0" borderId="59" xfId="0" applyNumberFormat="1" applyFont="1" applyBorder="1" applyAlignment="1">
      <alignment horizontal="center" vertical="center" shrinkToFit="1"/>
    </xf>
    <xf numFmtId="38" fontId="4" fillId="0" borderId="154" xfId="0" applyNumberFormat="1" applyFont="1" applyBorder="1" applyAlignment="1">
      <alignment horizontal="center" vertical="center" shrinkToFit="1"/>
    </xf>
    <xf numFmtId="38" fontId="4" fillId="0" borderId="60" xfId="0" applyNumberFormat="1" applyFont="1" applyBorder="1" applyAlignment="1">
      <alignment horizontal="center" vertical="center" shrinkToFit="1"/>
    </xf>
    <xf numFmtId="38" fontId="4" fillId="0" borderId="51" xfId="0" applyNumberFormat="1" applyFont="1" applyBorder="1" applyAlignment="1">
      <alignment horizontal="left" vertical="top" wrapText="1"/>
    </xf>
    <xf numFmtId="38" fontId="4" fillId="0" borderId="52" xfId="0" applyNumberFormat="1" applyFont="1" applyBorder="1" applyAlignment="1">
      <alignment horizontal="left" vertical="top" wrapText="1"/>
    </xf>
    <xf numFmtId="38" fontId="4" fillId="0" borderId="62" xfId="0" applyNumberFormat="1" applyFont="1" applyBorder="1" applyAlignment="1">
      <alignment horizontal="center" vertical="center" wrapText="1"/>
    </xf>
    <xf numFmtId="38" fontId="4" fillId="0" borderId="64" xfId="0" applyNumberFormat="1" applyFont="1" applyBorder="1" applyAlignment="1">
      <alignment horizontal="center" vertical="center" wrapText="1"/>
    </xf>
    <xf numFmtId="38" fontId="4" fillId="0" borderId="48" xfId="0" applyNumberFormat="1" applyFont="1" applyBorder="1" applyAlignment="1">
      <alignment vertical="center"/>
    </xf>
    <xf numFmtId="38" fontId="4" fillId="0" borderId="43" xfId="0" applyNumberFormat="1" applyFont="1" applyBorder="1" applyAlignment="1">
      <alignment vertical="center"/>
    </xf>
    <xf numFmtId="38" fontId="4" fillId="0" borderId="50" xfId="0" applyNumberFormat="1" applyFont="1" applyBorder="1" applyAlignment="1">
      <alignment vertical="center"/>
    </xf>
    <xf numFmtId="38" fontId="4" fillId="0" borderId="47" xfId="0" applyNumberFormat="1" applyFont="1" applyBorder="1" applyAlignment="1">
      <alignment vertical="center"/>
    </xf>
    <xf numFmtId="38" fontId="4" fillId="0" borderId="36" xfId="0" applyNumberFormat="1" applyFont="1" applyBorder="1" applyAlignment="1">
      <alignment horizontal="distributed" vertical="center" wrapText="1"/>
    </xf>
    <xf numFmtId="38" fontId="4" fillId="0" borderId="51" xfId="0" applyNumberFormat="1" applyFont="1" applyBorder="1" applyAlignment="1">
      <alignment horizontal="distributed" vertical="center" wrapText="1"/>
    </xf>
    <xf numFmtId="38" fontId="4" fillId="0" borderId="62" xfId="0" applyNumberFormat="1" applyFont="1" applyBorder="1" applyAlignment="1">
      <alignment horizontal="distributed" vertical="center" wrapText="1"/>
    </xf>
    <xf numFmtId="38" fontId="4" fillId="0" borderId="58" xfId="0" applyNumberFormat="1" applyFont="1" applyBorder="1" applyAlignment="1">
      <alignment horizontal="distributed" vertical="center" wrapText="1"/>
    </xf>
    <xf numFmtId="38" fontId="4" fillId="0" borderId="55" xfId="0" applyNumberFormat="1" applyFont="1" applyBorder="1" applyAlignment="1">
      <alignment horizontal="distributed" vertical="center" wrapText="1"/>
    </xf>
    <xf numFmtId="38" fontId="4" fillId="0" borderId="64" xfId="0" applyNumberFormat="1" applyFont="1" applyBorder="1" applyAlignment="1">
      <alignment horizontal="distributed" vertical="center" wrapText="1"/>
    </xf>
    <xf numFmtId="38" fontId="4" fillId="0" borderId="158" xfId="0" applyNumberFormat="1" applyFont="1" applyBorder="1" applyAlignment="1">
      <alignment vertical="center"/>
    </xf>
    <xf numFmtId="38" fontId="4" fillId="0" borderId="109" xfId="0" applyNumberFormat="1" applyFont="1" applyBorder="1" applyAlignment="1">
      <alignment vertical="center"/>
    </xf>
    <xf numFmtId="38" fontId="4" fillId="0" borderId="20" xfId="0" applyNumberFormat="1" applyFont="1" applyBorder="1" applyAlignment="1">
      <alignment horizontal="distributed" vertical="center"/>
    </xf>
    <xf numFmtId="38" fontId="4" fillId="0" borderId="90" xfId="0" applyNumberFormat="1" applyFont="1" applyBorder="1" applyAlignment="1">
      <alignment horizontal="distributed" vertical="center"/>
    </xf>
    <xf numFmtId="38" fontId="4" fillId="0" borderId="17" xfId="0" applyNumberFormat="1" applyFont="1" applyBorder="1" applyAlignment="1">
      <alignment horizontal="distributed" vertical="center"/>
    </xf>
    <xf numFmtId="38" fontId="4" fillId="0" borderId="218" xfId="0" applyNumberFormat="1" applyFont="1" applyBorder="1" applyAlignment="1">
      <alignment horizontal="distributed" vertical="center"/>
    </xf>
    <xf numFmtId="38" fontId="4" fillId="0" borderId="38" xfId="0" applyNumberFormat="1" applyFont="1" applyBorder="1" applyAlignment="1">
      <alignment horizontal="distributed" vertical="center"/>
    </xf>
    <xf numFmtId="38" fontId="4" fillId="0" borderId="34" xfId="0" applyNumberFormat="1" applyFont="1" applyBorder="1" applyAlignment="1">
      <alignment horizontal="distributed" vertical="center"/>
    </xf>
    <xf numFmtId="38" fontId="4" fillId="0" borderId="19" xfId="0" applyNumberFormat="1" applyFont="1" applyBorder="1" applyAlignment="1">
      <alignment horizontal="distributed" vertical="center"/>
    </xf>
    <xf numFmtId="38" fontId="4" fillId="0" borderId="79" xfId="0" applyNumberFormat="1" applyFont="1" applyBorder="1" applyAlignment="1">
      <alignment horizontal="distributed" vertical="center"/>
    </xf>
    <xf numFmtId="38" fontId="4" fillId="0" borderId="11" xfId="0" applyNumberFormat="1" applyFont="1" applyBorder="1" applyAlignment="1">
      <alignment horizontal="distributed" vertical="center"/>
    </xf>
    <xf numFmtId="38" fontId="8" fillId="0" borderId="61" xfId="0" applyNumberFormat="1" applyFont="1" applyBorder="1" applyAlignment="1">
      <alignment horizontal="distributed" vertical="center" wrapText="1"/>
    </xf>
    <xf numFmtId="38" fontId="8" fillId="0" borderId="51" xfId="0" applyNumberFormat="1" applyFont="1" applyBorder="1" applyAlignment="1">
      <alignment horizontal="distributed" vertical="center" wrapText="1"/>
    </xf>
    <xf numFmtId="38" fontId="8" fillId="0" borderId="52" xfId="0" applyNumberFormat="1" applyFont="1" applyBorder="1" applyAlignment="1">
      <alignment horizontal="distributed" vertical="center" wrapText="1"/>
    </xf>
    <xf numFmtId="38" fontId="8" fillId="0" borderId="63" xfId="0" applyNumberFormat="1" applyFont="1" applyBorder="1" applyAlignment="1">
      <alignment horizontal="distributed" vertical="center" wrapText="1"/>
    </xf>
    <xf numFmtId="38" fontId="8" fillId="0" borderId="55" xfId="0" applyNumberFormat="1" applyFont="1" applyBorder="1" applyAlignment="1">
      <alignment horizontal="distributed" vertical="center" wrapText="1"/>
    </xf>
    <xf numFmtId="38" fontId="8" fillId="0" borderId="56" xfId="0" applyNumberFormat="1" applyFont="1" applyBorder="1" applyAlignment="1">
      <alignment horizontal="distributed" vertical="center" wrapText="1"/>
    </xf>
    <xf numFmtId="38" fontId="4" fillId="0" borderId="42" xfId="0" applyNumberFormat="1" applyFont="1" applyBorder="1" applyAlignment="1">
      <alignment horizontal="distributed" vertical="center" wrapText="1"/>
    </xf>
    <xf numFmtId="38" fontId="4" fillId="0" borderId="43" xfId="0" applyNumberFormat="1" applyFont="1" applyBorder="1" applyAlignment="1">
      <alignment horizontal="distributed" vertical="center" wrapText="1"/>
    </xf>
    <xf numFmtId="38" fontId="4" fillId="0" borderId="97" xfId="0" applyNumberFormat="1" applyFont="1" applyBorder="1" applyAlignment="1">
      <alignment horizontal="distributed" vertical="center"/>
    </xf>
    <xf numFmtId="38" fontId="4" fillId="0" borderId="153" xfId="0" applyNumberFormat="1" applyFont="1" applyBorder="1" applyAlignment="1">
      <alignment horizontal="distributed" vertical="center"/>
    </xf>
    <xf numFmtId="38" fontId="4" fillId="0" borderId="219" xfId="0" applyNumberFormat="1" applyFont="1" applyBorder="1" applyAlignment="1">
      <alignment horizontal="distributed" vertical="center"/>
    </xf>
    <xf numFmtId="38" fontId="4" fillId="0" borderId="46" xfId="0" applyNumberFormat="1" applyFont="1" applyBorder="1" applyAlignment="1">
      <alignment horizontal="distributed" vertical="center"/>
    </xf>
    <xf numFmtId="38" fontId="4" fillId="0" borderId="54" xfId="0" applyNumberFormat="1" applyFont="1" applyBorder="1" applyAlignment="1">
      <alignment horizontal="distributed" vertical="center"/>
    </xf>
    <xf numFmtId="38" fontId="4" fillId="0" borderId="220" xfId="0" applyNumberFormat="1" applyFont="1" applyBorder="1" applyAlignment="1">
      <alignment horizontal="distributed" vertical="center"/>
    </xf>
    <xf numFmtId="38" fontId="4" fillId="0" borderId="46" xfId="0" applyNumberFormat="1" applyFont="1" applyBorder="1" applyAlignment="1">
      <alignment horizontal="distributed" vertical="center" shrinkToFit="1"/>
    </xf>
    <xf numFmtId="38" fontId="4" fillId="0" borderId="47" xfId="0" applyNumberFormat="1" applyFont="1" applyBorder="1" applyAlignment="1">
      <alignment horizontal="distributed" vertical="center" shrinkToFit="1"/>
    </xf>
    <xf numFmtId="0" fontId="4" fillId="0" borderId="183"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213" xfId="0" applyFont="1" applyBorder="1" applyAlignment="1">
      <alignment horizontal="center" vertical="center" wrapText="1"/>
    </xf>
    <xf numFmtId="0" fontId="4" fillId="0" borderId="214" xfId="0" applyFont="1" applyBorder="1" applyAlignment="1">
      <alignment horizontal="center" vertical="center" wrapText="1"/>
    </xf>
    <xf numFmtId="0" fontId="4" fillId="0" borderId="215" xfId="0" applyFont="1" applyBorder="1" applyAlignment="1">
      <alignment horizontal="center" vertical="center" wrapText="1"/>
    </xf>
    <xf numFmtId="0" fontId="4" fillId="0" borderId="21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7" xfId="0" applyFont="1" applyBorder="1" applyAlignment="1">
      <alignment horizontal="center" vertical="center"/>
    </xf>
    <xf numFmtId="0" fontId="9" fillId="0" borderId="22"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68" xfId="0" applyFont="1" applyBorder="1" applyAlignment="1">
      <alignment horizontal="distributed" vertical="center"/>
    </xf>
    <xf numFmtId="0" fontId="4" fillId="0" borderId="0" xfId="0" applyFont="1" applyAlignment="1">
      <alignment vertical="top" wrapText="1"/>
    </xf>
    <xf numFmtId="0" fontId="8" fillId="24" borderId="20" xfId="0" applyFont="1" applyFill="1" applyBorder="1" applyAlignment="1" applyProtection="1">
      <alignment vertical="center" shrinkToFit="1"/>
      <protection locked="0"/>
    </xf>
    <xf numFmtId="0" fontId="8" fillId="24" borderId="90" xfId="0" applyFont="1" applyFill="1" applyBorder="1" applyAlignment="1" applyProtection="1">
      <alignment vertical="center" shrinkToFit="1"/>
      <protection locked="0"/>
    </xf>
    <xf numFmtId="0" fontId="4" fillId="0" borderId="90" xfId="0" applyFont="1" applyBorder="1" applyAlignment="1">
      <alignment horizontal="right" vertical="center"/>
    </xf>
    <xf numFmtId="0" fontId="4" fillId="0" borderId="17" xfId="0" applyFont="1" applyBorder="1" applyAlignment="1">
      <alignment horizontal="right" vertical="center"/>
    </xf>
    <xf numFmtId="0" fontId="8" fillId="24" borderId="45" xfId="0" applyFont="1" applyFill="1" applyBorder="1" applyAlignment="1" applyProtection="1">
      <alignment horizontal="center" vertical="center"/>
      <protection locked="0"/>
    </xf>
    <xf numFmtId="0" fontId="8" fillId="24" borderId="90" xfId="0" applyFont="1" applyFill="1" applyBorder="1" applyAlignment="1" applyProtection="1">
      <alignment horizontal="center" vertical="center"/>
      <protection locked="0"/>
    </xf>
    <xf numFmtId="0" fontId="8" fillId="24" borderId="17" xfId="0" applyFont="1" applyFill="1" applyBorder="1" applyAlignment="1" applyProtection="1">
      <alignment horizontal="center" vertical="center"/>
      <protection locked="0"/>
    </xf>
    <xf numFmtId="0" fontId="4" fillId="0" borderId="45" xfId="0" applyFont="1" applyBorder="1" applyAlignment="1">
      <alignment vertical="center"/>
    </xf>
    <xf numFmtId="0" fontId="4" fillId="0" borderId="106" xfId="0" applyFont="1" applyBorder="1" applyAlignment="1">
      <alignment vertical="center"/>
    </xf>
    <xf numFmtId="0" fontId="4" fillId="0" borderId="115" xfId="0" applyFont="1" applyBorder="1" applyAlignment="1">
      <alignment horizontal="right" vertical="center"/>
    </xf>
    <xf numFmtId="0" fontId="4" fillId="0" borderId="50" xfId="0" applyFont="1" applyBorder="1" applyAlignment="1">
      <alignment horizontal="right" vertical="center"/>
    </xf>
    <xf numFmtId="0" fontId="8" fillId="24" borderId="18" xfId="0" applyFont="1" applyFill="1" applyBorder="1" applyAlignment="1" applyProtection="1">
      <alignment vertical="center" shrinkToFit="1"/>
      <protection locked="0"/>
    </xf>
    <xf numFmtId="0" fontId="8" fillId="24" borderId="115" xfId="0" applyFont="1" applyFill="1" applyBorder="1" applyAlignment="1" applyProtection="1">
      <alignment vertical="center" shrinkToFit="1"/>
      <protection locked="0"/>
    </xf>
    <xf numFmtId="0" fontId="4" fillId="0" borderId="47" xfId="0" applyFont="1" applyBorder="1" applyAlignment="1">
      <alignment vertical="center"/>
    </xf>
    <xf numFmtId="0" fontId="4" fillId="0" borderId="115" xfId="0" applyFont="1" applyBorder="1" applyAlignment="1">
      <alignment vertical="center"/>
    </xf>
    <xf numFmtId="0" fontId="4" fillId="0" borderId="116" xfId="0" applyFont="1" applyBorder="1" applyAlignment="1">
      <alignment vertical="center"/>
    </xf>
    <xf numFmtId="0" fontId="8" fillId="24" borderId="47" xfId="0" applyFont="1" applyFill="1" applyBorder="1" applyAlignment="1" applyProtection="1">
      <alignment horizontal="center" vertical="center"/>
      <protection locked="0"/>
    </xf>
    <xf numFmtId="0" fontId="8" fillId="24" borderId="115" xfId="0" applyFont="1" applyFill="1" applyBorder="1" applyAlignment="1" applyProtection="1">
      <alignment horizontal="center" vertical="center"/>
      <protection locked="0"/>
    </xf>
    <xf numFmtId="0" fontId="8" fillId="24" borderId="50" xfId="0" applyFont="1" applyFill="1" applyBorder="1" applyAlignment="1" applyProtection="1">
      <alignment horizontal="center" vertical="center"/>
      <protection locked="0"/>
    </xf>
    <xf numFmtId="180" fontId="4" fillId="27" borderId="115" xfId="0" applyNumberFormat="1" applyFont="1" applyFill="1" applyBorder="1" applyAlignment="1" applyProtection="1">
      <alignment horizontal="center" vertical="center"/>
      <protection locked="0"/>
    </xf>
    <xf numFmtId="180" fontId="4" fillId="27" borderId="116" xfId="0" applyNumberFormat="1" applyFont="1" applyFill="1" applyBorder="1" applyAlignment="1" applyProtection="1">
      <alignment horizontal="center" vertical="center"/>
      <protection locked="0"/>
    </xf>
    <xf numFmtId="0" fontId="4" fillId="0" borderId="115" xfId="0" applyFont="1" applyBorder="1" applyAlignment="1">
      <alignment horizontal="center" vertical="center" wrapText="1"/>
    </xf>
    <xf numFmtId="180" fontId="4" fillId="27" borderId="115" xfId="0" applyNumberFormat="1" applyFont="1" applyFill="1" applyBorder="1" applyAlignment="1" applyProtection="1">
      <alignment horizontal="center" vertical="center" wrapText="1"/>
      <protection locked="0"/>
    </xf>
    <xf numFmtId="180" fontId="4" fillId="27" borderId="116" xfId="0" applyNumberFormat="1" applyFont="1" applyFill="1" applyBorder="1" applyAlignment="1" applyProtection="1">
      <alignment horizontal="center" vertical="center" wrapText="1"/>
      <protection locked="0"/>
    </xf>
    <xf numFmtId="0" fontId="14" fillId="27" borderId="115" xfId="0" applyFont="1" applyFill="1" applyBorder="1" applyAlignment="1" applyProtection="1">
      <alignment horizontal="center" vertical="center" wrapText="1"/>
      <protection locked="0"/>
    </xf>
    <xf numFmtId="0" fontId="4" fillId="27" borderId="48" xfId="0" applyFont="1" applyFill="1" applyBorder="1" applyAlignment="1" applyProtection="1">
      <alignment horizontal="left" vertical="center"/>
      <protection locked="0"/>
    </xf>
    <xf numFmtId="0" fontId="4" fillId="27" borderId="53" xfId="0" applyFont="1" applyFill="1" applyBorder="1" applyAlignment="1" applyProtection="1">
      <alignment horizontal="left" vertical="center"/>
      <protection locked="0"/>
    </xf>
    <xf numFmtId="0" fontId="4" fillId="27" borderId="28" xfId="0" applyFont="1" applyFill="1" applyBorder="1" applyAlignment="1" applyProtection="1">
      <alignment horizontal="left" vertical="center"/>
      <protection locked="0"/>
    </xf>
    <xf numFmtId="0" fontId="14" fillId="24" borderId="156" xfId="0" applyFont="1" applyFill="1" applyBorder="1" applyAlignment="1" applyProtection="1">
      <alignment horizontal="center" vertical="center" wrapText="1"/>
      <protection locked="0"/>
    </xf>
    <xf numFmtId="0" fontId="14" fillId="24" borderId="154" xfId="0" applyFont="1" applyFill="1" applyBorder="1" applyAlignment="1" applyProtection="1">
      <alignment horizontal="center" vertical="center" wrapText="1"/>
      <protection locked="0"/>
    </xf>
    <xf numFmtId="0" fontId="14" fillId="24" borderId="60" xfId="0" applyFont="1" applyFill="1" applyBorder="1" applyAlignment="1" applyProtection="1">
      <alignment horizontal="center" vertical="center" wrapText="1"/>
      <protection locked="0"/>
    </xf>
    <xf numFmtId="0" fontId="8" fillId="24" borderId="175" xfId="0" applyFont="1" applyFill="1" applyBorder="1" applyAlignment="1" applyProtection="1">
      <alignment vertical="center" shrinkToFit="1"/>
      <protection locked="0"/>
    </xf>
    <xf numFmtId="0" fontId="8" fillId="24" borderId="117" xfId="0" applyFont="1" applyFill="1" applyBorder="1" applyAlignment="1" applyProtection="1">
      <alignment vertical="center" shrinkToFit="1"/>
      <protection locked="0"/>
    </xf>
    <xf numFmtId="0" fontId="4" fillId="0" borderId="117" xfId="0" applyFont="1" applyBorder="1" applyAlignment="1">
      <alignment horizontal="right" vertical="center"/>
    </xf>
    <xf numFmtId="180" fontId="4" fillId="24" borderId="156" xfId="0" applyNumberFormat="1" applyFont="1" applyFill="1" applyBorder="1" applyAlignment="1" applyProtection="1">
      <alignment horizontal="center" vertical="center" wrapText="1"/>
      <protection locked="0"/>
    </xf>
    <xf numFmtId="180" fontId="4" fillId="24" borderId="154" xfId="0" applyNumberFormat="1" applyFont="1" applyFill="1" applyBorder="1" applyAlignment="1" applyProtection="1">
      <alignment horizontal="center" vertical="center" wrapText="1"/>
      <protection locked="0"/>
    </xf>
    <xf numFmtId="180" fontId="4" fillId="24" borderId="155" xfId="0" applyNumberFormat="1" applyFont="1" applyFill="1" applyBorder="1" applyAlignment="1" applyProtection="1">
      <alignment horizontal="center" vertical="center" wrapText="1"/>
      <protection locked="0"/>
    </xf>
    <xf numFmtId="180" fontId="4" fillId="27" borderId="90" xfId="0" applyNumberFormat="1" applyFont="1" applyFill="1" applyBorder="1" applyAlignment="1" applyProtection="1">
      <alignment horizontal="center" vertical="center"/>
      <protection locked="0"/>
    </xf>
    <xf numFmtId="180" fontId="4" fillId="27" borderId="106" xfId="0" applyNumberFormat="1" applyFont="1" applyFill="1" applyBorder="1" applyAlignment="1" applyProtection="1">
      <alignment horizontal="center" vertical="center"/>
      <protection locked="0"/>
    </xf>
    <xf numFmtId="0" fontId="14" fillId="27" borderId="50" xfId="0" applyFont="1" applyFill="1" applyBorder="1" applyAlignment="1" applyProtection="1">
      <alignment horizontal="center" vertical="center" wrapText="1"/>
      <protection locked="0"/>
    </xf>
    <xf numFmtId="0" fontId="14" fillId="27" borderId="54" xfId="0" applyFont="1" applyFill="1" applyBorder="1" applyAlignment="1" applyProtection="1">
      <alignment horizontal="center" vertical="center" wrapText="1"/>
      <protection locked="0"/>
    </xf>
    <xf numFmtId="0" fontId="14" fillId="27" borderId="47" xfId="0" applyFont="1" applyFill="1" applyBorder="1" applyAlignment="1" applyProtection="1">
      <alignment horizontal="center" vertical="center" wrapText="1"/>
      <protection locked="0"/>
    </xf>
    <xf numFmtId="0" fontId="14" fillId="27" borderId="17" xfId="0" applyFont="1" applyFill="1" applyBorder="1" applyAlignment="1" applyProtection="1">
      <alignment horizontal="center" vertical="center" shrinkToFit="1"/>
      <protection locked="0"/>
    </xf>
    <xf numFmtId="0" fontId="14" fillId="27" borderId="68" xfId="0" applyFont="1" applyFill="1" applyBorder="1" applyAlignment="1" applyProtection="1">
      <alignment horizontal="center" vertical="center" shrinkToFit="1"/>
      <protection locked="0"/>
    </xf>
    <xf numFmtId="0" fontId="14" fillId="27" borderId="45" xfId="0" applyFont="1" applyFill="1" applyBorder="1" applyAlignment="1" applyProtection="1">
      <alignment horizontal="center" vertical="center" shrinkToFit="1"/>
      <protection locked="0"/>
    </xf>
    <xf numFmtId="0" fontId="8" fillId="24" borderId="43" xfId="0" applyFont="1" applyFill="1" applyBorder="1" applyAlignment="1" applyProtection="1">
      <alignment horizontal="center" vertical="center"/>
      <protection locked="0"/>
    </xf>
    <xf numFmtId="0" fontId="8" fillId="24" borderId="117" xfId="0" applyFont="1" applyFill="1" applyBorder="1" applyAlignment="1" applyProtection="1">
      <alignment horizontal="center" vertical="center"/>
      <protection locked="0"/>
    </xf>
    <xf numFmtId="0" fontId="8" fillId="24" borderId="48" xfId="0" applyFont="1" applyFill="1" applyBorder="1" applyAlignment="1" applyProtection="1">
      <alignment horizontal="center" vertical="center"/>
      <protection locked="0"/>
    </xf>
    <xf numFmtId="0" fontId="4" fillId="0" borderId="43" xfId="0" applyFont="1" applyBorder="1" applyAlignment="1">
      <alignment vertical="center"/>
    </xf>
    <xf numFmtId="0" fontId="4" fillId="0" borderId="118"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_090706様式案自動車改" xfId="44" xr:uid="{00000000-0005-0000-0000-00002C000000}"/>
    <cellStyle name="標準_計画書様式案090609（自動車部）２" xfId="45" xr:uid="{00000000-0005-0000-0000-00002D000000}"/>
    <cellStyle name="標準_工場対策一覧" xfId="46" xr:uid="{00000000-0005-0000-0000-00002E000000}"/>
    <cellStyle name="標準_利用様式Ａ" xfId="47" xr:uid="{00000000-0005-0000-0000-00002F000000}"/>
    <cellStyle name="良い" xfId="48" builtinId="26" customBuiltin="1"/>
  </cellStyles>
  <dxfs count="8">
    <dxf>
      <font>
        <color theme="0"/>
      </font>
      <fill>
        <patternFill>
          <bgColor rgb="FFFF0000"/>
        </patternFill>
      </fill>
    </dxf>
    <dxf>
      <fill>
        <patternFill>
          <bgColor indexed="43"/>
        </patternFill>
      </fill>
    </dxf>
    <dxf>
      <fill>
        <patternFill>
          <bgColor indexed="13"/>
        </patternFill>
      </fill>
    </dxf>
    <dxf>
      <fill>
        <patternFill>
          <bgColor rgb="FFFF0000"/>
        </patternFill>
      </fill>
    </dxf>
    <dxf>
      <fill>
        <patternFill>
          <bgColor rgb="FFFF0000"/>
        </patternFill>
      </fill>
    </dxf>
    <dxf>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AT$35"/>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Drop" dropStyle="combo" dx="16" fmlaLink="#REF!" fmlaRange="#REF!" noThreeD="1" sel="0" val="0"/>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Drop" dropStyle="combo" dx="16" fmlaLink="#REF!" fmlaRange="#REF!" noThreeD="1" sel="0" val="0"/>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Drop" dropStyle="combo" dx="16" fmlaLink="#REF!" fmlaRange="#REF!" noThreeD="1" sel="0" val="0"/>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AT$36" lockText="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Drop" dropStyle="combo" dx="16" fmlaLink="#REF!" fmlaRange="#REF!" noThreeD="1" sel="0" val="0"/>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Drop" dropStyle="combo" dx="16" fmlaLink="#REF!" fmlaRange="#REF!" noThreeD="1" sel="0" val="0"/>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Drop" dropStyle="combo" dx="16" fmlaLink="#REF!" fmlaRange="#REF!" noThreeD="1" sel="0" val="0"/>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Drop" dropStyle="combo" dx="16" fmlaLink="#REF!" fmlaRange="#REF!" noThreeD="1" sel="0" val="0"/>
</file>

<file path=xl/ctrlProps/ctrlProp120.xml><?xml version="1.0" encoding="utf-8"?>
<formControlPr xmlns="http://schemas.microsoft.com/office/spreadsheetml/2009/9/main" objectType="Drop" dropStyle="combo" dx="16" fmlaLink="#REF!" fmlaRange="#REF!" noThreeD="1" sel="0" val="0"/>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Drop" dropStyle="combo" dx="16" fmlaLink="#REF!" fmlaRange="#REF!" noThreeD="1" sel="0" val="0"/>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fmlaLink="#REF!" lockText="1" noThreeD="1"/>
</file>

<file path=xl/ctrlProps/ctrlProp126.xml><?xml version="1.0" encoding="utf-8"?>
<formControlPr xmlns="http://schemas.microsoft.com/office/spreadsheetml/2009/9/main" objectType="Drop" dropStyle="combo" dx="16" fmlaLink="#REF!" fmlaRange="#REF!" noThreeD="1" sel="0" val="0"/>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Drop" dropStyle="combo" dx="16" fmlaLink="#REF!" fmlaRange="#REF!" noThreeD="1" sel="0" val="0"/>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Drop" dropStyle="combo" dx="16" fmlaLink="#REF!" fmlaRange="#REF!" noThreeD="1" sel="0" val="0"/>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Drop" dropStyle="combo" dx="16" fmlaLink="#REF!" fmlaRange="#REF!" noThreeD="1" sel="0" val="0"/>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Drop" dropStyle="combo" dx="16" fmlaLink="#REF!" fmlaRange="#REF!" noThreeD="1" sel="0" val="0"/>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Drop" dropStyle="combo" dx="16" fmlaLink="#REF!" fmlaRange="#REF!" noThreeD="1" sel="0" val="0"/>
</file>

<file path=xl/ctrlProps/ctrlProp142.xml><?xml version="1.0" encoding="utf-8"?>
<formControlPr xmlns="http://schemas.microsoft.com/office/spreadsheetml/2009/9/main" objectType="CheckBox"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Drop" dropStyle="combo" dx="16" fmlaLink="#REF!" fmlaRange="#REF!" noThreeD="1" sel="0" val="0"/>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Drop" dropStyle="combo" dx="16" fmlaLink="#REF!" fmlaRange="#REF!" noThreeD="1" sel="0" val="0"/>
</file>

<file path=xl/ctrlProps/ctrlProp148.xml><?xml version="1.0" encoding="utf-8"?>
<formControlPr xmlns="http://schemas.microsoft.com/office/spreadsheetml/2009/9/main" objectType="CheckBox"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Drop" dropStyle="combo" dx="16" fmlaLink="#REF!" fmlaRange="#REF!" noThreeD="1" sel="0" val="0"/>
</file>

<file path=xl/ctrlProps/ctrlProp150.xml><?xml version="1.0" encoding="utf-8"?>
<formControlPr xmlns="http://schemas.microsoft.com/office/spreadsheetml/2009/9/main" objectType="Drop" dropStyle="combo" dx="16" fmlaLink="#REF!" fmlaRange="#REF!" noThreeD="1" sel="0" val="0"/>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Drop" dropStyle="combo" dx="16" fmlaLink="#REF!" fmlaRange="#REF!" noThreeD="1" sel="0" val="0"/>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Drop" dropStyle="combo" dx="16" fmlaLink="#REF!" fmlaRange="#REF!" noThreeD="1" sel="0" val="0"/>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Drop" dropStyle="combo" dx="16" fmlaLink="#REF!" fmlaRange="#REF!" noThreeD="1" sel="0" val="0"/>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Drop" dropStyle="combo" dx="16" fmlaLink="#REF!" fmlaRange="#REF!" noThreeD="1" sel="0" val="0"/>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Drop" dropStyle="combo" dx="16" fmlaLink="#REF!" fmlaRange="#REF!" noThreeD="1" sel="0" val="0"/>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Drop" dropStyle="combo" dx="16" fmlaLink="#REF!" fmlaRange="#REF!" noThreeD="1" sel="0" val="0"/>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Drop" dropStyle="combo" dx="16" fmlaLink="#REF!" fmlaRange="#REF!" noThreeD="1" sel="0" val="0"/>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Drop" dropStyle="combo" dx="16" fmlaLink="#REF!" fmlaRange="#REF!" noThreeD="1" sel="0" val="0"/>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Drop" dropStyle="combo" dx="16" fmlaLink="#REF!" fmlaRange="#REF!" noThreeD="1" sel="0" val="0"/>
</file>

<file path=xl/ctrlProps/ctrlProp180.xml><?xml version="1.0" encoding="utf-8"?>
<formControlPr xmlns="http://schemas.microsoft.com/office/spreadsheetml/2009/9/main" objectType="Drop" dropStyle="combo" dx="16" fmlaLink="#REF!" fmlaRange="#REF!" noThreeD="1" sel="0" val="0"/>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Drop" dropStyle="combo" dx="16" fmlaLink="#REF!" fmlaRange="#REF!" noThreeD="1" sel="0" val="0"/>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Drop" dropStyle="combo" dx="16" fmlaLink="#REF!" fmlaRange="#REF!" noThreeD="1" sel="0" val="0"/>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Drop" dropStyle="combo" dx="16" fmlaLink="#REF!" fmlaRange="#REF!" noThreeD="1" sel="0" val="0"/>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Drop" dropStyle="combo" dx="16" fmlaLink="#REF!" fmlaRange="#REF!" noThreeD="1" sel="0" val="0"/>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Drop" dropStyle="combo" dx="16" fmlaLink="#REF!" fmlaRange="#REF!" noThreeD="1" sel="0" val="0"/>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Drop" dropStyle="combo" dx="16" fmlaLink="#REF!" fmlaRange="#REF!" noThreeD="1" sel="0" val="0"/>
</file>

<file path=xl/ctrlProps/ctrlProp202.xml><?xml version="1.0" encoding="utf-8"?>
<formControlPr xmlns="http://schemas.microsoft.com/office/spreadsheetml/2009/9/main" objectType="CheckBox" checked="Checked" fmlaLink="#REF!" lockText="1" noThreeD="1"/>
</file>

<file path=xl/ctrlProps/ctrlProp203.xml><?xml version="1.0" encoding="utf-8"?>
<formControlPr xmlns="http://schemas.microsoft.com/office/spreadsheetml/2009/9/main" objectType="CheckBox" checked="Checked" fmlaLink="#REF!" lockText="1" noThreeD="1"/>
</file>

<file path=xl/ctrlProps/ctrlProp204.xml><?xml version="1.0" encoding="utf-8"?>
<formControlPr xmlns="http://schemas.microsoft.com/office/spreadsheetml/2009/9/main" objectType="Drop" dropStyle="combo" dx="16" fmlaLink="#REF!" fmlaRange="#REF!" noThreeD="1" sel="0" val="0"/>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Drop" dropStyle="combo" dx="16" fmlaLink="#REF!" fmlaRange="#REF!" noThreeD="1" sel="0" val="0"/>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Drop" dropStyle="combo" dx="16" fmlaLink="#REF!" fmlaRange="#REF!" noThreeD="1" sel="0" val="0"/>
</file>

<file path=xl/ctrlProps/ctrlProp210.xml><?xml version="1.0" encoding="utf-8"?>
<formControlPr xmlns="http://schemas.microsoft.com/office/spreadsheetml/2009/9/main" objectType="Drop" dropStyle="combo" dx="16" fmlaLink="#REF!" fmlaRange="#REF!" noThreeD="1" sel="0" val="0"/>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Drop" dropStyle="combo" dx="16" fmlaLink="#REF!" fmlaRange="#REF!" noThreeD="1" sel="0" val="0"/>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checked="Checked" fmlaLink="#REF!" lockText="1" noThreeD="1"/>
</file>

<file path=xl/ctrlProps/ctrlProp216.xml><?xml version="1.0" encoding="utf-8"?>
<formControlPr xmlns="http://schemas.microsoft.com/office/spreadsheetml/2009/9/main" objectType="Drop" dropStyle="combo" dx="16" fmlaLink="#REF!" fmlaRange="#REF!" noThreeD="1" sel="0" val="0"/>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checked="Checked" fmlaLink="#REF!" lockText="1" noThreeD="1"/>
</file>

<file path=xl/ctrlProps/ctrlProp219.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CheckBox" fmlaLink="#REF!"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checked="Checked" fmlaLink="#REF!" lockText="1" noThreeD="1"/>
</file>

<file path=xl/ctrlProps/ctrlProp222.xml><?xml version="1.0" encoding="utf-8"?>
<formControlPr xmlns="http://schemas.microsoft.com/office/spreadsheetml/2009/9/main" objectType="Drop" dropStyle="combo" dx="16" fmlaLink="#REF!" fmlaRange="#REF!" noThreeD="1" sel="0" val="0"/>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Drop" dropStyle="combo" dx="16" fmlaLink="#REF!" fmlaRange="#REF!" noThreeD="1" sel="0" val="0"/>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Drop" dropStyle="combo" dx="16" fmlaLink="#REF!" fmlaRange="#REF!" noThreeD="1" sel="0" val="0"/>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Drop" dropStyle="combo" dx="16" fmlaLink="#REF!" fmlaRange="#REF!" noThreeD="1" sel="0" val="0"/>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checked="Checked" fmlaLink="#REF!" lockText="1" noThreeD="1"/>
</file>

<file path=xl/ctrlProps/ctrlProp234.xml><?xml version="1.0" encoding="utf-8"?>
<formControlPr xmlns="http://schemas.microsoft.com/office/spreadsheetml/2009/9/main" objectType="Drop" dropStyle="combo" dx="16" fmlaLink="#REF!" fmlaRange="#REF!" noThreeD="1" sel="0" val="0"/>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Drop" dropStyle="combo" dx="16" fmlaLink="#REF!" fmlaRange="#REF!" noThreeD="1" sel="0" val="0"/>
</file>

<file path=xl/ctrlProps/ctrlProp238.xml><?xml version="1.0" encoding="utf-8"?>
<formControlPr xmlns="http://schemas.microsoft.com/office/spreadsheetml/2009/9/main" objectType="CheckBox"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Drop" dropStyle="combo" dx="16" fmlaLink="#REF!" fmlaRange="#REF!" noThreeD="1" sel="0" val="0"/>
</file>

<file path=xl/ctrlProps/ctrlProp240.xml><?xml version="1.0" encoding="utf-8"?>
<formControlPr xmlns="http://schemas.microsoft.com/office/spreadsheetml/2009/9/main" objectType="Drop" dropStyle="combo" dx="16" fmlaLink="#REF!" fmlaRange="#REF!" noThreeD="1" sel="0" val="0"/>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Drop" dropStyle="combo" dx="16" fmlaLink="#REF!" fmlaRange="#REF!" noThreeD="1" sel="0" val="0"/>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Drop" dropStyle="combo" dx="16" fmlaLink="#REF!" fmlaRange="#REF!" noThreeD="1" sel="0" val="0"/>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fmlaLink="#REF!" lockText="1" noThreeD="1"/>
</file>

<file path=xl/ctrlProps/ctrlProp249.xml><?xml version="1.0" encoding="utf-8"?>
<formControlPr xmlns="http://schemas.microsoft.com/office/spreadsheetml/2009/9/main" objectType="Drop" dropStyle="combo" dx="16" fmlaLink="#REF!" fmlaRange="#REF!" noThreeD="1" sel="0" val="0"/>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Drop" dropStyle="combo" dx="16" fmlaLink="#REF!" fmlaRange="#REF!" noThreeD="1" sel="0" val="0"/>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fmlaLink="#REF!" lockText="1" noThreeD="1"/>
</file>

<file path=xl/ctrlProps/ctrlProp255.xml><?xml version="1.0" encoding="utf-8"?>
<formControlPr xmlns="http://schemas.microsoft.com/office/spreadsheetml/2009/9/main" objectType="Drop" dropStyle="combo" dx="16" fmlaLink="#REF!" fmlaRange="#REF!" noThreeD="1" sel="0" val="0"/>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Drop" dropStyle="combo" dx="16" fmlaLink="#REF!" fmlaRange="#REF!" noThreeD="1" sel="0" val="0"/>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REF!" lockText="1" noThreeD="1"/>
</file>

<file path=xl/ctrlProps/ctrlProp261.xml><?xml version="1.0" encoding="utf-8"?>
<formControlPr xmlns="http://schemas.microsoft.com/office/spreadsheetml/2009/9/main" objectType="Drop" dropStyle="combo" dx="16" fmlaLink="#REF!" fmlaRange="#REF!" noThreeD="1" sel="0" val="0"/>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Drop" dropStyle="combo" dx="16" fmlaLink="#REF!" fmlaRange="#REF!" noThreeD="1" sel="0" val="0"/>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REF!" lockText="1" noThreeD="1"/>
</file>

<file path=xl/ctrlProps/ctrlProp267.xml><?xml version="1.0" encoding="utf-8"?>
<formControlPr xmlns="http://schemas.microsoft.com/office/spreadsheetml/2009/9/main" objectType="Drop" dropStyle="combo" dx="16" fmlaLink="#REF!" fmlaRange="#REF!" noThreeD="1" sel="0" val="0"/>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Drop" dropStyle="combo" dx="16" fmlaLink="#REF!" fmlaRange="#REF!" noThreeD="1" sel="0" val="0"/>
</file>

<file path=xl/ctrlProps/ctrlProp270.xml><?xml version="1.0" encoding="utf-8"?>
<formControlPr xmlns="http://schemas.microsoft.com/office/spreadsheetml/2009/9/main" objectType="Drop" dropStyle="combo" dx="16" fmlaLink="#REF!" fmlaRange="#REF!" noThreeD="1" sel="0" val="0"/>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Drop" dropStyle="combo" dx="16" fmlaLink="#REF!" fmlaRange="#REF!" noThreeD="1" sel="0" val="0"/>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REF!" lockText="1" noThreeD="1"/>
</file>

<file path=xl/ctrlProps/ctrlProp276.xml><?xml version="1.0" encoding="utf-8"?>
<formControlPr xmlns="http://schemas.microsoft.com/office/spreadsheetml/2009/9/main" objectType="Drop" dropStyle="combo" dx="16" fmlaLink="#REF!" fmlaRange="#REF!" noThreeD="1" sel="0" val="0"/>
</file>

<file path=xl/ctrlProps/ctrlProp277.xml><?xml version="1.0" encoding="utf-8"?>
<formControlPr xmlns="http://schemas.microsoft.com/office/spreadsheetml/2009/9/main" objectType="CheckBox"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Drop" dropStyle="combo" dx="16" fmlaLink="#REF!" fmlaRange="#REF!" noThreeD="1" sel="0" val="0"/>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REF!" lockText="1" noThreeD="1"/>
</file>

<file path=xl/ctrlProps/ctrlProp282.xml><?xml version="1.0" encoding="utf-8"?>
<formControlPr xmlns="http://schemas.microsoft.com/office/spreadsheetml/2009/9/main" objectType="Drop" dropStyle="combo" dx="16" fmlaLink="#REF!" fmlaRange="#REF!" noThreeD="1" sel="0" val="0"/>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Drop" dropStyle="combo" dx="16" fmlaLink="#REF!" fmlaRange="#REF!" noThreeD="1" sel="0" val="0"/>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Drop" dropStyle="combo" dx="16" fmlaLink="#REF!" fmlaRange="#REF!" noThreeD="1" sel="0" val="0"/>
</file>

<file path=xl/ctrlProps/ctrlProp289.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Drop" dropStyle="combo" dx="16" fmlaLink="#REF!" fmlaRange="#REF!" noThreeD="1" sel="0" val="0"/>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Drop" dropStyle="combo" dx="16" fmlaLink="#REF!" fmlaRange="#REF!" noThreeD="1" sel="0" val="0"/>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Drop" dropStyle="combo" dx="16" fmlaLink="#REF!" fmlaRange="#REF!" noThreeD="1" sel="0" val="0"/>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Drop" dropStyle="combo" dx="16" fmlaLink="#REF!" fmlaRange="#REF!" noThreeD="1" sel="0" val="0"/>
</file>

<file path=xl/ctrlProps/ctrlProp300.xml><?xml version="1.0" encoding="utf-8"?>
<formControlPr xmlns="http://schemas.microsoft.com/office/spreadsheetml/2009/9/main" objectType="Drop" dropStyle="combo" dx="16" fmlaLink="#REF!" fmlaRange="#REF!" noThreeD="1" sel="0" val="0"/>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Drop" dropStyle="combo" dx="16" fmlaLink="#REF!" fmlaRange="#REF!" noThreeD="1" sel="0" val="0"/>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Drop" dropStyle="combo" dx="16" fmlaLink="#REF!" fmlaRange="#REF!" noThreeD="1" sel="0" val="0"/>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Drop" dropStyle="combo" dx="16" fmlaLink="#REF!" fmlaRange="#REF!" noThreeD="1" sel="0" val="0"/>
</file>

<file path=xl/ctrlProps/ctrlProp31.xml><?xml version="1.0" encoding="utf-8"?>
<formControlPr xmlns="http://schemas.microsoft.com/office/spreadsheetml/2009/9/main" objectType="CheckBox" fmlaLink="#REF!"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Drop" dropStyle="combo" dx="16" fmlaLink="#REF!" fmlaRange="#REF!" noThreeD="1" sel="0" val="0"/>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Drop" dropStyle="combo" dx="16" fmlaLink="#REF!" fmlaRange="#REF!" noThreeD="1" sel="0" val="0"/>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Drop" dropStyle="combo" dx="16" fmlaLink="#REF!" fmlaRange="#REF!" noThreeD="1" sel="0" val="0"/>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Drop" dropStyle="combo" dx="16" fmlaLink="#REF!" fmlaRange="#REF!" noThreeD="1" sel="0" val="0"/>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Drop" dropStyle="combo" dx="16" fmlaLink="#REF!" fmlaRange="#REF!" noThreeD="1" sel="0" val="0"/>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Drop" dropStyle="combo" dx="16" fmlaLink="#REF!" fmlaRange="#REF!" noThreeD="1" sel="0" val="0"/>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Drop" dropStyle="combo" dx="16" fmlaLink="#REF!" fmlaRange="#REF!" noThreeD="1" sel="0" val="0"/>
</file>

<file path=xl/ctrlProps/ctrlProp330.xml><?xml version="1.0" encoding="utf-8"?>
<formControlPr xmlns="http://schemas.microsoft.com/office/spreadsheetml/2009/9/main" objectType="Drop" dropStyle="combo" dx="16" fmlaLink="#REF!" fmlaRange="#REF!" noThreeD="1" sel="0" val="0"/>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Drop" dropStyle="combo" dx="16" fmlaLink="#REF!" fmlaRange="#REF!" noThreeD="1" sel="0" val="0"/>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Drop" dropStyle="combo" dx="16" fmlaLink="#REF!" fmlaRange="#REF!" noThreeD="1" sel="0" val="0"/>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Drop" dropStyle="combo" dx="16" fmlaLink="#REF!" fmlaRange="#REF!" noThreeD="1" sel="0" val="0"/>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Drop" dropStyle="combo" dx="16" fmlaLink="#REF!" fmlaRange="#REF!" noThreeD="1" sel="0" val="0"/>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Drop" dropStyle="combo" dx="16" fmlaLink="#REF!" fmlaRange="#REF!" noThreeD="1" sel="0" val="0"/>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Drop" dropStyle="combo" dx="16" fmlaLink="#REF!" fmlaRange="#REF!" noThreeD="1" sel="0" val="0"/>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Drop" dropStyle="combo" dx="16" fmlaLink="#REF!" fmlaRange="#REF!" noThreeD="1" sel="0" val="0"/>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Drop" dropStyle="combo" dx="16" fmlaLink="#REF!" fmlaRange="#REF!" noThreeD="1" sel="0" val="0"/>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Drop" dropStyle="combo" dx="16" fmlaLink="#REF!" fmlaRange="#REF!" noThreeD="1" sel="0" val="0"/>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Drop" dropStyle="combo" dx="16" fmlaLink="#REF!" fmlaRange="#REF!" noThreeD="1" sel="0" val="0"/>
</file>

<file path=xl/ctrlProps/ctrlProp360.xml><?xml version="1.0" encoding="utf-8"?>
<formControlPr xmlns="http://schemas.microsoft.com/office/spreadsheetml/2009/9/main" objectType="Drop" dropStyle="combo" dx="16" fmlaLink="#REF!" fmlaRange="#REF!" noThreeD="1" sel="0" val="0"/>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Drop" dropStyle="combo" dx="16" fmlaLink="#REF!" fmlaRange="#REF!" noThreeD="1" sel="0" val="0"/>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Drop" dropStyle="combo" dx="16" fmlaLink="#REF!" fmlaRange="#REF!" noThreeD="1" sel="0" val="0"/>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Drop" dropStyle="combo" dx="16" fmlaLink="#REF!" fmlaRange="#REF!" noThreeD="1" sel="0" val="0"/>
</file>

<file path=xl/ctrlProps/ctrlProp37.xml><?xml version="1.0" encoding="utf-8"?>
<formControlPr xmlns="http://schemas.microsoft.com/office/spreadsheetml/2009/9/main" objectType="CheckBox" fmlaLink="#REF!"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Drop" dropStyle="combo" dx="16" fmlaLink="#REF!" fmlaRange="#REF!" noThreeD="1" sel="0" val="0"/>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Drop" dropStyle="combo" dx="16" fmlaLink="#REF!" fmlaRange="#REF!" noThreeD="1" sel="0" val="0"/>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Drop" dropStyle="combo" dx="16" fmlaLink="#REF!" fmlaRange="#REF!" noThreeD="1" sel="0" val="0"/>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Drop" dropStyle="combo" dx="16" fmlaLink="#REF!" fmlaRange="#REF!" noThreeD="1" sel="0" val="0"/>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Drop" dropStyle="combo" dx="16" fmlaLink="#REF!" fmlaRange="#REF!" noThreeD="1" sel="0" val="0"/>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Drop" dropStyle="combo" dx="16" fmlaLink="#REF!" fmlaRange="#REF!" noThreeD="1" sel="0" val="0"/>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Drop" dropStyle="combo" dx="16" fmlaLink="#REF!" fmlaRange="#REF!" noThreeD="1" sel="0" val="0"/>
</file>

<file path=xl/ctrlProps/ctrlProp390.xml><?xml version="1.0" encoding="utf-8"?>
<formControlPr xmlns="http://schemas.microsoft.com/office/spreadsheetml/2009/9/main" objectType="Drop" dropStyle="combo" dx="16" fmlaLink="#REF!" fmlaRange="#REF!" noThreeD="1" sel="0" val="0"/>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Drop" dropStyle="combo" dx="16" fmlaLink="#REF!" fmlaRange="#REF!" noThreeD="1" sel="0" val="0"/>
</file>

<file path=xl/ctrlProps/ctrlProp394.xml><?xml version="1.0" encoding="utf-8"?>
<formControlPr xmlns="http://schemas.microsoft.com/office/spreadsheetml/2009/9/main" objectType="CheckBox"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Drop" dropStyle="combo" dx="16" fmlaLink="#REF!" fmlaRange="#REF!" noThreeD="1" sel="0" val="0"/>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Radio" checked="Checked" firstButton="1" lockText="1"/>
</file>

<file path=xl/ctrlProps/ctrlProp40.xml><?xml version="1.0" encoding="utf-8"?>
<formControlPr xmlns="http://schemas.microsoft.com/office/spreadsheetml/2009/9/main" objectType="CheckBox"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fmlaLink="#REF!" lockText="1" noThreeD="1"/>
</file>

<file path=xl/ctrlProps/ctrlProp402.xml><?xml version="1.0" encoding="utf-8"?>
<formControlPr xmlns="http://schemas.microsoft.com/office/spreadsheetml/2009/9/main" objectType="Drop" dropStyle="combo" dx="16" fmlaLink="#REF!" fmlaRange="#REF!" noThreeD="1" sel="0" val="0"/>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fmlaLink="#REF!" lockText="1" noThreeD="1"/>
</file>

<file path=xl/ctrlProps/ctrlProp405.xml><?xml version="1.0" encoding="utf-8"?>
<formControlPr xmlns="http://schemas.microsoft.com/office/spreadsheetml/2009/9/main" objectType="Drop" dropStyle="combo" dx="16" fmlaLink="#REF!" fmlaRange="#REF!" noThreeD="1" sel="0" val="0"/>
</file>

<file path=xl/ctrlProps/ctrlProp406.xml><?xml version="1.0" encoding="utf-8"?>
<formControlPr xmlns="http://schemas.microsoft.com/office/spreadsheetml/2009/9/main" objectType="CheckBox"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Drop" dropStyle="combo" dx="16" fmlaLink="#REF!" fmlaRange="#REF!" noThreeD="1" sel="0" val="0"/>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10.xml><?xml version="1.0" encoding="utf-8"?>
<formControlPr xmlns="http://schemas.microsoft.com/office/spreadsheetml/2009/9/main" objectType="CheckBox" fmlaLink="#REF!" lockText="1" noThreeD="1"/>
</file>

<file path=xl/ctrlProps/ctrlProp411.xml><?xml version="1.0" encoding="utf-8"?>
<formControlPr xmlns="http://schemas.microsoft.com/office/spreadsheetml/2009/9/main" objectType="Drop" dropStyle="combo" dx="16" fmlaLink="#REF!" fmlaRange="#REF!" noThreeD="1" sel="0" val="0"/>
</file>

<file path=xl/ctrlProps/ctrlProp412.xml><?xml version="1.0" encoding="utf-8"?>
<formControlPr xmlns="http://schemas.microsoft.com/office/spreadsheetml/2009/9/main" objectType="CheckBox"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Drop" dropStyle="combo" dx="16" fmlaLink="#REF!" fmlaRange="#REF!" noThreeD="1" sel="0" val="0"/>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fmlaLink="#REF!" lockText="1" noThreeD="1"/>
</file>

<file path=xl/ctrlProps/ctrlProp417.xml><?xml version="1.0" encoding="utf-8"?>
<formControlPr xmlns="http://schemas.microsoft.com/office/spreadsheetml/2009/9/main" objectType="Drop" dropStyle="combo" dx="16" fmlaLink="#REF!" fmlaRange="#REF!" noThreeD="1" sel="0" val="0"/>
</file>

<file path=xl/ctrlProps/ctrlProp418.xml><?xml version="1.0" encoding="utf-8"?>
<formControlPr xmlns="http://schemas.microsoft.com/office/spreadsheetml/2009/9/main" objectType="CheckBox"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Drop" dropStyle="combo" dx="16" fmlaLink="#REF!" fmlaRange="#REF!" noThreeD="1" sel="0" val="0"/>
</file>

<file path=xl/ctrlProps/ctrlProp420.xml><?xml version="1.0" encoding="utf-8"?>
<formControlPr xmlns="http://schemas.microsoft.com/office/spreadsheetml/2009/9/main" objectType="Drop" dropStyle="combo" dx="16" fmlaLink="#REF!" fmlaRange="#REF!" noThreeD="1" sel="0" val="0"/>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fmlaLink="#REF!" lockText="1" noThreeD="1"/>
</file>

<file path=xl/ctrlProps/ctrlProp423.xml><?xml version="1.0" encoding="utf-8"?>
<formControlPr xmlns="http://schemas.microsoft.com/office/spreadsheetml/2009/9/main" objectType="Drop" dropStyle="combo" dx="16" fmlaLink="#REF!" fmlaRange="#REF!" noThreeD="1" sel="0" val="0"/>
</file>

<file path=xl/ctrlProps/ctrlProp424.xml><?xml version="1.0" encoding="utf-8"?>
<formControlPr xmlns="http://schemas.microsoft.com/office/spreadsheetml/2009/9/main" objectType="CheckBox"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Drop" dropStyle="combo" dx="16" fmlaLink="#REF!" fmlaRange="#REF!" noThreeD="1" sel="0" val="0"/>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fmlaLink="#REF!" lockText="1" noThreeD="1"/>
</file>

<file path=xl/ctrlProps/ctrlProp429.xml><?xml version="1.0" encoding="utf-8"?>
<formControlPr xmlns="http://schemas.microsoft.com/office/spreadsheetml/2009/9/main" objectType="Drop" dropStyle="combo" dx="16" fmlaLink="#REF!" fmlaRange="#REF!" noThreeD="1" sel="0" val="0"/>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REF!" lockText="1" noThreeD="1"/>
</file>

<file path=xl/ctrlProps/ctrlProp432.xml><?xml version="1.0" encoding="utf-8"?>
<formControlPr xmlns="http://schemas.microsoft.com/office/spreadsheetml/2009/9/main" objectType="Drop" dropStyle="combo" dx="16" fmlaLink="#REF!" fmlaRange="#REF!" noThreeD="1" sel="0" val="0"/>
</file>

<file path=xl/ctrlProps/ctrlProp433.xml><?xml version="1.0" encoding="utf-8"?>
<formControlPr xmlns="http://schemas.microsoft.com/office/spreadsheetml/2009/9/main" objectType="CheckBox" fmlaLink="#REF!" lockText="1" noThreeD="1"/>
</file>

<file path=xl/ctrlProps/ctrlProp434.xml><?xml version="1.0" encoding="utf-8"?>
<formControlPr xmlns="http://schemas.microsoft.com/office/spreadsheetml/2009/9/main" objectType="CheckBox" fmlaLink="#REF!" lockText="1" noThreeD="1"/>
</file>

<file path=xl/ctrlProps/ctrlProp435.xml><?xml version="1.0" encoding="utf-8"?>
<formControlPr xmlns="http://schemas.microsoft.com/office/spreadsheetml/2009/9/main" objectType="Drop" dropStyle="combo" dx="16" fmlaLink="#REF!" fmlaRange="#REF!" noThreeD="1" sel="0" val="0"/>
</file>

<file path=xl/ctrlProps/ctrlProp436.xml><?xml version="1.0" encoding="utf-8"?>
<formControlPr xmlns="http://schemas.microsoft.com/office/spreadsheetml/2009/9/main" objectType="CheckBox"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Drop" dropStyle="combo" dx="16" fmlaLink="#REF!" fmlaRange="#REF!" noThreeD="1" sel="0" val="0"/>
</file>

<file path=xl/ctrlProps/ctrlProp439.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Drop" dropStyle="combo" dx="16" fmlaLink="#REF!" fmlaRange="#REF!" noThreeD="1" sel="0" val="0"/>
</file>

<file path=xl/ctrlProps/ctrlProp442.xml><?xml version="1.0" encoding="utf-8"?>
<formControlPr xmlns="http://schemas.microsoft.com/office/spreadsheetml/2009/9/main" objectType="CheckBox" fmlaLink="#REF!" lockText="1" noThreeD="1"/>
</file>

<file path=xl/ctrlProps/ctrlProp443.xml><?xml version="1.0" encoding="utf-8"?>
<formControlPr xmlns="http://schemas.microsoft.com/office/spreadsheetml/2009/9/main" objectType="CheckBox" fmlaLink="#REF!" lockText="1" noThreeD="1"/>
</file>

<file path=xl/ctrlProps/ctrlProp444.xml><?xml version="1.0" encoding="utf-8"?>
<formControlPr xmlns="http://schemas.microsoft.com/office/spreadsheetml/2009/9/main" objectType="Drop" dropStyle="combo" dx="16" fmlaLink="#REF!" fmlaRange="#REF!" noThreeD="1" sel="0" val="0"/>
</file>

<file path=xl/ctrlProps/ctrlProp445.xml><?xml version="1.0" encoding="utf-8"?>
<formControlPr xmlns="http://schemas.microsoft.com/office/spreadsheetml/2009/9/main" objectType="CheckBox" fmlaLink="#REF!" lockText="1" noThreeD="1"/>
</file>

<file path=xl/ctrlProps/ctrlProp446.xml><?xml version="1.0" encoding="utf-8"?>
<formControlPr xmlns="http://schemas.microsoft.com/office/spreadsheetml/2009/9/main" objectType="CheckBox" fmlaLink="#REF!" lockText="1" noThreeD="1"/>
</file>

<file path=xl/ctrlProps/ctrlProp447.xml><?xml version="1.0" encoding="utf-8"?>
<formControlPr xmlns="http://schemas.microsoft.com/office/spreadsheetml/2009/9/main" objectType="Drop" dropStyle="combo" dx="16" fmlaLink="#REF!" fmlaRange="#REF!" noThreeD="1" sel="0" val="0"/>
</file>

<file path=xl/ctrlProps/ctrlProp448.xml><?xml version="1.0" encoding="utf-8"?>
<formControlPr xmlns="http://schemas.microsoft.com/office/spreadsheetml/2009/9/main" objectType="CheckBox" fmlaLink="#REF!"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Drop" dropStyle="combo" dx="16" fmlaLink="#REF!" fmlaRange="#REF!" noThreeD="1" sel="0" val="0"/>
</file>

<file path=xl/ctrlProps/ctrlProp450.xml><?xml version="1.0" encoding="utf-8"?>
<formControlPr xmlns="http://schemas.microsoft.com/office/spreadsheetml/2009/9/main" objectType="Drop" dropStyle="combo" dx="16" fmlaLink="#REF!" fmlaRange="#REF!" noThreeD="1" sel="0" val="0"/>
</file>

<file path=xl/ctrlProps/ctrlProp451.xml><?xml version="1.0" encoding="utf-8"?>
<formControlPr xmlns="http://schemas.microsoft.com/office/spreadsheetml/2009/9/main" objectType="CheckBox" fmlaLink="#REF!" lockText="1" noThreeD="1"/>
</file>

<file path=xl/ctrlProps/ctrlProp452.xml><?xml version="1.0" encoding="utf-8"?>
<formControlPr xmlns="http://schemas.microsoft.com/office/spreadsheetml/2009/9/main" objectType="CheckBox" fmlaLink="#REF!" lockText="1" noThreeD="1"/>
</file>

<file path=xl/ctrlProps/ctrlProp453.xml><?xml version="1.0" encoding="utf-8"?>
<formControlPr xmlns="http://schemas.microsoft.com/office/spreadsheetml/2009/9/main" objectType="Drop" dropStyle="combo" dx="16" fmlaLink="#REF!" fmlaRange="#REF!" noThreeD="1" sel="0" val="0"/>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REF!" lockText="1" noThreeD="1"/>
</file>

<file path=xl/ctrlProps/ctrlProp456.xml><?xml version="1.0" encoding="utf-8"?>
<formControlPr xmlns="http://schemas.microsoft.com/office/spreadsheetml/2009/9/main" objectType="Drop" dropStyle="combo" dx="16" fmlaLink="#REF!" fmlaRange="#REF!" noThreeD="1" sel="0" val="0"/>
</file>

<file path=xl/ctrlProps/ctrlProp457.xml><?xml version="1.0" encoding="utf-8"?>
<formControlPr xmlns="http://schemas.microsoft.com/office/spreadsheetml/2009/9/main" objectType="CheckBox" fmlaLink="#REF!" lockText="1" noThreeD="1"/>
</file>

<file path=xl/ctrlProps/ctrlProp458.xml><?xml version="1.0" encoding="utf-8"?>
<formControlPr xmlns="http://schemas.microsoft.com/office/spreadsheetml/2009/9/main" objectType="CheckBox" fmlaLink="#REF!" lockText="1" noThreeD="1"/>
</file>

<file path=xl/ctrlProps/ctrlProp459.xml><?xml version="1.0" encoding="utf-8"?>
<formControlPr xmlns="http://schemas.microsoft.com/office/spreadsheetml/2009/9/main" objectType="Drop" dropStyle="combo" dx="16" fmlaLink="#REF!" fmlaRange="#REF!" noThreeD="1" sel="0" val="0"/>
</file>

<file path=xl/ctrlProps/ctrlProp46.xml><?xml version="1.0" encoding="utf-8"?>
<formControlPr xmlns="http://schemas.microsoft.com/office/spreadsheetml/2009/9/main" objectType="CheckBox" fmlaLink="#REF!" lockText="1" noThreeD="1"/>
</file>

<file path=xl/ctrlProps/ctrlProp460.xml><?xml version="1.0" encoding="utf-8"?>
<formControlPr xmlns="http://schemas.microsoft.com/office/spreadsheetml/2009/9/main" objectType="CheckBox" fmlaLink="#REF!" lockText="1" noThreeD="1"/>
</file>

<file path=xl/ctrlProps/ctrlProp461.xml><?xml version="1.0" encoding="utf-8"?>
<formControlPr xmlns="http://schemas.microsoft.com/office/spreadsheetml/2009/9/main" objectType="CheckBox" fmlaLink="#REF!" lockText="1" noThreeD="1"/>
</file>

<file path=xl/ctrlProps/ctrlProp462.xml><?xml version="1.0" encoding="utf-8"?>
<formControlPr xmlns="http://schemas.microsoft.com/office/spreadsheetml/2009/9/main" objectType="Drop" dropStyle="combo" dx="16" fmlaLink="#REF!" fmlaRange="#REF!" noThreeD="1" sel="0" val="0"/>
</file>

<file path=xl/ctrlProps/ctrlProp463.xml><?xml version="1.0" encoding="utf-8"?>
<formControlPr xmlns="http://schemas.microsoft.com/office/spreadsheetml/2009/9/main" objectType="CheckBox" fmlaLink="#REF!" lockText="1" noThreeD="1"/>
</file>

<file path=xl/ctrlProps/ctrlProp464.xml><?xml version="1.0" encoding="utf-8"?>
<formControlPr xmlns="http://schemas.microsoft.com/office/spreadsheetml/2009/9/main" objectType="Drop" dropStyle="combo" dx="16" fmlaLink="#REF!" fmlaRange="#REF!" noThreeD="1" sel="0" val="0"/>
</file>

<file path=xl/ctrlProps/ctrlProp465.xml><?xml version="1.0" encoding="utf-8"?>
<formControlPr xmlns="http://schemas.microsoft.com/office/spreadsheetml/2009/9/main" objectType="CheckBox" fmlaLink="#REF!" lockText="1" noThreeD="1"/>
</file>

<file path=xl/ctrlProps/ctrlProp466.xml><?xml version="1.0" encoding="utf-8"?>
<formControlPr xmlns="http://schemas.microsoft.com/office/spreadsheetml/2009/9/main" objectType="Drop" dropStyle="combo" dx="16" fmlaLink="#REF!" fmlaRange="#REF!" noThreeD="1" sel="0" val="0"/>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Drop" dropStyle="combo" dx="16" fmlaLink="#REF!" fmlaRange="#REF!" noThreeD="1" sel="0" val="0"/>
</file>

<file path=xl/ctrlProps/ctrlProp469.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Drop" dropStyle="combo" dx="16" fmlaLink="#REF!" fmlaRange="#REF!" noThreeD="1" sel="0" val="0"/>
</file>

<file path=xl/ctrlProps/ctrlProp471.xml><?xml version="1.0" encoding="utf-8"?>
<formControlPr xmlns="http://schemas.microsoft.com/office/spreadsheetml/2009/9/main" objectType="CheckBox" fmlaLink="#REF!" lockText="1" noThreeD="1"/>
</file>

<file path=xl/ctrlProps/ctrlProp472.xml><?xml version="1.0" encoding="utf-8"?>
<formControlPr xmlns="http://schemas.microsoft.com/office/spreadsheetml/2009/9/main" objectType="Drop" dropStyle="combo" dx="16" fmlaLink="#REF!" fmlaRange="#REF!" noThreeD="1" sel="0" val="0"/>
</file>

<file path=xl/ctrlProps/ctrlProp473.xml><?xml version="1.0" encoding="utf-8"?>
<formControlPr xmlns="http://schemas.microsoft.com/office/spreadsheetml/2009/9/main" objectType="CheckBox" fmlaLink="#REF!" lockText="1" noThreeD="1"/>
</file>

<file path=xl/ctrlProps/ctrlProp474.xml><?xml version="1.0" encoding="utf-8"?>
<formControlPr xmlns="http://schemas.microsoft.com/office/spreadsheetml/2009/9/main" objectType="Drop" dropStyle="combo" dx="16" fmlaLink="#REF!" fmlaRange="#REF!" noThreeD="1" sel="0" val="0"/>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Drop" dropStyle="combo" dx="16" fmlaLink="#REF!" fmlaRange="#REF!" noThreeD="1" sel="0" val="0"/>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Drop" dropStyle="combo" dx="16" fmlaLink="#REF!" fmlaRange="#REF!" noThreeD="1" sel="0" val="0"/>
</file>

<file path=xl/ctrlProps/ctrlProp479.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Drop" dropStyle="combo" dx="16" fmlaLink="#REF!" fmlaRange="#REF!" noThreeD="1" sel="0" val="0"/>
</file>

<file path=xl/ctrlProps/ctrlProp480.xml><?xml version="1.0" encoding="utf-8"?>
<formControlPr xmlns="http://schemas.microsoft.com/office/spreadsheetml/2009/9/main" objectType="Drop" dropStyle="combo" dx="16" fmlaLink="#REF!" fmlaRange="#REF!" noThreeD="1" sel="0" val="0"/>
</file>

<file path=xl/ctrlProps/ctrlProp481.xml><?xml version="1.0" encoding="utf-8"?>
<formControlPr xmlns="http://schemas.microsoft.com/office/spreadsheetml/2009/9/main" objectType="CheckBox" fmlaLink="#REF!" lockText="1" noThreeD="1"/>
</file>

<file path=xl/ctrlProps/ctrlProp482.xml><?xml version="1.0" encoding="utf-8"?>
<formControlPr xmlns="http://schemas.microsoft.com/office/spreadsheetml/2009/9/main" objectType="Drop" dropStyle="combo" dx="16" fmlaLink="#REF!" fmlaRange="#REF!" noThreeD="1" sel="0" val="0"/>
</file>

<file path=xl/ctrlProps/ctrlProp483.xml><?xml version="1.0" encoding="utf-8"?>
<formControlPr xmlns="http://schemas.microsoft.com/office/spreadsheetml/2009/9/main" objectType="CheckBox" fmlaLink="#REF!" lockText="1" noThreeD="1"/>
</file>

<file path=xl/ctrlProps/ctrlProp484.xml><?xml version="1.0" encoding="utf-8"?>
<formControlPr xmlns="http://schemas.microsoft.com/office/spreadsheetml/2009/9/main" objectType="Drop" dropStyle="combo" dx="16" fmlaLink="#REF!" fmlaRange="#REF!" noThreeD="1" sel="0" val="0"/>
</file>

<file path=xl/ctrlProps/ctrlProp485.xml><?xml version="1.0" encoding="utf-8"?>
<formControlPr xmlns="http://schemas.microsoft.com/office/spreadsheetml/2009/9/main" objectType="CheckBox" fmlaLink="#REF!" lockText="1" noThreeD="1"/>
</file>

<file path=xl/ctrlProps/ctrlProp486.xml><?xml version="1.0" encoding="utf-8"?>
<formControlPr xmlns="http://schemas.microsoft.com/office/spreadsheetml/2009/9/main" objectType="Drop" dropStyle="combo" dx="16" fmlaLink="#REF!" fmlaRange="#REF!" noThreeD="1" sel="0" val="0"/>
</file>

<file path=xl/ctrlProps/ctrlProp487.xml><?xml version="1.0" encoding="utf-8"?>
<formControlPr xmlns="http://schemas.microsoft.com/office/spreadsheetml/2009/9/main" objectType="CheckBox" fmlaLink="#REF!" lockText="1" noThreeD="1"/>
</file>

<file path=xl/ctrlProps/ctrlProp488.xml><?xml version="1.0" encoding="utf-8"?>
<formControlPr xmlns="http://schemas.microsoft.com/office/spreadsheetml/2009/9/main" objectType="Drop" dropStyle="combo" dx="16" fmlaLink="#REF!" fmlaRange="#REF!" noThreeD="1" sel="0" val="0"/>
</file>

<file path=xl/ctrlProps/ctrlProp489.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490.xml><?xml version="1.0" encoding="utf-8"?>
<formControlPr xmlns="http://schemas.microsoft.com/office/spreadsheetml/2009/9/main" objectType="Drop" dropStyle="combo" dx="16" fmlaLink="#REF!" fmlaRange="#REF!" noThreeD="1" sel="0" val="0"/>
</file>

<file path=xl/ctrlProps/ctrlProp491.xml><?xml version="1.0" encoding="utf-8"?>
<formControlPr xmlns="http://schemas.microsoft.com/office/spreadsheetml/2009/9/main" objectType="CheckBox" fmlaLink="#REF!" lockText="1" noThreeD="1"/>
</file>

<file path=xl/ctrlProps/ctrlProp492.xml><?xml version="1.0" encoding="utf-8"?>
<formControlPr xmlns="http://schemas.microsoft.com/office/spreadsheetml/2009/9/main" objectType="Drop" dropStyle="combo" dx="16" fmlaLink="#REF!" fmlaRange="#REF!" noThreeD="1" sel="0" val="0"/>
</file>

<file path=xl/ctrlProps/ctrlProp493.xml><?xml version="1.0" encoding="utf-8"?>
<formControlPr xmlns="http://schemas.microsoft.com/office/spreadsheetml/2009/9/main" objectType="CheckBox" fmlaLink="#REF!" lockText="1" noThreeD="1"/>
</file>

<file path=xl/ctrlProps/ctrlProp494.xml><?xml version="1.0" encoding="utf-8"?>
<formControlPr xmlns="http://schemas.microsoft.com/office/spreadsheetml/2009/9/main" objectType="Drop" dropStyle="combo" dx="16" fmlaLink="#REF!" fmlaRange="#REF!" noThreeD="1" sel="0" val="0"/>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Drop" dropStyle="combo" dx="16" fmlaLink="#REF!" fmlaRange="#REF!" noThreeD="1" sel="0" val="0"/>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Drop" dropStyle="combo" dx="16" fmlaLink="#REF!" fmlaRange="#REF!" noThreeD="1" sel="0" val="0"/>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REF!" lockText="1" noThreeD="1"/>
</file>

<file path=xl/ctrlProps/ctrlProp500.xml><?xml version="1.0" encoding="utf-8"?>
<formControlPr xmlns="http://schemas.microsoft.com/office/spreadsheetml/2009/9/main" objectType="Drop" dropStyle="combo" dx="16" fmlaLink="#REF!" fmlaRange="#REF!" noThreeD="1" sel="0" val="0"/>
</file>

<file path=xl/ctrlProps/ctrlProp501.xml><?xml version="1.0" encoding="utf-8"?>
<formControlPr xmlns="http://schemas.microsoft.com/office/spreadsheetml/2009/9/main" objectType="CheckBox" fmlaLink="#REF!" lockText="1" noThreeD="1"/>
</file>

<file path=xl/ctrlProps/ctrlProp502.xml><?xml version="1.0" encoding="utf-8"?>
<formControlPr xmlns="http://schemas.microsoft.com/office/spreadsheetml/2009/9/main" objectType="Drop" dropStyle="combo" dx="16" fmlaLink="#REF!" fmlaRange="#REF!" noThreeD="1" sel="0" val="0"/>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Drop" dropStyle="combo" dx="16" fmlaLink="#REF!" fmlaRange="#REF!" noThreeD="1" sel="0" val="0"/>
</file>

<file path=xl/ctrlProps/ctrlProp505.xml><?xml version="1.0" encoding="utf-8"?>
<formControlPr xmlns="http://schemas.microsoft.com/office/spreadsheetml/2009/9/main" objectType="CheckBox" fmlaLink="#REF!" lockText="1" noThreeD="1"/>
</file>

<file path=xl/ctrlProps/ctrlProp506.xml><?xml version="1.0" encoding="utf-8"?>
<formControlPr xmlns="http://schemas.microsoft.com/office/spreadsheetml/2009/9/main" objectType="Drop" dropStyle="combo" dx="16" fmlaLink="#REF!" fmlaRange="#REF!" noThreeD="1" sel="0" val="0"/>
</file>

<file path=xl/ctrlProps/ctrlProp507.xml><?xml version="1.0" encoding="utf-8"?>
<formControlPr xmlns="http://schemas.microsoft.com/office/spreadsheetml/2009/9/main" objectType="CheckBox" fmlaLink="#REF!" lockText="1" noThreeD="1"/>
</file>

<file path=xl/ctrlProps/ctrlProp508.xml><?xml version="1.0" encoding="utf-8"?>
<formControlPr xmlns="http://schemas.microsoft.com/office/spreadsheetml/2009/9/main" objectType="Drop" dropStyle="combo" dx="16" fmlaLink="#REF!" fmlaRange="#REF!" noThreeD="1" sel="0" val="0"/>
</file>

<file path=xl/ctrlProps/ctrlProp509.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Drop" dropStyle="combo" dx="16" fmlaLink="#REF!" fmlaRange="#REF!" noThreeD="1" sel="0" val="0"/>
</file>

<file path=xl/ctrlProps/ctrlProp510.xml><?xml version="1.0" encoding="utf-8"?>
<formControlPr xmlns="http://schemas.microsoft.com/office/spreadsheetml/2009/9/main" objectType="Drop" dropStyle="combo" dx="16" fmlaLink="#REF!" fmlaRange="#REF!" noThreeD="1" sel="0" val="0"/>
</file>

<file path=xl/ctrlProps/ctrlProp511.xml><?xml version="1.0" encoding="utf-8"?>
<formControlPr xmlns="http://schemas.microsoft.com/office/spreadsheetml/2009/9/main" objectType="CheckBox" fmlaLink="#REF!" lockText="1" noThreeD="1"/>
</file>

<file path=xl/ctrlProps/ctrlProp512.xml><?xml version="1.0" encoding="utf-8"?>
<formControlPr xmlns="http://schemas.microsoft.com/office/spreadsheetml/2009/9/main" objectType="Drop" dropStyle="combo" dx="16" fmlaLink="#REF!" fmlaRange="#REF!" noThreeD="1" sel="0" val="0"/>
</file>

<file path=xl/ctrlProps/ctrlProp513.xml><?xml version="1.0" encoding="utf-8"?>
<formControlPr xmlns="http://schemas.microsoft.com/office/spreadsheetml/2009/9/main" objectType="CheckBox" fmlaLink="#REF!" lockText="1" noThreeD="1"/>
</file>

<file path=xl/ctrlProps/ctrlProp514.xml><?xml version="1.0" encoding="utf-8"?>
<formControlPr xmlns="http://schemas.microsoft.com/office/spreadsheetml/2009/9/main" objectType="Drop" dropStyle="combo" dx="16" fmlaLink="#REF!" fmlaRange="#REF!" noThreeD="1" sel="0" val="0"/>
</file>

<file path=xl/ctrlProps/ctrlProp515.xml><?xml version="1.0" encoding="utf-8"?>
<formControlPr xmlns="http://schemas.microsoft.com/office/spreadsheetml/2009/9/main" objectType="CheckBox" fmlaLink="#REF!" lockText="1" noThreeD="1"/>
</file>

<file path=xl/ctrlProps/ctrlProp516.xml><?xml version="1.0" encoding="utf-8"?>
<formControlPr xmlns="http://schemas.microsoft.com/office/spreadsheetml/2009/9/main" objectType="Drop" dropStyle="combo" dx="16" fmlaLink="#REF!" fmlaRange="#REF!" noThreeD="1" sel="0" val="0"/>
</file>

<file path=xl/ctrlProps/ctrlProp517.xml><?xml version="1.0" encoding="utf-8"?>
<formControlPr xmlns="http://schemas.microsoft.com/office/spreadsheetml/2009/9/main" objectType="CheckBox" fmlaLink="#REF!" lockText="1" noThreeD="1"/>
</file>

<file path=xl/ctrlProps/ctrlProp518.xml><?xml version="1.0" encoding="utf-8"?>
<formControlPr xmlns="http://schemas.microsoft.com/office/spreadsheetml/2009/9/main" objectType="Drop" dropStyle="combo" dx="16" fmlaLink="#REF!" fmlaRange="#REF!" noThreeD="1" sel="0" val="0"/>
</file>

<file path=xl/ctrlProps/ctrlProp519.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20.xml><?xml version="1.0" encoding="utf-8"?>
<formControlPr xmlns="http://schemas.microsoft.com/office/spreadsheetml/2009/9/main" objectType="Drop" dropStyle="combo" dx="16" fmlaLink="#REF!" fmlaRange="#REF!" noThreeD="1" sel="0" val="0"/>
</file>

<file path=xl/ctrlProps/ctrlProp521.xml><?xml version="1.0" encoding="utf-8"?>
<formControlPr xmlns="http://schemas.microsoft.com/office/spreadsheetml/2009/9/main" objectType="CheckBox" fmlaLink="#REF!" lockText="1" noThreeD="1"/>
</file>

<file path=xl/ctrlProps/ctrlProp522.xml><?xml version="1.0" encoding="utf-8"?>
<formControlPr xmlns="http://schemas.microsoft.com/office/spreadsheetml/2009/9/main" objectType="Drop" dropStyle="combo" dx="16" fmlaLink="#REF!" fmlaRange="#REF!" noThreeD="1" sel="0" val="0"/>
</file>

<file path=xl/ctrlProps/ctrlProp523.xml><?xml version="1.0" encoding="utf-8"?>
<formControlPr xmlns="http://schemas.microsoft.com/office/spreadsheetml/2009/9/main" objectType="CheckBox" fmlaLink="#REF!" lockText="1" noThreeD="1"/>
</file>

<file path=xl/ctrlProps/ctrlProp524.xml><?xml version="1.0" encoding="utf-8"?>
<formControlPr xmlns="http://schemas.microsoft.com/office/spreadsheetml/2009/9/main" objectType="Drop" dropStyle="combo" dx="16" fmlaLink="#REF!" fmlaRange="#REF!" noThreeD="1" sel="0" val="0"/>
</file>

<file path=xl/ctrlProps/ctrlProp525.xml><?xml version="1.0" encoding="utf-8"?>
<formControlPr xmlns="http://schemas.microsoft.com/office/spreadsheetml/2009/9/main" objectType="CheckBox" fmlaLink="#REF!" lockText="1" noThreeD="1"/>
</file>

<file path=xl/ctrlProps/ctrlProp526.xml><?xml version="1.0" encoding="utf-8"?>
<formControlPr xmlns="http://schemas.microsoft.com/office/spreadsheetml/2009/9/main" objectType="Drop" dropStyle="combo" dx="16" fmlaLink="#REF!" fmlaRange="#REF!" noThreeD="1" sel="0" val="0"/>
</file>

<file path=xl/ctrlProps/ctrlProp527.xml><?xml version="1.0" encoding="utf-8"?>
<formControlPr xmlns="http://schemas.microsoft.com/office/spreadsheetml/2009/9/main" objectType="CheckBox" fmlaLink="#REF!" lockText="1" noThreeD="1"/>
</file>

<file path=xl/ctrlProps/ctrlProp528.xml><?xml version="1.0" encoding="utf-8"?>
<formControlPr xmlns="http://schemas.microsoft.com/office/spreadsheetml/2009/9/main" objectType="Drop" dropStyle="combo" dx="16" fmlaLink="#REF!" fmlaRange="#REF!" noThreeD="1" sel="0" val="0"/>
</file>

<file path=xl/ctrlProps/ctrlProp529.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30.xml><?xml version="1.0" encoding="utf-8"?>
<formControlPr xmlns="http://schemas.microsoft.com/office/spreadsheetml/2009/9/main" objectType="Drop" dropStyle="combo" dx="16" fmlaLink="#REF!" fmlaRange="#REF!" noThreeD="1" sel="0" val="0"/>
</file>

<file path=xl/ctrlProps/ctrlProp531.xml><?xml version="1.0" encoding="utf-8"?>
<formControlPr xmlns="http://schemas.microsoft.com/office/spreadsheetml/2009/9/main" objectType="CheckBox" fmlaLink="#REF!" lockText="1" noThreeD="1"/>
</file>

<file path=xl/ctrlProps/ctrlProp532.xml><?xml version="1.0" encoding="utf-8"?>
<formControlPr xmlns="http://schemas.microsoft.com/office/spreadsheetml/2009/9/main" objectType="Drop" dropStyle="combo" dx="16" fmlaLink="#REF!" fmlaRange="#REF!" noThreeD="1" sel="0" val="0"/>
</file>

<file path=xl/ctrlProps/ctrlProp533.xml><?xml version="1.0" encoding="utf-8"?>
<formControlPr xmlns="http://schemas.microsoft.com/office/spreadsheetml/2009/9/main" objectType="CheckBox" fmlaLink="#REF!" lockText="1" noThreeD="1"/>
</file>

<file path=xl/ctrlProps/ctrlProp534.xml><?xml version="1.0" encoding="utf-8"?>
<formControlPr xmlns="http://schemas.microsoft.com/office/spreadsheetml/2009/9/main" objectType="Drop" dropStyle="combo" dx="16" fmlaLink="#REF!" fmlaRange="#REF!" noThreeD="1" sel="0" val="0"/>
</file>

<file path=xl/ctrlProps/ctrlProp535.xml><?xml version="1.0" encoding="utf-8"?>
<formControlPr xmlns="http://schemas.microsoft.com/office/spreadsheetml/2009/9/main" objectType="CheckBox" fmlaLink="#REF!" lockText="1" noThreeD="1"/>
</file>

<file path=xl/ctrlProps/ctrlProp536.xml><?xml version="1.0" encoding="utf-8"?>
<formControlPr xmlns="http://schemas.microsoft.com/office/spreadsheetml/2009/9/main" objectType="Drop" dropStyle="combo" dx="16" fmlaLink="#REF!" fmlaRange="#REF!" noThreeD="1" sel="0" val="0"/>
</file>

<file path=xl/ctrlProps/ctrlProp537.xml><?xml version="1.0" encoding="utf-8"?>
<formControlPr xmlns="http://schemas.microsoft.com/office/spreadsheetml/2009/9/main" objectType="CheckBox" fmlaLink="#REF!" lockText="1" noThreeD="1"/>
</file>

<file path=xl/ctrlProps/ctrlProp538.xml><?xml version="1.0" encoding="utf-8"?>
<formControlPr xmlns="http://schemas.microsoft.com/office/spreadsheetml/2009/9/main" objectType="Drop" dropStyle="combo" dx="16" fmlaLink="#REF!" fmlaRange="#REF!" noThreeD="1" sel="0" val="0"/>
</file>

<file path=xl/ctrlProps/ctrlProp539.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Drop" dropStyle="combo" dx="16" fmlaLink="#REF!" fmlaRange="#REF!" noThreeD="1" sel="0" val="0"/>
</file>

<file path=xl/ctrlProps/ctrlProp540.xml><?xml version="1.0" encoding="utf-8"?>
<formControlPr xmlns="http://schemas.microsoft.com/office/spreadsheetml/2009/9/main" objectType="Drop" dropStyle="combo" dx="16" fmlaLink="#REF!" fmlaRange="#REF!" noThreeD="1" sel="0" val="0"/>
</file>

<file path=xl/ctrlProps/ctrlProp541.xml><?xml version="1.0" encoding="utf-8"?>
<formControlPr xmlns="http://schemas.microsoft.com/office/spreadsheetml/2009/9/main" objectType="CheckBox" fmlaLink="#REF!" lockText="1" noThreeD="1"/>
</file>

<file path=xl/ctrlProps/ctrlProp542.xml><?xml version="1.0" encoding="utf-8"?>
<formControlPr xmlns="http://schemas.microsoft.com/office/spreadsheetml/2009/9/main" objectType="Drop" dropStyle="combo" dx="16" fmlaLink="#REF!" fmlaRange="#REF!" noThreeD="1" sel="0" val="0"/>
</file>

<file path=xl/ctrlProps/ctrlProp543.xml><?xml version="1.0" encoding="utf-8"?>
<formControlPr xmlns="http://schemas.microsoft.com/office/spreadsheetml/2009/9/main" objectType="CheckBox" fmlaLink="#REF!" lockText="1" noThreeD="1"/>
</file>

<file path=xl/ctrlProps/ctrlProp544.xml><?xml version="1.0" encoding="utf-8"?>
<formControlPr xmlns="http://schemas.microsoft.com/office/spreadsheetml/2009/9/main" objectType="Drop" dropStyle="combo" dx="16" fmlaLink="#REF!" fmlaRange="#REF!" noThreeD="1" sel="0" val="0"/>
</file>

<file path=xl/ctrlProps/ctrlProp545.xml><?xml version="1.0" encoding="utf-8"?>
<formControlPr xmlns="http://schemas.microsoft.com/office/spreadsheetml/2009/9/main" objectType="CheckBox" fmlaLink="#REF!" lockText="1" noThreeD="1"/>
</file>

<file path=xl/ctrlProps/ctrlProp546.xml><?xml version="1.0" encoding="utf-8"?>
<formControlPr xmlns="http://schemas.microsoft.com/office/spreadsheetml/2009/9/main" objectType="Drop" dropStyle="combo" dx="16" fmlaLink="#REF!" fmlaRange="#REF!" noThreeD="1" sel="0" val="0"/>
</file>

<file path=xl/ctrlProps/ctrlProp547.xml><?xml version="1.0" encoding="utf-8"?>
<formControlPr xmlns="http://schemas.microsoft.com/office/spreadsheetml/2009/9/main" objectType="CheckBox" fmlaLink="#REF!" lockText="1" noThreeD="1"/>
</file>

<file path=xl/ctrlProps/ctrlProp548.xml><?xml version="1.0" encoding="utf-8"?>
<formControlPr xmlns="http://schemas.microsoft.com/office/spreadsheetml/2009/9/main" objectType="Drop" dropStyle="combo" dx="16" fmlaLink="#REF!" fmlaRange="#REF!" noThreeD="1" sel="0" val="0"/>
</file>

<file path=xl/ctrlProps/ctrlProp549.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50.xml><?xml version="1.0" encoding="utf-8"?>
<formControlPr xmlns="http://schemas.microsoft.com/office/spreadsheetml/2009/9/main" objectType="Drop" dropStyle="combo" dx="16" fmlaLink="#REF!" fmlaRange="#REF!" noThreeD="1" sel="0" val="0"/>
</file>

<file path=xl/ctrlProps/ctrlProp551.xml><?xml version="1.0" encoding="utf-8"?>
<formControlPr xmlns="http://schemas.microsoft.com/office/spreadsheetml/2009/9/main" objectType="CheckBox" fmlaLink="#REF!" lockText="1" noThreeD="1"/>
</file>

<file path=xl/ctrlProps/ctrlProp552.xml><?xml version="1.0" encoding="utf-8"?>
<formControlPr xmlns="http://schemas.microsoft.com/office/spreadsheetml/2009/9/main" objectType="Drop" dropStyle="combo" dx="16" fmlaLink="#REF!" fmlaRange="#REF!" noThreeD="1" sel="0" val="0"/>
</file>

<file path=xl/ctrlProps/ctrlProp553.xml><?xml version="1.0" encoding="utf-8"?>
<formControlPr xmlns="http://schemas.microsoft.com/office/spreadsheetml/2009/9/main" objectType="CheckBox" fmlaLink="#REF!" lockText="1" noThreeD="1"/>
</file>

<file path=xl/ctrlProps/ctrlProp554.xml><?xml version="1.0" encoding="utf-8"?>
<formControlPr xmlns="http://schemas.microsoft.com/office/spreadsheetml/2009/9/main" objectType="Drop" dropStyle="combo" dx="16" fmlaLink="#REF!" fmlaRange="#REF!" noThreeD="1" sel="0" val="0"/>
</file>

<file path=xl/ctrlProps/ctrlProp555.xml><?xml version="1.0" encoding="utf-8"?>
<formControlPr xmlns="http://schemas.microsoft.com/office/spreadsheetml/2009/9/main" objectType="CheckBox" fmlaLink="#REF!" lockText="1" noThreeD="1"/>
</file>

<file path=xl/ctrlProps/ctrlProp556.xml><?xml version="1.0" encoding="utf-8"?>
<formControlPr xmlns="http://schemas.microsoft.com/office/spreadsheetml/2009/9/main" objectType="Drop" dropStyle="combo" dx="16" fmlaLink="#REF!" fmlaRange="#REF!" noThreeD="1" sel="0" val="0"/>
</file>

<file path=xl/ctrlProps/ctrlProp557.xml><?xml version="1.0" encoding="utf-8"?>
<formControlPr xmlns="http://schemas.microsoft.com/office/spreadsheetml/2009/9/main" objectType="CheckBox" fmlaLink="#REF!" lockText="1" noThreeD="1"/>
</file>

<file path=xl/ctrlProps/ctrlProp558.xml><?xml version="1.0" encoding="utf-8"?>
<formControlPr xmlns="http://schemas.microsoft.com/office/spreadsheetml/2009/9/main" objectType="Drop" dropStyle="combo" dx="16" fmlaLink="#REF!" fmlaRange="#REF!" noThreeD="1" sel="0" val="0"/>
</file>

<file path=xl/ctrlProps/ctrlProp559.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60.xml><?xml version="1.0" encoding="utf-8"?>
<formControlPr xmlns="http://schemas.microsoft.com/office/spreadsheetml/2009/9/main" objectType="Drop" dropStyle="combo" dx="16" fmlaLink="#REF!" fmlaRange="#REF!" noThreeD="1" sel="0" val="0"/>
</file>

<file path=xl/ctrlProps/ctrlProp561.xml><?xml version="1.0" encoding="utf-8"?>
<formControlPr xmlns="http://schemas.microsoft.com/office/spreadsheetml/2009/9/main" objectType="CheckBox" fmlaLink="#REF!" lockText="1" noThreeD="1"/>
</file>

<file path=xl/ctrlProps/ctrlProp562.xml><?xml version="1.0" encoding="utf-8"?>
<formControlPr xmlns="http://schemas.microsoft.com/office/spreadsheetml/2009/9/main" objectType="Drop" dropStyle="combo" dx="16" fmlaLink="#REF!" fmlaRange="#REF!" noThreeD="1" sel="0" val="0"/>
</file>

<file path=xl/ctrlProps/ctrlProp563.xml><?xml version="1.0" encoding="utf-8"?>
<formControlPr xmlns="http://schemas.microsoft.com/office/spreadsheetml/2009/9/main" objectType="CheckBox" fmlaLink="#REF!" lockText="1" noThreeD="1"/>
</file>

<file path=xl/ctrlProps/ctrlProp564.xml><?xml version="1.0" encoding="utf-8"?>
<formControlPr xmlns="http://schemas.microsoft.com/office/spreadsheetml/2009/9/main" objectType="Drop" dropStyle="combo" dx="16" fmlaLink="#REF!" fmlaRange="#REF!" noThreeD="1" sel="0" val="0"/>
</file>

<file path=xl/ctrlProps/ctrlProp565.xml><?xml version="1.0" encoding="utf-8"?>
<formControlPr xmlns="http://schemas.microsoft.com/office/spreadsheetml/2009/9/main" objectType="CheckBox" fmlaLink="#REF!" lockText="1" noThreeD="1"/>
</file>

<file path=xl/ctrlProps/ctrlProp566.xml><?xml version="1.0" encoding="utf-8"?>
<formControlPr xmlns="http://schemas.microsoft.com/office/spreadsheetml/2009/9/main" objectType="Drop" dropStyle="combo" dx="16" fmlaLink="#REF!" fmlaRange="#REF!" noThreeD="1" sel="0" val="0"/>
</file>

<file path=xl/ctrlProps/ctrlProp567.xml><?xml version="1.0" encoding="utf-8"?>
<formControlPr xmlns="http://schemas.microsoft.com/office/spreadsheetml/2009/9/main" objectType="CheckBox" fmlaLink="#REF!" lockText="1" noThreeD="1"/>
</file>

<file path=xl/ctrlProps/ctrlProp568.xml><?xml version="1.0" encoding="utf-8"?>
<formControlPr xmlns="http://schemas.microsoft.com/office/spreadsheetml/2009/9/main" objectType="Drop" dropStyle="combo" dx="16" fmlaLink="#REF!" fmlaRange="#REF!" noThreeD="1" sel="0" val="0"/>
</file>

<file path=xl/ctrlProps/ctrlProp569.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Drop" dropStyle="combo" dx="16" fmlaLink="#REF!" fmlaRange="#REF!" noThreeD="1" sel="0" val="0"/>
</file>

<file path=xl/ctrlProps/ctrlProp570.xml><?xml version="1.0" encoding="utf-8"?>
<formControlPr xmlns="http://schemas.microsoft.com/office/spreadsheetml/2009/9/main" objectType="Drop" dropStyle="combo" dx="16" fmlaLink="#REF!" fmlaRange="#REF!" noThreeD="1" sel="0" val="0"/>
</file>

<file path=xl/ctrlProps/ctrlProp571.xml><?xml version="1.0" encoding="utf-8"?>
<formControlPr xmlns="http://schemas.microsoft.com/office/spreadsheetml/2009/9/main" objectType="CheckBox" fmlaLink="#REF!" lockText="1" noThreeD="1"/>
</file>

<file path=xl/ctrlProps/ctrlProp572.xml><?xml version="1.0" encoding="utf-8"?>
<formControlPr xmlns="http://schemas.microsoft.com/office/spreadsheetml/2009/9/main" objectType="Drop" dropStyle="combo" dx="16" fmlaLink="#REF!" fmlaRange="#REF!" noThreeD="1" sel="0" val="0"/>
</file>

<file path=xl/ctrlProps/ctrlProp573.xml><?xml version="1.0" encoding="utf-8"?>
<formControlPr xmlns="http://schemas.microsoft.com/office/spreadsheetml/2009/9/main" objectType="CheckBox" fmlaLink="#REF!" lockText="1" noThreeD="1"/>
</file>

<file path=xl/ctrlProps/ctrlProp574.xml><?xml version="1.0" encoding="utf-8"?>
<formControlPr xmlns="http://schemas.microsoft.com/office/spreadsheetml/2009/9/main" objectType="Drop" dropStyle="combo" dx="16" fmlaLink="#REF!" fmlaRange="#REF!" noThreeD="1" sel="0" val="0"/>
</file>

<file path=xl/ctrlProps/ctrlProp575.xml><?xml version="1.0" encoding="utf-8"?>
<formControlPr xmlns="http://schemas.microsoft.com/office/spreadsheetml/2009/9/main" objectType="CheckBox" fmlaLink="#REF!" lockText="1" noThreeD="1"/>
</file>

<file path=xl/ctrlProps/ctrlProp576.xml><?xml version="1.0" encoding="utf-8"?>
<formControlPr xmlns="http://schemas.microsoft.com/office/spreadsheetml/2009/9/main" objectType="Drop" dropStyle="combo" dx="16" fmlaLink="#REF!" fmlaRange="#REF!" noThreeD="1" sel="0" val="0"/>
</file>

<file path=xl/ctrlProps/ctrlProp577.xml><?xml version="1.0" encoding="utf-8"?>
<formControlPr xmlns="http://schemas.microsoft.com/office/spreadsheetml/2009/9/main" objectType="CheckBox" fmlaLink="#REF!" lockText="1" noThreeD="1"/>
</file>

<file path=xl/ctrlProps/ctrlProp578.xml><?xml version="1.0" encoding="utf-8"?>
<formControlPr xmlns="http://schemas.microsoft.com/office/spreadsheetml/2009/9/main" objectType="Drop" dropStyle="combo" dx="16" fmlaLink="#REF!" fmlaRange="#REF!" noThreeD="1" sel="0" val="0"/>
</file>

<file path=xl/ctrlProps/ctrlProp579.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80.xml><?xml version="1.0" encoding="utf-8"?>
<formControlPr xmlns="http://schemas.microsoft.com/office/spreadsheetml/2009/9/main" objectType="Drop" dropStyle="combo" dx="16" fmlaLink="#REF!" fmlaRange="#REF!" noThreeD="1" sel="0" val="0"/>
</file>

<file path=xl/ctrlProps/ctrlProp581.xml><?xml version="1.0" encoding="utf-8"?>
<formControlPr xmlns="http://schemas.microsoft.com/office/spreadsheetml/2009/9/main" objectType="CheckBox" fmlaLink="#REF!" lockText="1" noThreeD="1"/>
</file>

<file path=xl/ctrlProps/ctrlProp582.xml><?xml version="1.0" encoding="utf-8"?>
<formControlPr xmlns="http://schemas.microsoft.com/office/spreadsheetml/2009/9/main" objectType="Drop" dropStyle="combo" dx="16" fmlaLink="#REF!" fmlaRange="#REF!" noThreeD="1" sel="0" val="0"/>
</file>

<file path=xl/ctrlProps/ctrlProp583.xml><?xml version="1.0" encoding="utf-8"?>
<formControlPr xmlns="http://schemas.microsoft.com/office/spreadsheetml/2009/9/main" objectType="CheckBox" fmlaLink="#REF!" lockText="1" noThreeD="1"/>
</file>

<file path=xl/ctrlProps/ctrlProp584.xml><?xml version="1.0" encoding="utf-8"?>
<formControlPr xmlns="http://schemas.microsoft.com/office/spreadsheetml/2009/9/main" objectType="Drop" dropStyle="combo" dx="16" fmlaLink="#REF!" fmlaRange="#REF!" noThreeD="1" sel="0" val="0"/>
</file>

<file path=xl/ctrlProps/ctrlProp585.xml><?xml version="1.0" encoding="utf-8"?>
<formControlPr xmlns="http://schemas.microsoft.com/office/spreadsheetml/2009/9/main" objectType="CheckBox" fmlaLink="#REF!" lockText="1" noThreeD="1"/>
</file>

<file path=xl/ctrlProps/ctrlProp586.xml><?xml version="1.0" encoding="utf-8"?>
<formControlPr xmlns="http://schemas.microsoft.com/office/spreadsheetml/2009/9/main" objectType="Drop" dropStyle="combo" dx="16" fmlaLink="#REF!" fmlaRange="#REF!" noThreeD="1" sel="0" val="0"/>
</file>

<file path=xl/ctrlProps/ctrlProp587.xml><?xml version="1.0" encoding="utf-8"?>
<formControlPr xmlns="http://schemas.microsoft.com/office/spreadsheetml/2009/9/main" objectType="CheckBox" fmlaLink="#REF!" lockText="1" noThreeD="1"/>
</file>

<file path=xl/ctrlProps/ctrlProp588.xml><?xml version="1.0" encoding="utf-8"?>
<formControlPr xmlns="http://schemas.microsoft.com/office/spreadsheetml/2009/9/main" objectType="Drop" dropStyle="combo" dx="16" fmlaLink="#REF!" fmlaRange="#REF!" noThreeD="1" sel="0" val="0"/>
</file>

<file path=xl/ctrlProps/ctrlProp589.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590.xml><?xml version="1.0" encoding="utf-8"?>
<formControlPr xmlns="http://schemas.microsoft.com/office/spreadsheetml/2009/9/main" objectType="Drop" dropStyle="combo" dx="16" fmlaLink="#REF!" fmlaRange="#REF!" noThreeD="1" sel="0" val="0"/>
</file>

<file path=xl/ctrlProps/ctrlProp591.xml><?xml version="1.0" encoding="utf-8"?>
<formControlPr xmlns="http://schemas.microsoft.com/office/spreadsheetml/2009/9/main" objectType="CheckBox" fmlaLink="#REF!" lockText="1" noThreeD="1"/>
</file>

<file path=xl/ctrlProps/ctrlProp592.xml><?xml version="1.0" encoding="utf-8"?>
<formControlPr xmlns="http://schemas.microsoft.com/office/spreadsheetml/2009/9/main" objectType="Drop" dropStyle="combo" dx="16" fmlaLink="#REF!" fmlaRange="#REF!" noThreeD="1" sel="0" val="0"/>
</file>

<file path=xl/ctrlProps/ctrlProp593.xml><?xml version="1.0" encoding="utf-8"?>
<formControlPr xmlns="http://schemas.microsoft.com/office/spreadsheetml/2009/9/main" objectType="CheckBox" fmlaLink="#REF!" lockText="1" noThreeD="1"/>
</file>

<file path=xl/ctrlProps/ctrlProp594.xml><?xml version="1.0" encoding="utf-8"?>
<formControlPr xmlns="http://schemas.microsoft.com/office/spreadsheetml/2009/9/main" objectType="Drop" dropStyle="combo" dx="16" fmlaLink="#REF!" fmlaRange="#REF!" noThreeD="1" sel="0" val="0"/>
</file>

<file path=xl/ctrlProps/ctrlProp595.xml><?xml version="1.0" encoding="utf-8"?>
<formControlPr xmlns="http://schemas.microsoft.com/office/spreadsheetml/2009/9/main" objectType="CheckBox" fmlaLink="#REF!" lockText="1" noThreeD="1"/>
</file>

<file path=xl/ctrlProps/ctrlProp596.xml><?xml version="1.0" encoding="utf-8"?>
<formControlPr xmlns="http://schemas.microsoft.com/office/spreadsheetml/2009/9/main" objectType="Drop" dropStyle="combo" dx="16" fmlaLink="#REF!" fmlaRange="#REF!" noThreeD="1" sel="0" val="0"/>
</file>

<file path=xl/ctrlProps/ctrlProp597.xml><?xml version="1.0" encoding="utf-8"?>
<formControlPr xmlns="http://schemas.microsoft.com/office/spreadsheetml/2009/9/main" objectType="CheckBox" fmlaLink="#REF!" lockText="1" noThreeD="1"/>
</file>

<file path=xl/ctrlProps/ctrlProp598.xml><?xml version="1.0" encoding="utf-8"?>
<formControlPr xmlns="http://schemas.microsoft.com/office/spreadsheetml/2009/9/main" objectType="Drop" dropStyle="combo" dx="16" fmlaLink="#REF!" fmlaRange="#REF!" noThreeD="1" sel="0" val="0"/>
</file>

<file path=xl/ctrlProps/ctrlProp59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Drop" dropStyle="combo" dx="16" fmlaLink="#REF!" fmlaRange="#REF!" noThreeD="1" sel="0" val="0"/>
</file>

<file path=xl/ctrlProps/ctrlProp600.xml><?xml version="1.0" encoding="utf-8"?>
<formControlPr xmlns="http://schemas.microsoft.com/office/spreadsheetml/2009/9/main" objectType="Drop" dropStyle="combo" dx="16" fmlaLink="#REF!" fmlaRange="#REF!" noThreeD="1" sel="0" val="0"/>
</file>

<file path=xl/ctrlProps/ctrlProp601.xml><?xml version="1.0" encoding="utf-8"?>
<formControlPr xmlns="http://schemas.microsoft.com/office/spreadsheetml/2009/9/main" objectType="CheckBox" fmlaLink="#REF!" lockText="1" noThreeD="1"/>
</file>

<file path=xl/ctrlProps/ctrlProp602.xml><?xml version="1.0" encoding="utf-8"?>
<formControlPr xmlns="http://schemas.microsoft.com/office/spreadsheetml/2009/9/main" objectType="Drop" dropStyle="combo" dx="16" fmlaLink="#REF!" fmlaRange="#REF!" noThreeD="1" sel="0" val="0"/>
</file>

<file path=xl/ctrlProps/ctrlProp603.xml><?xml version="1.0" encoding="utf-8"?>
<formControlPr xmlns="http://schemas.microsoft.com/office/spreadsheetml/2009/9/main" objectType="CheckBox" fmlaLink="#REF!" lockText="1" noThreeD="1"/>
</file>

<file path=xl/ctrlProps/ctrlProp604.xml><?xml version="1.0" encoding="utf-8"?>
<formControlPr xmlns="http://schemas.microsoft.com/office/spreadsheetml/2009/9/main" objectType="Drop" dropStyle="combo" dx="16" fmlaLink="#REF!" fmlaRange="#REF!" noThreeD="1" sel="0" val="0"/>
</file>

<file path=xl/ctrlProps/ctrlProp605.xml><?xml version="1.0" encoding="utf-8"?>
<formControlPr xmlns="http://schemas.microsoft.com/office/spreadsheetml/2009/9/main" objectType="CheckBox" fmlaLink="#REF!" lockText="1" noThreeD="1"/>
</file>

<file path=xl/ctrlProps/ctrlProp606.xml><?xml version="1.0" encoding="utf-8"?>
<formControlPr xmlns="http://schemas.microsoft.com/office/spreadsheetml/2009/9/main" objectType="Drop" dropStyle="combo" dx="16" fmlaLink="#REF!" fmlaRange="#REF!" noThreeD="1" sel="0" val="0"/>
</file>

<file path=xl/ctrlProps/ctrlProp607.xml><?xml version="1.0" encoding="utf-8"?>
<formControlPr xmlns="http://schemas.microsoft.com/office/spreadsheetml/2009/9/main" objectType="CheckBox" fmlaLink="#REF!" lockText="1" noThreeD="1"/>
</file>

<file path=xl/ctrlProps/ctrlProp608.xml><?xml version="1.0" encoding="utf-8"?>
<formControlPr xmlns="http://schemas.microsoft.com/office/spreadsheetml/2009/9/main" objectType="Drop" dropStyle="combo" dx="16" fmlaLink="#REF!" fmlaRange="#REF!" noThreeD="1" sel="0" val="0"/>
</file>

<file path=xl/ctrlProps/ctrlProp609.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10.xml><?xml version="1.0" encoding="utf-8"?>
<formControlPr xmlns="http://schemas.microsoft.com/office/spreadsheetml/2009/9/main" objectType="Drop" dropStyle="combo" dx="16" fmlaLink="#REF!" fmlaRange="#REF!" noThreeD="1" sel="0" val="0"/>
</file>

<file path=xl/ctrlProps/ctrlProp61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Drop" dropStyle="combo" dx="16" fmlaLink="#REF!" fmlaRange="#REF!" noThreeD="1" sel="0" val="0"/>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Drop" dropStyle="combo" dx="16" fmlaLink="#REF!" fmlaRange="#REF!" noThreeD="1" sel="0" val="0"/>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CheckBox" fmlaLink="$AV$35" lockText="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Drop" dropStyle="combo" dx="16" fmlaLink="#REF!" fmlaRange="#REF!" noThreeD="1" sel="0" val="0"/>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Drop" dropStyle="combo" dx="16" fmlaLink="#REF!" fmlaRange="#REF!" noThreeD="1" sel="0" val="0"/>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Drop" dropStyle="combo" dx="16" fmlaLink="#REF!" fmlaRange="#REF!" noThreeD="1" sel="0" val="0"/>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AV$36" lockText="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Drop" dropStyle="combo" dx="16" fmlaLink="#REF!" fmlaRange="#REF!" noThreeD="1" sel="0" val="0"/>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Drop" dropStyle="combo" dx="16" fmlaLink="#REF!" fmlaRange="#REF!" noThreeD="1" sel="0" val="0"/>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Drop" dropStyle="combo" dx="16" fmlaLink="#REF!" fmlaRange="#REF!" noThreeD="1" sel="0" val="0"/>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AX$35" lockText="1"/>
</file>

<file path=xl/ctrlProps/ctrlProp90.xml><?xml version="1.0" encoding="utf-8"?>
<formControlPr xmlns="http://schemas.microsoft.com/office/spreadsheetml/2009/9/main" objectType="Drop" dropStyle="combo" dx="16" fmlaLink="#REF!" fmlaRange="#REF!" noThreeD="1" sel="0" val="0"/>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Drop" dropStyle="combo" dx="16" fmlaLink="#REF!" fmlaRange="#REF!" noThreeD="1" sel="0" val="0"/>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Drop" dropStyle="combo" dx="16" fmlaLink="#REF!" fmlaRange="#REF!" noThreeD="1" sel="0" val="0"/>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Drop" dropStyle="combo" dx="16" fmlaLink="#REF!" fmlaRange="#REF!"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175260</xdr:colOff>
          <xdr:row>12</xdr:row>
          <xdr:rowOff>175260</xdr:rowOff>
        </xdr:from>
        <xdr:to>
          <xdr:col>4</xdr:col>
          <xdr:colOff>137160</xdr:colOff>
          <xdr:row>13</xdr:row>
          <xdr:rowOff>182880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0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13</xdr:row>
          <xdr:rowOff>304800</xdr:rowOff>
        </xdr:from>
        <xdr:to>
          <xdr:col>4</xdr:col>
          <xdr:colOff>137160</xdr:colOff>
          <xdr:row>14</xdr:row>
          <xdr:rowOff>190500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0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44</xdr:col>
      <xdr:colOff>0</xdr:colOff>
      <xdr:row>37</xdr:row>
      <xdr:rowOff>298076</xdr:rowOff>
    </xdr:from>
    <xdr:to>
      <xdr:col>44</xdr:col>
      <xdr:colOff>0</xdr:colOff>
      <xdr:row>37</xdr:row>
      <xdr:rowOff>298076</xdr:rowOff>
    </xdr:to>
    <xdr:sp macro="" textlink="">
      <xdr:nvSpPr>
        <xdr:cNvPr id="46081" name="Text Box 1">
          <a:extLst>
            <a:ext uri="{FF2B5EF4-FFF2-40B4-BE49-F238E27FC236}">
              <a16:creationId xmlns:a16="http://schemas.microsoft.com/office/drawing/2014/main" id="{00000000-0008-0000-0200-000001B40000}"/>
            </a:ext>
          </a:extLst>
        </xdr:cNvPr>
        <xdr:cNvSpPr txBox="1">
          <a:spLocks noChangeArrowheads="1"/>
        </xdr:cNvSpPr>
      </xdr:nvSpPr>
      <xdr:spPr bwMode="auto">
        <a:xfrm>
          <a:off x="7677150" y="11210925"/>
          <a:ext cx="0" cy="0"/>
        </a:xfrm>
        <a:prstGeom prst="rect">
          <a:avLst/>
        </a:prstGeom>
        <a:solidFill>
          <a:srgbClr val="FFFFDD"/>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800000"/>
              </a:solidFill>
              <a:latin typeface="HG丸ｺﾞｼｯｸM-PRO"/>
              <a:ea typeface="HG丸ｺﾞｼｯｸM-PRO"/>
            </a:rPr>
            <a:t>　提出者や事業所の名称が変更された（る）場合は、事前にご相談下さい。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45</xdr:col>
          <xdr:colOff>0</xdr:colOff>
          <xdr:row>10</xdr:row>
          <xdr:rowOff>0</xdr:rowOff>
        </xdr:from>
        <xdr:to>
          <xdr:col>45</xdr:col>
          <xdr:colOff>0</xdr:colOff>
          <xdr:row>10</xdr:row>
          <xdr:rowOff>0</xdr:rowOff>
        </xdr:to>
        <xdr:sp macro="" textlink="">
          <xdr:nvSpPr>
            <xdr:cNvPr id="2059" name="btnClear"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5</xdr:row>
          <xdr:rowOff>76200</xdr:rowOff>
        </xdr:from>
        <xdr:to>
          <xdr:col>4</xdr:col>
          <xdr:colOff>144780</xdr:colOff>
          <xdr:row>5</xdr:row>
          <xdr:rowOff>289560</xdr:rowOff>
        </xdr:to>
        <xdr:sp macro="" textlink="">
          <xdr:nvSpPr>
            <xdr:cNvPr id="40978" name="Option Button 18" hidden="1">
              <a:extLst>
                <a:ext uri="{63B3BB69-23CF-44E3-9099-C40C66FF867C}">
                  <a14:compatExt spid="_x0000_s40978"/>
                </a:ext>
                <a:ext uri="{FF2B5EF4-FFF2-40B4-BE49-F238E27FC236}">
                  <a16:creationId xmlns:a16="http://schemas.microsoft.com/office/drawing/2014/main" id="{00000000-0008-0000-05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76200</xdr:rowOff>
        </xdr:from>
        <xdr:to>
          <xdr:col>4</xdr:col>
          <xdr:colOff>144780</xdr:colOff>
          <xdr:row>6</xdr:row>
          <xdr:rowOff>289560</xdr:rowOff>
        </xdr:to>
        <xdr:sp macro="" textlink="">
          <xdr:nvSpPr>
            <xdr:cNvPr id="40979" name="Option Button 19" hidden="1">
              <a:extLst>
                <a:ext uri="{63B3BB69-23CF-44E3-9099-C40C66FF867C}">
                  <a14:compatExt spid="_x0000_s40979"/>
                </a:ext>
                <a:ext uri="{FF2B5EF4-FFF2-40B4-BE49-F238E27FC236}">
                  <a16:creationId xmlns:a16="http://schemas.microsoft.com/office/drawing/2014/main" id="{00000000-0008-0000-05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68580</xdr:rowOff>
        </xdr:from>
        <xdr:to>
          <xdr:col>4</xdr:col>
          <xdr:colOff>144780</xdr:colOff>
          <xdr:row>7</xdr:row>
          <xdr:rowOff>281940</xdr:rowOff>
        </xdr:to>
        <xdr:sp macro="" textlink="">
          <xdr:nvSpPr>
            <xdr:cNvPr id="40980" name="Option Button 20" hidden="1">
              <a:extLst>
                <a:ext uri="{63B3BB69-23CF-44E3-9099-C40C66FF867C}">
                  <a14:compatExt spid="_x0000_s40980"/>
                </a:ext>
                <a:ext uri="{FF2B5EF4-FFF2-40B4-BE49-F238E27FC236}">
                  <a16:creationId xmlns:a16="http://schemas.microsoft.com/office/drawing/2014/main" id="{00000000-0008-0000-05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34</xdr:row>
          <xdr:rowOff>60960</xdr:rowOff>
        </xdr:from>
        <xdr:to>
          <xdr:col>23</xdr:col>
          <xdr:colOff>175260</xdr:colOff>
          <xdr:row>34</xdr:row>
          <xdr:rowOff>289560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5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35</xdr:row>
          <xdr:rowOff>60960</xdr:rowOff>
        </xdr:from>
        <xdr:to>
          <xdr:col>23</xdr:col>
          <xdr:colOff>175260</xdr:colOff>
          <xdr:row>35</xdr:row>
          <xdr:rowOff>289560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5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34</xdr:row>
          <xdr:rowOff>60960</xdr:rowOff>
        </xdr:from>
        <xdr:to>
          <xdr:col>33</xdr:col>
          <xdr:colOff>175260</xdr:colOff>
          <xdr:row>34</xdr:row>
          <xdr:rowOff>289560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5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34</xdr:row>
          <xdr:rowOff>60960</xdr:rowOff>
        </xdr:from>
        <xdr:to>
          <xdr:col>13</xdr:col>
          <xdr:colOff>175260</xdr:colOff>
          <xdr:row>34</xdr:row>
          <xdr:rowOff>289560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5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xdr:row>
          <xdr:rowOff>60960</xdr:rowOff>
        </xdr:from>
        <xdr:to>
          <xdr:col>13</xdr:col>
          <xdr:colOff>175260</xdr:colOff>
          <xdr:row>35</xdr:row>
          <xdr:rowOff>289560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5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0</xdr:colOff>
      <xdr:row>113</xdr:row>
      <xdr:rowOff>0</xdr:rowOff>
    </xdr:from>
    <xdr:ext cx="317010" cy="118494"/>
    <xdr:sp macro="" textlink="">
      <xdr:nvSpPr>
        <xdr:cNvPr id="4188" name="テキスト 84" hidden="1">
          <a:extLst>
            <a:ext uri="{FF2B5EF4-FFF2-40B4-BE49-F238E27FC236}">
              <a16:creationId xmlns:a16="http://schemas.microsoft.com/office/drawing/2014/main" id="{00000000-0008-0000-0600-00005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192" name="テキスト 83" hidden="1">
          <a:extLst>
            <a:ext uri="{FF2B5EF4-FFF2-40B4-BE49-F238E27FC236}">
              <a16:creationId xmlns:a16="http://schemas.microsoft.com/office/drawing/2014/main" id="{00000000-0008-0000-0600-00006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196" name="テキスト 82" hidden="1">
          <a:extLst>
            <a:ext uri="{FF2B5EF4-FFF2-40B4-BE49-F238E27FC236}">
              <a16:creationId xmlns:a16="http://schemas.microsoft.com/office/drawing/2014/main" id="{00000000-0008-0000-0600-00006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00" name="テキスト 81" hidden="1">
          <a:extLst>
            <a:ext uri="{FF2B5EF4-FFF2-40B4-BE49-F238E27FC236}">
              <a16:creationId xmlns:a16="http://schemas.microsoft.com/office/drawing/2014/main" id="{00000000-0008-0000-0600-00006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04" name="テキスト 80" hidden="1">
          <a:extLst>
            <a:ext uri="{FF2B5EF4-FFF2-40B4-BE49-F238E27FC236}">
              <a16:creationId xmlns:a16="http://schemas.microsoft.com/office/drawing/2014/main" id="{00000000-0008-0000-0600-00006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08" name="テキスト 79" hidden="1">
          <a:extLst>
            <a:ext uri="{FF2B5EF4-FFF2-40B4-BE49-F238E27FC236}">
              <a16:creationId xmlns:a16="http://schemas.microsoft.com/office/drawing/2014/main" id="{00000000-0008-0000-0600-00007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12" name="テキスト 78" hidden="1">
          <a:extLst>
            <a:ext uri="{FF2B5EF4-FFF2-40B4-BE49-F238E27FC236}">
              <a16:creationId xmlns:a16="http://schemas.microsoft.com/office/drawing/2014/main" id="{00000000-0008-0000-0600-00007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16" name="テキスト 77" hidden="1">
          <a:extLst>
            <a:ext uri="{FF2B5EF4-FFF2-40B4-BE49-F238E27FC236}">
              <a16:creationId xmlns:a16="http://schemas.microsoft.com/office/drawing/2014/main" id="{00000000-0008-0000-0600-00007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20" name="テキスト 76" hidden="1">
          <a:extLst>
            <a:ext uri="{FF2B5EF4-FFF2-40B4-BE49-F238E27FC236}">
              <a16:creationId xmlns:a16="http://schemas.microsoft.com/office/drawing/2014/main" id="{00000000-0008-0000-0600-00007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24" name="テキスト 75" hidden="1">
          <a:extLst>
            <a:ext uri="{FF2B5EF4-FFF2-40B4-BE49-F238E27FC236}">
              <a16:creationId xmlns:a16="http://schemas.microsoft.com/office/drawing/2014/main" id="{00000000-0008-0000-0600-00008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28" name="テキスト 74" hidden="1">
          <a:extLst>
            <a:ext uri="{FF2B5EF4-FFF2-40B4-BE49-F238E27FC236}">
              <a16:creationId xmlns:a16="http://schemas.microsoft.com/office/drawing/2014/main" id="{00000000-0008-0000-0600-00008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32" name="テキスト 73" hidden="1">
          <a:extLst>
            <a:ext uri="{FF2B5EF4-FFF2-40B4-BE49-F238E27FC236}">
              <a16:creationId xmlns:a16="http://schemas.microsoft.com/office/drawing/2014/main" id="{00000000-0008-0000-0600-00008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36" name="テキスト 72" hidden="1">
          <a:extLst>
            <a:ext uri="{FF2B5EF4-FFF2-40B4-BE49-F238E27FC236}">
              <a16:creationId xmlns:a16="http://schemas.microsoft.com/office/drawing/2014/main" id="{00000000-0008-0000-0600-00008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40" name="テキスト 71" hidden="1">
          <a:extLst>
            <a:ext uri="{FF2B5EF4-FFF2-40B4-BE49-F238E27FC236}">
              <a16:creationId xmlns:a16="http://schemas.microsoft.com/office/drawing/2014/main" id="{00000000-0008-0000-0600-00009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44" name="テキスト 70" hidden="1">
          <a:extLst>
            <a:ext uri="{FF2B5EF4-FFF2-40B4-BE49-F238E27FC236}">
              <a16:creationId xmlns:a16="http://schemas.microsoft.com/office/drawing/2014/main" id="{00000000-0008-0000-0600-00009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48" name="テキスト 69" hidden="1">
          <a:extLst>
            <a:ext uri="{FF2B5EF4-FFF2-40B4-BE49-F238E27FC236}">
              <a16:creationId xmlns:a16="http://schemas.microsoft.com/office/drawing/2014/main" id="{00000000-0008-0000-0600-00009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52" name="テキスト 68" hidden="1">
          <a:extLst>
            <a:ext uri="{FF2B5EF4-FFF2-40B4-BE49-F238E27FC236}">
              <a16:creationId xmlns:a16="http://schemas.microsoft.com/office/drawing/2014/main" id="{00000000-0008-0000-0600-00009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56" name="テキスト 67" hidden="1">
          <a:extLst>
            <a:ext uri="{FF2B5EF4-FFF2-40B4-BE49-F238E27FC236}">
              <a16:creationId xmlns:a16="http://schemas.microsoft.com/office/drawing/2014/main" id="{00000000-0008-0000-0600-0000A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60" name="テキスト 66" hidden="1">
          <a:extLst>
            <a:ext uri="{FF2B5EF4-FFF2-40B4-BE49-F238E27FC236}">
              <a16:creationId xmlns:a16="http://schemas.microsoft.com/office/drawing/2014/main" id="{00000000-0008-0000-0600-0000A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64" name="テキスト 65" hidden="1">
          <a:extLst>
            <a:ext uri="{FF2B5EF4-FFF2-40B4-BE49-F238E27FC236}">
              <a16:creationId xmlns:a16="http://schemas.microsoft.com/office/drawing/2014/main" id="{00000000-0008-0000-0600-0000A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68" name="テキスト 64" hidden="1">
          <a:extLst>
            <a:ext uri="{FF2B5EF4-FFF2-40B4-BE49-F238E27FC236}">
              <a16:creationId xmlns:a16="http://schemas.microsoft.com/office/drawing/2014/main" id="{00000000-0008-0000-0600-0000A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72" name="テキスト 63" hidden="1">
          <a:extLst>
            <a:ext uri="{FF2B5EF4-FFF2-40B4-BE49-F238E27FC236}">
              <a16:creationId xmlns:a16="http://schemas.microsoft.com/office/drawing/2014/main" id="{00000000-0008-0000-0600-0000B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76" name="テキスト 62" hidden="1">
          <a:extLst>
            <a:ext uri="{FF2B5EF4-FFF2-40B4-BE49-F238E27FC236}">
              <a16:creationId xmlns:a16="http://schemas.microsoft.com/office/drawing/2014/main" id="{00000000-0008-0000-0600-0000B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80" name="テキスト 61" hidden="1">
          <a:extLst>
            <a:ext uri="{FF2B5EF4-FFF2-40B4-BE49-F238E27FC236}">
              <a16:creationId xmlns:a16="http://schemas.microsoft.com/office/drawing/2014/main" id="{00000000-0008-0000-0600-0000B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84" name="テキスト 60" hidden="1">
          <a:extLst>
            <a:ext uri="{FF2B5EF4-FFF2-40B4-BE49-F238E27FC236}">
              <a16:creationId xmlns:a16="http://schemas.microsoft.com/office/drawing/2014/main" id="{00000000-0008-0000-0600-0000B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88" name="テキスト 59" hidden="1">
          <a:extLst>
            <a:ext uri="{FF2B5EF4-FFF2-40B4-BE49-F238E27FC236}">
              <a16:creationId xmlns:a16="http://schemas.microsoft.com/office/drawing/2014/main" id="{00000000-0008-0000-0600-0000C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92" name="テキスト 58" hidden="1">
          <a:extLst>
            <a:ext uri="{FF2B5EF4-FFF2-40B4-BE49-F238E27FC236}">
              <a16:creationId xmlns:a16="http://schemas.microsoft.com/office/drawing/2014/main" id="{00000000-0008-0000-0600-0000C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96" name="テキスト 57" hidden="1">
          <a:extLst>
            <a:ext uri="{FF2B5EF4-FFF2-40B4-BE49-F238E27FC236}">
              <a16:creationId xmlns:a16="http://schemas.microsoft.com/office/drawing/2014/main" id="{00000000-0008-0000-0600-0000C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00" name="テキスト 56" hidden="1">
          <a:extLst>
            <a:ext uri="{FF2B5EF4-FFF2-40B4-BE49-F238E27FC236}">
              <a16:creationId xmlns:a16="http://schemas.microsoft.com/office/drawing/2014/main" id="{00000000-0008-0000-0600-0000C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04" name="テキスト 55" hidden="1">
          <a:extLst>
            <a:ext uri="{FF2B5EF4-FFF2-40B4-BE49-F238E27FC236}">
              <a16:creationId xmlns:a16="http://schemas.microsoft.com/office/drawing/2014/main" id="{00000000-0008-0000-0600-0000D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08" name="テキスト 54" hidden="1">
          <a:extLst>
            <a:ext uri="{FF2B5EF4-FFF2-40B4-BE49-F238E27FC236}">
              <a16:creationId xmlns:a16="http://schemas.microsoft.com/office/drawing/2014/main" id="{00000000-0008-0000-0600-0000D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12" name="テキスト 53" hidden="1">
          <a:extLst>
            <a:ext uri="{FF2B5EF4-FFF2-40B4-BE49-F238E27FC236}">
              <a16:creationId xmlns:a16="http://schemas.microsoft.com/office/drawing/2014/main" id="{00000000-0008-0000-0600-0000D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16" name="テキスト 52" hidden="1">
          <a:extLst>
            <a:ext uri="{FF2B5EF4-FFF2-40B4-BE49-F238E27FC236}">
              <a16:creationId xmlns:a16="http://schemas.microsoft.com/office/drawing/2014/main" id="{00000000-0008-0000-0600-0000D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20" name="テキスト 51" hidden="1">
          <a:extLst>
            <a:ext uri="{FF2B5EF4-FFF2-40B4-BE49-F238E27FC236}">
              <a16:creationId xmlns:a16="http://schemas.microsoft.com/office/drawing/2014/main" id="{00000000-0008-0000-0600-0000E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24" name="テキスト 50" hidden="1">
          <a:extLst>
            <a:ext uri="{FF2B5EF4-FFF2-40B4-BE49-F238E27FC236}">
              <a16:creationId xmlns:a16="http://schemas.microsoft.com/office/drawing/2014/main" id="{00000000-0008-0000-0600-0000E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28" name="テキスト 49" hidden="1">
          <a:extLst>
            <a:ext uri="{FF2B5EF4-FFF2-40B4-BE49-F238E27FC236}">
              <a16:creationId xmlns:a16="http://schemas.microsoft.com/office/drawing/2014/main" id="{00000000-0008-0000-0600-0000E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32" name="テキスト 48" hidden="1">
          <a:extLst>
            <a:ext uri="{FF2B5EF4-FFF2-40B4-BE49-F238E27FC236}">
              <a16:creationId xmlns:a16="http://schemas.microsoft.com/office/drawing/2014/main" id="{00000000-0008-0000-0600-0000E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36" name="テキスト 47" hidden="1">
          <a:extLst>
            <a:ext uri="{FF2B5EF4-FFF2-40B4-BE49-F238E27FC236}">
              <a16:creationId xmlns:a16="http://schemas.microsoft.com/office/drawing/2014/main" id="{00000000-0008-0000-0600-0000F0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40" name="テキスト 46" hidden="1">
          <a:extLst>
            <a:ext uri="{FF2B5EF4-FFF2-40B4-BE49-F238E27FC236}">
              <a16:creationId xmlns:a16="http://schemas.microsoft.com/office/drawing/2014/main" id="{00000000-0008-0000-0600-0000F4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44" name="テキスト 45" hidden="1">
          <a:extLst>
            <a:ext uri="{FF2B5EF4-FFF2-40B4-BE49-F238E27FC236}">
              <a16:creationId xmlns:a16="http://schemas.microsoft.com/office/drawing/2014/main" id="{00000000-0008-0000-0600-0000F8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48" name="テキスト 44" hidden="1">
          <a:extLst>
            <a:ext uri="{FF2B5EF4-FFF2-40B4-BE49-F238E27FC236}">
              <a16:creationId xmlns:a16="http://schemas.microsoft.com/office/drawing/2014/main" id="{00000000-0008-0000-0600-0000FC10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52" name="テキスト 43" hidden="1">
          <a:extLst>
            <a:ext uri="{FF2B5EF4-FFF2-40B4-BE49-F238E27FC236}">
              <a16:creationId xmlns:a16="http://schemas.microsoft.com/office/drawing/2014/main" id="{00000000-0008-0000-0600-00000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56" name="テキスト 42" hidden="1">
          <a:extLst>
            <a:ext uri="{FF2B5EF4-FFF2-40B4-BE49-F238E27FC236}">
              <a16:creationId xmlns:a16="http://schemas.microsoft.com/office/drawing/2014/main" id="{00000000-0008-0000-0600-00000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60" name="テキスト 41" hidden="1">
          <a:extLst>
            <a:ext uri="{FF2B5EF4-FFF2-40B4-BE49-F238E27FC236}">
              <a16:creationId xmlns:a16="http://schemas.microsoft.com/office/drawing/2014/main" id="{00000000-0008-0000-0600-00000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64" name="テキスト 40" hidden="1">
          <a:extLst>
            <a:ext uri="{FF2B5EF4-FFF2-40B4-BE49-F238E27FC236}">
              <a16:creationId xmlns:a16="http://schemas.microsoft.com/office/drawing/2014/main" id="{00000000-0008-0000-0600-00000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68" name="テキスト 39" hidden="1">
          <a:extLst>
            <a:ext uri="{FF2B5EF4-FFF2-40B4-BE49-F238E27FC236}">
              <a16:creationId xmlns:a16="http://schemas.microsoft.com/office/drawing/2014/main" id="{00000000-0008-0000-0600-00001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72" name="テキスト 38" hidden="1">
          <a:extLst>
            <a:ext uri="{FF2B5EF4-FFF2-40B4-BE49-F238E27FC236}">
              <a16:creationId xmlns:a16="http://schemas.microsoft.com/office/drawing/2014/main" id="{00000000-0008-0000-0600-00001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76" name="テキスト 37" hidden="1">
          <a:extLst>
            <a:ext uri="{FF2B5EF4-FFF2-40B4-BE49-F238E27FC236}">
              <a16:creationId xmlns:a16="http://schemas.microsoft.com/office/drawing/2014/main" id="{00000000-0008-0000-0600-00001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80" name="テキスト 36" hidden="1">
          <a:extLst>
            <a:ext uri="{FF2B5EF4-FFF2-40B4-BE49-F238E27FC236}">
              <a16:creationId xmlns:a16="http://schemas.microsoft.com/office/drawing/2014/main" id="{00000000-0008-0000-0600-00001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84" name="テキスト 35" hidden="1">
          <a:extLst>
            <a:ext uri="{FF2B5EF4-FFF2-40B4-BE49-F238E27FC236}">
              <a16:creationId xmlns:a16="http://schemas.microsoft.com/office/drawing/2014/main" id="{00000000-0008-0000-0600-00002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88" name="テキスト 34" hidden="1">
          <a:extLst>
            <a:ext uri="{FF2B5EF4-FFF2-40B4-BE49-F238E27FC236}">
              <a16:creationId xmlns:a16="http://schemas.microsoft.com/office/drawing/2014/main" id="{00000000-0008-0000-0600-00002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92" name="テキスト 33" hidden="1">
          <a:extLst>
            <a:ext uri="{FF2B5EF4-FFF2-40B4-BE49-F238E27FC236}">
              <a16:creationId xmlns:a16="http://schemas.microsoft.com/office/drawing/2014/main" id="{00000000-0008-0000-0600-00002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96" name="テキスト 32" hidden="1">
          <a:extLst>
            <a:ext uri="{FF2B5EF4-FFF2-40B4-BE49-F238E27FC236}">
              <a16:creationId xmlns:a16="http://schemas.microsoft.com/office/drawing/2014/main" id="{00000000-0008-0000-0600-00002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00" name="テキスト 31" hidden="1">
          <a:extLst>
            <a:ext uri="{FF2B5EF4-FFF2-40B4-BE49-F238E27FC236}">
              <a16:creationId xmlns:a16="http://schemas.microsoft.com/office/drawing/2014/main" id="{00000000-0008-0000-0600-00003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04" name="テキスト 30" hidden="1">
          <a:extLst>
            <a:ext uri="{FF2B5EF4-FFF2-40B4-BE49-F238E27FC236}">
              <a16:creationId xmlns:a16="http://schemas.microsoft.com/office/drawing/2014/main" id="{00000000-0008-0000-0600-00003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08" name="テキスト 29" hidden="1">
          <a:extLst>
            <a:ext uri="{FF2B5EF4-FFF2-40B4-BE49-F238E27FC236}">
              <a16:creationId xmlns:a16="http://schemas.microsoft.com/office/drawing/2014/main" id="{00000000-0008-0000-0600-00003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12" name="テキスト 28" hidden="1">
          <a:extLst>
            <a:ext uri="{FF2B5EF4-FFF2-40B4-BE49-F238E27FC236}">
              <a16:creationId xmlns:a16="http://schemas.microsoft.com/office/drawing/2014/main" id="{00000000-0008-0000-0600-00003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16" name="テキスト 27" hidden="1">
          <a:extLst>
            <a:ext uri="{FF2B5EF4-FFF2-40B4-BE49-F238E27FC236}">
              <a16:creationId xmlns:a16="http://schemas.microsoft.com/office/drawing/2014/main" id="{00000000-0008-0000-0600-00004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20" name="テキスト 26" hidden="1">
          <a:extLst>
            <a:ext uri="{FF2B5EF4-FFF2-40B4-BE49-F238E27FC236}">
              <a16:creationId xmlns:a16="http://schemas.microsoft.com/office/drawing/2014/main" id="{00000000-0008-0000-0600-00004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24" name="テキスト 25" hidden="1">
          <a:extLst>
            <a:ext uri="{FF2B5EF4-FFF2-40B4-BE49-F238E27FC236}">
              <a16:creationId xmlns:a16="http://schemas.microsoft.com/office/drawing/2014/main" id="{00000000-0008-0000-0600-00004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28" name="テキスト 24" hidden="1">
          <a:extLst>
            <a:ext uri="{FF2B5EF4-FFF2-40B4-BE49-F238E27FC236}">
              <a16:creationId xmlns:a16="http://schemas.microsoft.com/office/drawing/2014/main" id="{00000000-0008-0000-0600-00004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32" name="テキスト 23" hidden="1">
          <a:extLst>
            <a:ext uri="{FF2B5EF4-FFF2-40B4-BE49-F238E27FC236}">
              <a16:creationId xmlns:a16="http://schemas.microsoft.com/office/drawing/2014/main" id="{00000000-0008-0000-0600-00005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36" name="テキスト 22" hidden="1">
          <a:extLst>
            <a:ext uri="{FF2B5EF4-FFF2-40B4-BE49-F238E27FC236}">
              <a16:creationId xmlns:a16="http://schemas.microsoft.com/office/drawing/2014/main" id="{00000000-0008-0000-0600-00005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40" name="テキスト 21" hidden="1">
          <a:extLst>
            <a:ext uri="{FF2B5EF4-FFF2-40B4-BE49-F238E27FC236}">
              <a16:creationId xmlns:a16="http://schemas.microsoft.com/office/drawing/2014/main" id="{00000000-0008-0000-0600-00005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44" name="テキスト 20" hidden="1">
          <a:extLst>
            <a:ext uri="{FF2B5EF4-FFF2-40B4-BE49-F238E27FC236}">
              <a16:creationId xmlns:a16="http://schemas.microsoft.com/office/drawing/2014/main" id="{00000000-0008-0000-0600-00005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48" name="テキスト 19" hidden="1">
          <a:extLst>
            <a:ext uri="{FF2B5EF4-FFF2-40B4-BE49-F238E27FC236}">
              <a16:creationId xmlns:a16="http://schemas.microsoft.com/office/drawing/2014/main" id="{00000000-0008-0000-0600-00006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52" name="テキスト 18" hidden="1">
          <a:extLst>
            <a:ext uri="{FF2B5EF4-FFF2-40B4-BE49-F238E27FC236}">
              <a16:creationId xmlns:a16="http://schemas.microsoft.com/office/drawing/2014/main" id="{00000000-0008-0000-0600-000064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56" name="テキスト 17" hidden="1">
          <a:extLst>
            <a:ext uri="{FF2B5EF4-FFF2-40B4-BE49-F238E27FC236}">
              <a16:creationId xmlns:a16="http://schemas.microsoft.com/office/drawing/2014/main" id="{00000000-0008-0000-0600-000068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60" name="テキスト 16" hidden="1">
          <a:extLst>
            <a:ext uri="{FF2B5EF4-FFF2-40B4-BE49-F238E27FC236}">
              <a16:creationId xmlns:a16="http://schemas.microsoft.com/office/drawing/2014/main" id="{00000000-0008-0000-0600-00006C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78" name="テキスト 86" hidden="1">
          <a:extLst>
            <a:ext uri="{FF2B5EF4-FFF2-40B4-BE49-F238E27FC236}">
              <a16:creationId xmlns:a16="http://schemas.microsoft.com/office/drawing/2014/main" id="{00000000-0008-0000-0600-00007E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79" name="テキスト 87" hidden="1">
          <a:extLst>
            <a:ext uri="{FF2B5EF4-FFF2-40B4-BE49-F238E27FC236}">
              <a16:creationId xmlns:a16="http://schemas.microsoft.com/office/drawing/2014/main" id="{00000000-0008-0000-0600-00007F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0" name="テキスト 88" hidden="1">
          <a:extLst>
            <a:ext uri="{FF2B5EF4-FFF2-40B4-BE49-F238E27FC236}">
              <a16:creationId xmlns:a16="http://schemas.microsoft.com/office/drawing/2014/main" id="{00000000-0008-0000-0600-000080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1" name="テキスト 89" hidden="1">
          <a:extLst>
            <a:ext uri="{FF2B5EF4-FFF2-40B4-BE49-F238E27FC236}">
              <a16:creationId xmlns:a16="http://schemas.microsoft.com/office/drawing/2014/main" id="{00000000-0008-0000-0600-000081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2" name="テキスト 85" hidden="1">
          <a:extLst>
            <a:ext uri="{FF2B5EF4-FFF2-40B4-BE49-F238E27FC236}">
              <a16:creationId xmlns:a16="http://schemas.microsoft.com/office/drawing/2014/main" id="{00000000-0008-0000-0600-000082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3" name="テキスト 90" hidden="1">
          <a:extLst>
            <a:ext uri="{FF2B5EF4-FFF2-40B4-BE49-F238E27FC236}">
              <a16:creationId xmlns:a16="http://schemas.microsoft.com/office/drawing/2014/main" id="{00000000-0008-0000-0600-000083110000}"/>
            </a:ext>
          </a:extLst>
        </xdr:cNvPr>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63" name="drpTaisaku89" hidden="1">
              <a:extLst>
                <a:ext uri="{63B3BB69-23CF-44E3-9099-C40C66FF867C}">
                  <a14:compatExt spid="_x0000_s4163"/>
                </a:ext>
                <a:ext uri="{FF2B5EF4-FFF2-40B4-BE49-F238E27FC236}">
                  <a16:creationId xmlns:a16="http://schemas.microsoft.com/office/drawing/2014/main" id="{00000000-0008-0000-06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65" name="optLevel89" hidden="1">
              <a:extLst>
                <a:ext uri="{63B3BB69-23CF-44E3-9099-C40C66FF867C}">
                  <a14:compatExt spid="_x0000_s4165"/>
                </a:ext>
                <a:ext uri="{FF2B5EF4-FFF2-40B4-BE49-F238E27FC236}">
                  <a16:creationId xmlns:a16="http://schemas.microsoft.com/office/drawing/2014/main" id="{00000000-0008-0000-06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66" name="optKubun89" hidden="1">
              <a:extLst>
                <a:ext uri="{63B3BB69-23CF-44E3-9099-C40C66FF867C}">
                  <a14:compatExt spid="_x0000_s4166"/>
                </a:ext>
                <a:ext uri="{FF2B5EF4-FFF2-40B4-BE49-F238E27FC236}">
                  <a16:creationId xmlns:a16="http://schemas.microsoft.com/office/drawing/2014/main" id="{00000000-0008-0000-06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67" name="drpTaisaku90" hidden="1">
              <a:extLst>
                <a:ext uri="{63B3BB69-23CF-44E3-9099-C40C66FF867C}">
                  <a14:compatExt spid="_x0000_s4167"/>
                </a:ext>
                <a:ext uri="{FF2B5EF4-FFF2-40B4-BE49-F238E27FC236}">
                  <a16:creationId xmlns:a16="http://schemas.microsoft.com/office/drawing/2014/main" id="{00000000-0008-0000-06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69" name="optLevel90" hidden="1">
              <a:extLst>
                <a:ext uri="{63B3BB69-23CF-44E3-9099-C40C66FF867C}">
                  <a14:compatExt spid="_x0000_s4169"/>
                </a:ext>
                <a:ext uri="{FF2B5EF4-FFF2-40B4-BE49-F238E27FC236}">
                  <a16:creationId xmlns:a16="http://schemas.microsoft.com/office/drawing/2014/main" id="{00000000-0008-0000-06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70" name="optKubun90" hidden="1">
              <a:extLst>
                <a:ext uri="{63B3BB69-23CF-44E3-9099-C40C66FF867C}">
                  <a14:compatExt spid="_x0000_s4170"/>
                </a:ext>
                <a:ext uri="{FF2B5EF4-FFF2-40B4-BE49-F238E27FC236}">
                  <a16:creationId xmlns:a16="http://schemas.microsoft.com/office/drawing/2014/main" id="{00000000-0008-0000-06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71" name="drpTaisaku88" hidden="1">
              <a:extLst>
                <a:ext uri="{63B3BB69-23CF-44E3-9099-C40C66FF867C}">
                  <a14:compatExt spid="_x0000_s4171"/>
                </a:ext>
                <a:ext uri="{FF2B5EF4-FFF2-40B4-BE49-F238E27FC236}">
                  <a16:creationId xmlns:a16="http://schemas.microsoft.com/office/drawing/2014/main" id="{00000000-0008-0000-06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73" name="optLevel88" hidden="1">
              <a:extLst>
                <a:ext uri="{63B3BB69-23CF-44E3-9099-C40C66FF867C}">
                  <a14:compatExt spid="_x0000_s4173"/>
                </a:ext>
                <a:ext uri="{FF2B5EF4-FFF2-40B4-BE49-F238E27FC236}">
                  <a16:creationId xmlns:a16="http://schemas.microsoft.com/office/drawing/2014/main" id="{00000000-0008-0000-06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74" name="optKubun88" hidden="1">
              <a:extLst>
                <a:ext uri="{63B3BB69-23CF-44E3-9099-C40C66FF867C}">
                  <a14:compatExt spid="_x0000_s4174"/>
                </a:ext>
                <a:ext uri="{FF2B5EF4-FFF2-40B4-BE49-F238E27FC236}">
                  <a16:creationId xmlns:a16="http://schemas.microsoft.com/office/drawing/2014/main" id="{00000000-0008-0000-06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75" name="drpTaisaku87" hidden="1">
              <a:extLst>
                <a:ext uri="{63B3BB69-23CF-44E3-9099-C40C66FF867C}">
                  <a14:compatExt spid="_x0000_s4175"/>
                </a:ext>
                <a:ext uri="{FF2B5EF4-FFF2-40B4-BE49-F238E27FC236}">
                  <a16:creationId xmlns:a16="http://schemas.microsoft.com/office/drawing/2014/main" id="{00000000-0008-0000-06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77" name="optLevel87" hidden="1">
              <a:extLst>
                <a:ext uri="{63B3BB69-23CF-44E3-9099-C40C66FF867C}">
                  <a14:compatExt spid="_x0000_s4177"/>
                </a:ext>
                <a:ext uri="{FF2B5EF4-FFF2-40B4-BE49-F238E27FC236}">
                  <a16:creationId xmlns:a16="http://schemas.microsoft.com/office/drawing/2014/main" id="{00000000-0008-0000-06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78" name="optKubun87" hidden="1">
              <a:extLst>
                <a:ext uri="{63B3BB69-23CF-44E3-9099-C40C66FF867C}">
                  <a14:compatExt spid="_x0000_s4178"/>
                </a:ext>
                <a:ext uri="{FF2B5EF4-FFF2-40B4-BE49-F238E27FC236}">
                  <a16:creationId xmlns:a16="http://schemas.microsoft.com/office/drawing/2014/main" id="{00000000-0008-0000-06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79" name="drpTaisaku86" hidden="1">
              <a:extLst>
                <a:ext uri="{63B3BB69-23CF-44E3-9099-C40C66FF867C}">
                  <a14:compatExt spid="_x0000_s4179"/>
                </a:ext>
                <a:ext uri="{FF2B5EF4-FFF2-40B4-BE49-F238E27FC236}">
                  <a16:creationId xmlns:a16="http://schemas.microsoft.com/office/drawing/2014/main" id="{00000000-0008-0000-06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81" name="optLevel86" hidden="1">
              <a:extLst>
                <a:ext uri="{63B3BB69-23CF-44E3-9099-C40C66FF867C}">
                  <a14:compatExt spid="_x0000_s4181"/>
                </a:ext>
                <a:ext uri="{FF2B5EF4-FFF2-40B4-BE49-F238E27FC236}">
                  <a16:creationId xmlns:a16="http://schemas.microsoft.com/office/drawing/2014/main" id="{00000000-0008-0000-06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82" name="optKubun86" hidden="1">
              <a:extLst>
                <a:ext uri="{63B3BB69-23CF-44E3-9099-C40C66FF867C}">
                  <a14:compatExt spid="_x0000_s4182"/>
                </a:ext>
                <a:ext uri="{FF2B5EF4-FFF2-40B4-BE49-F238E27FC236}">
                  <a16:creationId xmlns:a16="http://schemas.microsoft.com/office/drawing/2014/main" id="{00000000-0008-0000-06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83" name="drpTaisaku85" hidden="1">
              <a:extLst>
                <a:ext uri="{63B3BB69-23CF-44E3-9099-C40C66FF867C}">
                  <a14:compatExt spid="_x0000_s4183"/>
                </a:ext>
                <a:ext uri="{FF2B5EF4-FFF2-40B4-BE49-F238E27FC236}">
                  <a16:creationId xmlns:a16="http://schemas.microsoft.com/office/drawing/2014/main" id="{00000000-0008-0000-06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85" name="optLevel85" hidden="1">
              <a:extLst>
                <a:ext uri="{63B3BB69-23CF-44E3-9099-C40C66FF867C}">
                  <a14:compatExt spid="_x0000_s4185"/>
                </a:ext>
                <a:ext uri="{FF2B5EF4-FFF2-40B4-BE49-F238E27FC236}">
                  <a16:creationId xmlns:a16="http://schemas.microsoft.com/office/drawing/2014/main" id="{00000000-0008-0000-06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86" name="optKubun85" hidden="1">
              <a:extLst>
                <a:ext uri="{63B3BB69-23CF-44E3-9099-C40C66FF867C}">
                  <a14:compatExt spid="_x0000_s4186"/>
                </a:ext>
                <a:ext uri="{FF2B5EF4-FFF2-40B4-BE49-F238E27FC236}">
                  <a16:creationId xmlns:a16="http://schemas.microsoft.com/office/drawing/2014/main" id="{00000000-0008-0000-06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87" name="drpTaisaku84" hidden="1">
              <a:extLst>
                <a:ext uri="{63B3BB69-23CF-44E3-9099-C40C66FF867C}">
                  <a14:compatExt spid="_x0000_s4187"/>
                </a:ext>
                <a:ext uri="{FF2B5EF4-FFF2-40B4-BE49-F238E27FC236}">
                  <a16:creationId xmlns:a16="http://schemas.microsoft.com/office/drawing/2014/main" id="{00000000-0008-0000-06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89" name="optLevel84" hidden="1">
              <a:extLst>
                <a:ext uri="{63B3BB69-23CF-44E3-9099-C40C66FF867C}">
                  <a14:compatExt spid="_x0000_s4189"/>
                </a:ext>
                <a:ext uri="{FF2B5EF4-FFF2-40B4-BE49-F238E27FC236}">
                  <a16:creationId xmlns:a16="http://schemas.microsoft.com/office/drawing/2014/main" id="{00000000-0008-0000-06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90" name="optKubun84" hidden="1">
              <a:extLst>
                <a:ext uri="{63B3BB69-23CF-44E3-9099-C40C66FF867C}">
                  <a14:compatExt spid="_x0000_s4190"/>
                </a:ext>
                <a:ext uri="{FF2B5EF4-FFF2-40B4-BE49-F238E27FC236}">
                  <a16:creationId xmlns:a16="http://schemas.microsoft.com/office/drawing/2014/main" id="{00000000-0008-0000-06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91" name="drpTaisaku83" hidden="1">
              <a:extLst>
                <a:ext uri="{63B3BB69-23CF-44E3-9099-C40C66FF867C}">
                  <a14:compatExt spid="_x0000_s4191"/>
                </a:ext>
                <a:ext uri="{FF2B5EF4-FFF2-40B4-BE49-F238E27FC236}">
                  <a16:creationId xmlns:a16="http://schemas.microsoft.com/office/drawing/2014/main" id="{00000000-0008-0000-06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93" name="optLevel83" hidden="1">
              <a:extLst>
                <a:ext uri="{63B3BB69-23CF-44E3-9099-C40C66FF867C}">
                  <a14:compatExt spid="_x0000_s4193"/>
                </a:ext>
                <a:ext uri="{FF2B5EF4-FFF2-40B4-BE49-F238E27FC236}">
                  <a16:creationId xmlns:a16="http://schemas.microsoft.com/office/drawing/2014/main" id="{00000000-0008-0000-06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94" name="optKubun83" hidden="1">
              <a:extLst>
                <a:ext uri="{63B3BB69-23CF-44E3-9099-C40C66FF867C}">
                  <a14:compatExt spid="_x0000_s4194"/>
                </a:ext>
                <a:ext uri="{FF2B5EF4-FFF2-40B4-BE49-F238E27FC236}">
                  <a16:creationId xmlns:a16="http://schemas.microsoft.com/office/drawing/2014/main" id="{00000000-0008-0000-06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95" name="drpTaisaku82" hidden="1">
              <a:extLst>
                <a:ext uri="{63B3BB69-23CF-44E3-9099-C40C66FF867C}">
                  <a14:compatExt spid="_x0000_s4195"/>
                </a:ext>
                <a:ext uri="{FF2B5EF4-FFF2-40B4-BE49-F238E27FC236}">
                  <a16:creationId xmlns:a16="http://schemas.microsoft.com/office/drawing/2014/main" id="{00000000-0008-0000-06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197" name="optLevel82" hidden="1">
              <a:extLst>
                <a:ext uri="{63B3BB69-23CF-44E3-9099-C40C66FF867C}">
                  <a14:compatExt spid="_x0000_s4197"/>
                </a:ext>
                <a:ext uri="{FF2B5EF4-FFF2-40B4-BE49-F238E27FC236}">
                  <a16:creationId xmlns:a16="http://schemas.microsoft.com/office/drawing/2014/main" id="{00000000-0008-0000-06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198" name="optKubun82" hidden="1">
              <a:extLst>
                <a:ext uri="{63B3BB69-23CF-44E3-9099-C40C66FF867C}">
                  <a14:compatExt spid="_x0000_s4198"/>
                </a:ext>
                <a:ext uri="{FF2B5EF4-FFF2-40B4-BE49-F238E27FC236}">
                  <a16:creationId xmlns:a16="http://schemas.microsoft.com/office/drawing/2014/main" id="{00000000-0008-0000-06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199" name="drpTaisaku81" hidden="1">
              <a:extLst>
                <a:ext uri="{63B3BB69-23CF-44E3-9099-C40C66FF867C}">
                  <a14:compatExt spid="_x0000_s4199"/>
                </a:ext>
                <a:ext uri="{FF2B5EF4-FFF2-40B4-BE49-F238E27FC236}">
                  <a16:creationId xmlns:a16="http://schemas.microsoft.com/office/drawing/2014/main" id="{00000000-0008-0000-0600-00006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01" name="optLevel81" hidden="1">
              <a:extLst>
                <a:ext uri="{63B3BB69-23CF-44E3-9099-C40C66FF867C}">
                  <a14:compatExt spid="_x0000_s4201"/>
                </a:ext>
                <a:ext uri="{FF2B5EF4-FFF2-40B4-BE49-F238E27FC236}">
                  <a16:creationId xmlns:a16="http://schemas.microsoft.com/office/drawing/2014/main" id="{00000000-0008-0000-06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02" name="optKubun81" hidden="1">
              <a:extLst>
                <a:ext uri="{63B3BB69-23CF-44E3-9099-C40C66FF867C}">
                  <a14:compatExt spid="_x0000_s4202"/>
                </a:ext>
                <a:ext uri="{FF2B5EF4-FFF2-40B4-BE49-F238E27FC236}">
                  <a16:creationId xmlns:a16="http://schemas.microsoft.com/office/drawing/2014/main" id="{00000000-0008-0000-06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03" name="drpTaisaku80" hidden="1">
              <a:extLst>
                <a:ext uri="{63B3BB69-23CF-44E3-9099-C40C66FF867C}">
                  <a14:compatExt spid="_x0000_s4203"/>
                </a:ext>
                <a:ext uri="{FF2B5EF4-FFF2-40B4-BE49-F238E27FC236}">
                  <a16:creationId xmlns:a16="http://schemas.microsoft.com/office/drawing/2014/main" id="{00000000-0008-0000-0600-00006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05" name="optLevel80" hidden="1">
              <a:extLst>
                <a:ext uri="{63B3BB69-23CF-44E3-9099-C40C66FF867C}">
                  <a14:compatExt spid="_x0000_s4205"/>
                </a:ext>
                <a:ext uri="{FF2B5EF4-FFF2-40B4-BE49-F238E27FC236}">
                  <a16:creationId xmlns:a16="http://schemas.microsoft.com/office/drawing/2014/main" id="{00000000-0008-0000-06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06" name="optKubun80" hidden="1">
              <a:extLst>
                <a:ext uri="{63B3BB69-23CF-44E3-9099-C40C66FF867C}">
                  <a14:compatExt spid="_x0000_s4206"/>
                </a:ext>
                <a:ext uri="{FF2B5EF4-FFF2-40B4-BE49-F238E27FC236}">
                  <a16:creationId xmlns:a16="http://schemas.microsoft.com/office/drawing/2014/main" id="{00000000-0008-0000-06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07" name="drpTaisaku79" hidden="1">
              <a:extLst>
                <a:ext uri="{63B3BB69-23CF-44E3-9099-C40C66FF867C}">
                  <a14:compatExt spid="_x0000_s4207"/>
                </a:ext>
                <a:ext uri="{FF2B5EF4-FFF2-40B4-BE49-F238E27FC236}">
                  <a16:creationId xmlns:a16="http://schemas.microsoft.com/office/drawing/2014/main" id="{00000000-0008-0000-0600-00006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09" name="optLevel79" hidden="1">
              <a:extLst>
                <a:ext uri="{63B3BB69-23CF-44E3-9099-C40C66FF867C}">
                  <a14:compatExt spid="_x0000_s4209"/>
                </a:ext>
                <a:ext uri="{FF2B5EF4-FFF2-40B4-BE49-F238E27FC236}">
                  <a16:creationId xmlns:a16="http://schemas.microsoft.com/office/drawing/2014/main" id="{00000000-0008-0000-06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10" name="optKubun79" hidden="1">
              <a:extLst>
                <a:ext uri="{63B3BB69-23CF-44E3-9099-C40C66FF867C}">
                  <a14:compatExt spid="_x0000_s4210"/>
                </a:ext>
                <a:ext uri="{FF2B5EF4-FFF2-40B4-BE49-F238E27FC236}">
                  <a16:creationId xmlns:a16="http://schemas.microsoft.com/office/drawing/2014/main" id="{00000000-0008-0000-06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11" name="drpTaisaku78" hidden="1">
              <a:extLst>
                <a:ext uri="{63B3BB69-23CF-44E3-9099-C40C66FF867C}">
                  <a14:compatExt spid="_x0000_s4211"/>
                </a:ext>
                <a:ext uri="{FF2B5EF4-FFF2-40B4-BE49-F238E27FC236}">
                  <a16:creationId xmlns:a16="http://schemas.microsoft.com/office/drawing/2014/main" id="{00000000-0008-0000-0600-00007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13" name="optLevel78" hidden="1">
              <a:extLst>
                <a:ext uri="{63B3BB69-23CF-44E3-9099-C40C66FF867C}">
                  <a14:compatExt spid="_x0000_s4213"/>
                </a:ext>
                <a:ext uri="{FF2B5EF4-FFF2-40B4-BE49-F238E27FC236}">
                  <a16:creationId xmlns:a16="http://schemas.microsoft.com/office/drawing/2014/main" id="{00000000-0008-0000-06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14" name="optKubun78" hidden="1">
              <a:extLst>
                <a:ext uri="{63B3BB69-23CF-44E3-9099-C40C66FF867C}">
                  <a14:compatExt spid="_x0000_s4214"/>
                </a:ext>
                <a:ext uri="{FF2B5EF4-FFF2-40B4-BE49-F238E27FC236}">
                  <a16:creationId xmlns:a16="http://schemas.microsoft.com/office/drawing/2014/main" id="{00000000-0008-0000-06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15" name="drpTaisaku77" hidden="1">
              <a:extLst>
                <a:ext uri="{63B3BB69-23CF-44E3-9099-C40C66FF867C}">
                  <a14:compatExt spid="_x0000_s4215"/>
                </a:ext>
                <a:ext uri="{FF2B5EF4-FFF2-40B4-BE49-F238E27FC236}">
                  <a16:creationId xmlns:a16="http://schemas.microsoft.com/office/drawing/2014/main" id="{00000000-0008-0000-0600-00007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17" name="optLevel77" hidden="1">
              <a:extLst>
                <a:ext uri="{63B3BB69-23CF-44E3-9099-C40C66FF867C}">
                  <a14:compatExt spid="_x0000_s4217"/>
                </a:ext>
                <a:ext uri="{FF2B5EF4-FFF2-40B4-BE49-F238E27FC236}">
                  <a16:creationId xmlns:a16="http://schemas.microsoft.com/office/drawing/2014/main" id="{00000000-0008-0000-06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18" name="optKubun77" hidden="1">
              <a:extLst>
                <a:ext uri="{63B3BB69-23CF-44E3-9099-C40C66FF867C}">
                  <a14:compatExt spid="_x0000_s4218"/>
                </a:ext>
                <a:ext uri="{FF2B5EF4-FFF2-40B4-BE49-F238E27FC236}">
                  <a16:creationId xmlns:a16="http://schemas.microsoft.com/office/drawing/2014/main" id="{00000000-0008-0000-06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19" name="drpTaisaku76" hidden="1">
              <a:extLst>
                <a:ext uri="{63B3BB69-23CF-44E3-9099-C40C66FF867C}">
                  <a14:compatExt spid="_x0000_s4219"/>
                </a:ext>
                <a:ext uri="{FF2B5EF4-FFF2-40B4-BE49-F238E27FC236}">
                  <a16:creationId xmlns:a16="http://schemas.microsoft.com/office/drawing/2014/main" id="{00000000-0008-0000-0600-00007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21" name="optLevel76" hidden="1">
              <a:extLst>
                <a:ext uri="{63B3BB69-23CF-44E3-9099-C40C66FF867C}">
                  <a14:compatExt spid="_x0000_s4221"/>
                </a:ext>
                <a:ext uri="{FF2B5EF4-FFF2-40B4-BE49-F238E27FC236}">
                  <a16:creationId xmlns:a16="http://schemas.microsoft.com/office/drawing/2014/main" id="{00000000-0008-0000-06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22" name="optKubun76" hidden="1">
              <a:extLst>
                <a:ext uri="{63B3BB69-23CF-44E3-9099-C40C66FF867C}">
                  <a14:compatExt spid="_x0000_s4222"/>
                </a:ext>
                <a:ext uri="{FF2B5EF4-FFF2-40B4-BE49-F238E27FC236}">
                  <a16:creationId xmlns:a16="http://schemas.microsoft.com/office/drawing/2014/main" id="{00000000-0008-0000-06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23" name="drpTaisaku75" hidden="1">
              <a:extLst>
                <a:ext uri="{63B3BB69-23CF-44E3-9099-C40C66FF867C}">
                  <a14:compatExt spid="_x0000_s4223"/>
                </a:ext>
                <a:ext uri="{FF2B5EF4-FFF2-40B4-BE49-F238E27FC236}">
                  <a16:creationId xmlns:a16="http://schemas.microsoft.com/office/drawing/2014/main" id="{00000000-0008-0000-0600-00007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25" name="optLevel75" hidden="1">
              <a:extLst>
                <a:ext uri="{63B3BB69-23CF-44E3-9099-C40C66FF867C}">
                  <a14:compatExt spid="_x0000_s4225"/>
                </a:ext>
                <a:ext uri="{FF2B5EF4-FFF2-40B4-BE49-F238E27FC236}">
                  <a16:creationId xmlns:a16="http://schemas.microsoft.com/office/drawing/2014/main" id="{00000000-0008-0000-06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26" name="optKubun75" hidden="1">
              <a:extLst>
                <a:ext uri="{63B3BB69-23CF-44E3-9099-C40C66FF867C}">
                  <a14:compatExt spid="_x0000_s4226"/>
                </a:ext>
                <a:ext uri="{FF2B5EF4-FFF2-40B4-BE49-F238E27FC236}">
                  <a16:creationId xmlns:a16="http://schemas.microsoft.com/office/drawing/2014/main" id="{00000000-0008-0000-06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27" name="drpTaisaku74" hidden="1">
              <a:extLst>
                <a:ext uri="{63B3BB69-23CF-44E3-9099-C40C66FF867C}">
                  <a14:compatExt spid="_x0000_s4227"/>
                </a:ext>
                <a:ext uri="{FF2B5EF4-FFF2-40B4-BE49-F238E27FC236}">
                  <a16:creationId xmlns:a16="http://schemas.microsoft.com/office/drawing/2014/main" id="{00000000-0008-0000-0600-00008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29" name="optLevel74" hidden="1">
              <a:extLst>
                <a:ext uri="{63B3BB69-23CF-44E3-9099-C40C66FF867C}">
                  <a14:compatExt spid="_x0000_s4229"/>
                </a:ext>
                <a:ext uri="{FF2B5EF4-FFF2-40B4-BE49-F238E27FC236}">
                  <a16:creationId xmlns:a16="http://schemas.microsoft.com/office/drawing/2014/main" id="{00000000-0008-0000-06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30" name="optKubun74" hidden="1">
              <a:extLst>
                <a:ext uri="{63B3BB69-23CF-44E3-9099-C40C66FF867C}">
                  <a14:compatExt spid="_x0000_s4230"/>
                </a:ext>
                <a:ext uri="{FF2B5EF4-FFF2-40B4-BE49-F238E27FC236}">
                  <a16:creationId xmlns:a16="http://schemas.microsoft.com/office/drawing/2014/main" id="{00000000-0008-0000-06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31" name="drpTaisaku73" hidden="1">
              <a:extLst>
                <a:ext uri="{63B3BB69-23CF-44E3-9099-C40C66FF867C}">
                  <a14:compatExt spid="_x0000_s4231"/>
                </a:ext>
                <a:ext uri="{FF2B5EF4-FFF2-40B4-BE49-F238E27FC236}">
                  <a16:creationId xmlns:a16="http://schemas.microsoft.com/office/drawing/2014/main" id="{00000000-0008-0000-0600-00008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33" name="optLevel73" hidden="1">
              <a:extLst>
                <a:ext uri="{63B3BB69-23CF-44E3-9099-C40C66FF867C}">
                  <a14:compatExt spid="_x0000_s4233"/>
                </a:ext>
                <a:ext uri="{FF2B5EF4-FFF2-40B4-BE49-F238E27FC236}">
                  <a16:creationId xmlns:a16="http://schemas.microsoft.com/office/drawing/2014/main" id="{00000000-0008-0000-06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34" name="optKubun73" hidden="1">
              <a:extLst>
                <a:ext uri="{63B3BB69-23CF-44E3-9099-C40C66FF867C}">
                  <a14:compatExt spid="_x0000_s4234"/>
                </a:ext>
                <a:ext uri="{FF2B5EF4-FFF2-40B4-BE49-F238E27FC236}">
                  <a16:creationId xmlns:a16="http://schemas.microsoft.com/office/drawing/2014/main" id="{00000000-0008-0000-06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35" name="drpTaisaku72" hidden="1">
              <a:extLst>
                <a:ext uri="{63B3BB69-23CF-44E3-9099-C40C66FF867C}">
                  <a14:compatExt spid="_x0000_s4235"/>
                </a:ext>
                <a:ext uri="{FF2B5EF4-FFF2-40B4-BE49-F238E27FC236}">
                  <a16:creationId xmlns:a16="http://schemas.microsoft.com/office/drawing/2014/main" id="{00000000-0008-0000-0600-00008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37" name="optLevel72" hidden="1">
              <a:extLst>
                <a:ext uri="{63B3BB69-23CF-44E3-9099-C40C66FF867C}">
                  <a14:compatExt spid="_x0000_s4237"/>
                </a:ext>
                <a:ext uri="{FF2B5EF4-FFF2-40B4-BE49-F238E27FC236}">
                  <a16:creationId xmlns:a16="http://schemas.microsoft.com/office/drawing/2014/main" id="{00000000-0008-0000-06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38" name="optKubun72" hidden="1">
              <a:extLst>
                <a:ext uri="{63B3BB69-23CF-44E3-9099-C40C66FF867C}">
                  <a14:compatExt spid="_x0000_s4238"/>
                </a:ext>
                <a:ext uri="{FF2B5EF4-FFF2-40B4-BE49-F238E27FC236}">
                  <a16:creationId xmlns:a16="http://schemas.microsoft.com/office/drawing/2014/main" id="{00000000-0008-0000-06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39" name="drpTaisaku71" hidden="1">
              <a:extLst>
                <a:ext uri="{63B3BB69-23CF-44E3-9099-C40C66FF867C}">
                  <a14:compatExt spid="_x0000_s4239"/>
                </a:ext>
                <a:ext uri="{FF2B5EF4-FFF2-40B4-BE49-F238E27FC236}">
                  <a16:creationId xmlns:a16="http://schemas.microsoft.com/office/drawing/2014/main" id="{00000000-0008-0000-0600-00008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41" name="optLevel71" hidden="1">
              <a:extLst>
                <a:ext uri="{63B3BB69-23CF-44E3-9099-C40C66FF867C}">
                  <a14:compatExt spid="_x0000_s4241"/>
                </a:ext>
                <a:ext uri="{FF2B5EF4-FFF2-40B4-BE49-F238E27FC236}">
                  <a16:creationId xmlns:a16="http://schemas.microsoft.com/office/drawing/2014/main" id="{00000000-0008-0000-06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42" name="optKubun71" hidden="1">
              <a:extLst>
                <a:ext uri="{63B3BB69-23CF-44E3-9099-C40C66FF867C}">
                  <a14:compatExt spid="_x0000_s4242"/>
                </a:ext>
                <a:ext uri="{FF2B5EF4-FFF2-40B4-BE49-F238E27FC236}">
                  <a16:creationId xmlns:a16="http://schemas.microsoft.com/office/drawing/2014/main" id="{00000000-0008-0000-06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43" name="drpTaisaku70" hidden="1">
              <a:extLst>
                <a:ext uri="{63B3BB69-23CF-44E3-9099-C40C66FF867C}">
                  <a14:compatExt spid="_x0000_s4243"/>
                </a:ext>
                <a:ext uri="{FF2B5EF4-FFF2-40B4-BE49-F238E27FC236}">
                  <a16:creationId xmlns:a16="http://schemas.microsoft.com/office/drawing/2014/main" id="{00000000-0008-0000-0600-00009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45" name="optLevel70" hidden="1">
              <a:extLst>
                <a:ext uri="{63B3BB69-23CF-44E3-9099-C40C66FF867C}">
                  <a14:compatExt spid="_x0000_s4245"/>
                </a:ext>
                <a:ext uri="{FF2B5EF4-FFF2-40B4-BE49-F238E27FC236}">
                  <a16:creationId xmlns:a16="http://schemas.microsoft.com/office/drawing/2014/main" id="{00000000-0008-0000-06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46" name="optKubun70" hidden="1">
              <a:extLst>
                <a:ext uri="{63B3BB69-23CF-44E3-9099-C40C66FF867C}">
                  <a14:compatExt spid="_x0000_s4246"/>
                </a:ext>
                <a:ext uri="{FF2B5EF4-FFF2-40B4-BE49-F238E27FC236}">
                  <a16:creationId xmlns:a16="http://schemas.microsoft.com/office/drawing/2014/main" id="{00000000-0008-0000-06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47" name="drpTaisaku69" hidden="1">
              <a:extLst>
                <a:ext uri="{63B3BB69-23CF-44E3-9099-C40C66FF867C}">
                  <a14:compatExt spid="_x0000_s4247"/>
                </a:ext>
                <a:ext uri="{FF2B5EF4-FFF2-40B4-BE49-F238E27FC236}">
                  <a16:creationId xmlns:a16="http://schemas.microsoft.com/office/drawing/2014/main" id="{00000000-0008-0000-0600-00009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49" name="optLevel69" hidden="1">
              <a:extLst>
                <a:ext uri="{63B3BB69-23CF-44E3-9099-C40C66FF867C}">
                  <a14:compatExt spid="_x0000_s4249"/>
                </a:ext>
                <a:ext uri="{FF2B5EF4-FFF2-40B4-BE49-F238E27FC236}">
                  <a16:creationId xmlns:a16="http://schemas.microsoft.com/office/drawing/2014/main" id="{00000000-0008-0000-06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50" name="optKubun69" hidden="1">
              <a:extLst>
                <a:ext uri="{63B3BB69-23CF-44E3-9099-C40C66FF867C}">
                  <a14:compatExt spid="_x0000_s4250"/>
                </a:ext>
                <a:ext uri="{FF2B5EF4-FFF2-40B4-BE49-F238E27FC236}">
                  <a16:creationId xmlns:a16="http://schemas.microsoft.com/office/drawing/2014/main" id="{00000000-0008-0000-06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1546860</xdr:colOff>
          <xdr:row>78</xdr:row>
          <xdr:rowOff>137160</xdr:rowOff>
        </xdr:to>
        <xdr:sp macro="" textlink="">
          <xdr:nvSpPr>
            <xdr:cNvPr id="4251" name="drpTaisaku68" hidden="1">
              <a:extLst>
                <a:ext uri="{63B3BB69-23CF-44E3-9099-C40C66FF867C}">
                  <a14:compatExt spid="_x0000_s4251"/>
                </a:ext>
                <a:ext uri="{FF2B5EF4-FFF2-40B4-BE49-F238E27FC236}">
                  <a16:creationId xmlns:a16="http://schemas.microsoft.com/office/drawing/2014/main" id="{00000000-0008-0000-0600-00009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1889760</xdr:colOff>
          <xdr:row>78</xdr:row>
          <xdr:rowOff>152400</xdr:rowOff>
        </xdr:to>
        <xdr:sp macro="" textlink="">
          <xdr:nvSpPr>
            <xdr:cNvPr id="4253" name="optLevel68" hidden="1">
              <a:extLst>
                <a:ext uri="{63B3BB69-23CF-44E3-9099-C40C66FF867C}">
                  <a14:compatExt spid="_x0000_s4253"/>
                </a:ext>
                <a:ext uri="{FF2B5EF4-FFF2-40B4-BE49-F238E27FC236}">
                  <a16:creationId xmlns:a16="http://schemas.microsoft.com/office/drawing/2014/main" id="{00000000-0008-0000-06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327660</xdr:colOff>
          <xdr:row>78</xdr:row>
          <xdr:rowOff>152400</xdr:rowOff>
        </xdr:to>
        <xdr:sp macro="" textlink="">
          <xdr:nvSpPr>
            <xdr:cNvPr id="4254" name="optKubun68" hidden="1">
              <a:extLst>
                <a:ext uri="{63B3BB69-23CF-44E3-9099-C40C66FF867C}">
                  <a14:compatExt spid="_x0000_s4254"/>
                </a:ext>
                <a:ext uri="{FF2B5EF4-FFF2-40B4-BE49-F238E27FC236}">
                  <a16:creationId xmlns:a16="http://schemas.microsoft.com/office/drawing/2014/main" id="{00000000-0008-0000-06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27</xdr:row>
          <xdr:rowOff>213360</xdr:rowOff>
        </xdr:from>
        <xdr:to>
          <xdr:col>6</xdr:col>
          <xdr:colOff>1546860</xdr:colOff>
          <xdr:row>27</xdr:row>
          <xdr:rowOff>342900</xdr:rowOff>
        </xdr:to>
        <xdr:sp macro="" textlink="">
          <xdr:nvSpPr>
            <xdr:cNvPr id="4255" name="drpTaisaku67" hidden="1">
              <a:extLst>
                <a:ext uri="{63B3BB69-23CF-44E3-9099-C40C66FF867C}">
                  <a14:compatExt spid="_x0000_s4255"/>
                </a:ext>
                <a:ext uri="{FF2B5EF4-FFF2-40B4-BE49-F238E27FC236}">
                  <a16:creationId xmlns:a16="http://schemas.microsoft.com/office/drawing/2014/main" id="{00000000-0008-0000-0600-00009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27</xdr:row>
          <xdr:rowOff>144780</xdr:rowOff>
        </xdr:from>
        <xdr:to>
          <xdr:col>6</xdr:col>
          <xdr:colOff>1889760</xdr:colOff>
          <xdr:row>27</xdr:row>
          <xdr:rowOff>304800</xdr:rowOff>
        </xdr:to>
        <xdr:sp macro="" textlink="">
          <xdr:nvSpPr>
            <xdr:cNvPr id="4257" name="optLevel67" hidden="1">
              <a:extLst>
                <a:ext uri="{63B3BB69-23CF-44E3-9099-C40C66FF867C}">
                  <a14:compatExt spid="_x0000_s4257"/>
                </a:ext>
                <a:ext uri="{FF2B5EF4-FFF2-40B4-BE49-F238E27FC236}">
                  <a16:creationId xmlns:a16="http://schemas.microsoft.com/office/drawing/2014/main" id="{00000000-0008-0000-06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144780</xdr:rowOff>
        </xdr:from>
        <xdr:to>
          <xdr:col>3</xdr:col>
          <xdr:colOff>327660</xdr:colOff>
          <xdr:row>27</xdr:row>
          <xdr:rowOff>304800</xdr:rowOff>
        </xdr:to>
        <xdr:sp macro="" textlink="">
          <xdr:nvSpPr>
            <xdr:cNvPr id="4258" name="optKubun67" hidden="1">
              <a:extLst>
                <a:ext uri="{63B3BB69-23CF-44E3-9099-C40C66FF867C}">
                  <a14:compatExt spid="_x0000_s4258"/>
                </a:ext>
                <a:ext uri="{FF2B5EF4-FFF2-40B4-BE49-F238E27FC236}">
                  <a16:creationId xmlns:a16="http://schemas.microsoft.com/office/drawing/2014/main" id="{00000000-0008-0000-06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26</xdr:row>
          <xdr:rowOff>327660</xdr:rowOff>
        </xdr:from>
        <xdr:to>
          <xdr:col>6</xdr:col>
          <xdr:colOff>1546860</xdr:colOff>
          <xdr:row>27</xdr:row>
          <xdr:rowOff>91440</xdr:rowOff>
        </xdr:to>
        <xdr:sp macro="" textlink="">
          <xdr:nvSpPr>
            <xdr:cNvPr id="4259" name="drpTaisaku66" hidden="1">
              <a:extLst>
                <a:ext uri="{63B3BB69-23CF-44E3-9099-C40C66FF867C}">
                  <a14:compatExt spid="_x0000_s4259"/>
                </a:ext>
                <a:ext uri="{FF2B5EF4-FFF2-40B4-BE49-F238E27FC236}">
                  <a16:creationId xmlns:a16="http://schemas.microsoft.com/office/drawing/2014/main" id="{00000000-0008-0000-0600-0000A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26</xdr:row>
          <xdr:rowOff>266700</xdr:rowOff>
        </xdr:from>
        <xdr:to>
          <xdr:col>6</xdr:col>
          <xdr:colOff>1889760</xdr:colOff>
          <xdr:row>27</xdr:row>
          <xdr:rowOff>60960</xdr:rowOff>
        </xdr:to>
        <xdr:sp macro="" textlink="">
          <xdr:nvSpPr>
            <xdr:cNvPr id="4261" name="optLevel66" hidden="1">
              <a:extLst>
                <a:ext uri="{63B3BB69-23CF-44E3-9099-C40C66FF867C}">
                  <a14:compatExt spid="_x0000_s4261"/>
                </a:ext>
                <a:ext uri="{FF2B5EF4-FFF2-40B4-BE49-F238E27FC236}">
                  <a16:creationId xmlns:a16="http://schemas.microsoft.com/office/drawing/2014/main" id="{00000000-0008-0000-06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266700</xdr:rowOff>
        </xdr:from>
        <xdr:to>
          <xdr:col>3</xdr:col>
          <xdr:colOff>327660</xdr:colOff>
          <xdr:row>27</xdr:row>
          <xdr:rowOff>60960</xdr:rowOff>
        </xdr:to>
        <xdr:sp macro="" textlink="">
          <xdr:nvSpPr>
            <xdr:cNvPr id="4262" name="optKubun66" hidden="1">
              <a:extLst>
                <a:ext uri="{63B3BB69-23CF-44E3-9099-C40C66FF867C}">
                  <a14:compatExt spid="_x0000_s4262"/>
                </a:ext>
                <a:ext uri="{FF2B5EF4-FFF2-40B4-BE49-F238E27FC236}">
                  <a16:creationId xmlns:a16="http://schemas.microsoft.com/office/drawing/2014/main" id="{00000000-0008-0000-06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26</xdr:row>
          <xdr:rowOff>68580</xdr:rowOff>
        </xdr:from>
        <xdr:to>
          <xdr:col>6</xdr:col>
          <xdr:colOff>1546860</xdr:colOff>
          <xdr:row>26</xdr:row>
          <xdr:rowOff>205740</xdr:rowOff>
        </xdr:to>
        <xdr:sp macro="" textlink="">
          <xdr:nvSpPr>
            <xdr:cNvPr id="4263" name="drpTaisaku65" hidden="1">
              <a:extLst>
                <a:ext uri="{63B3BB69-23CF-44E3-9099-C40C66FF867C}">
                  <a14:compatExt spid="_x0000_s4263"/>
                </a:ext>
                <a:ext uri="{FF2B5EF4-FFF2-40B4-BE49-F238E27FC236}">
                  <a16:creationId xmlns:a16="http://schemas.microsoft.com/office/drawing/2014/main" id="{00000000-0008-0000-0600-0000A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26</xdr:row>
          <xdr:rowOff>15240</xdr:rowOff>
        </xdr:from>
        <xdr:to>
          <xdr:col>6</xdr:col>
          <xdr:colOff>1889760</xdr:colOff>
          <xdr:row>26</xdr:row>
          <xdr:rowOff>175260</xdr:rowOff>
        </xdr:to>
        <xdr:sp macro="" textlink="">
          <xdr:nvSpPr>
            <xdr:cNvPr id="4265" name="optLevel65" hidden="1">
              <a:extLst>
                <a:ext uri="{63B3BB69-23CF-44E3-9099-C40C66FF867C}">
                  <a14:compatExt spid="_x0000_s4265"/>
                </a:ext>
                <a:ext uri="{FF2B5EF4-FFF2-40B4-BE49-F238E27FC236}">
                  <a16:creationId xmlns:a16="http://schemas.microsoft.com/office/drawing/2014/main" id="{00000000-0008-0000-06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15240</xdr:rowOff>
        </xdr:from>
        <xdr:to>
          <xdr:col>3</xdr:col>
          <xdr:colOff>327660</xdr:colOff>
          <xdr:row>26</xdr:row>
          <xdr:rowOff>175260</xdr:rowOff>
        </xdr:to>
        <xdr:sp macro="" textlink="">
          <xdr:nvSpPr>
            <xdr:cNvPr id="4266" name="optKubun65" hidden="1">
              <a:extLst>
                <a:ext uri="{63B3BB69-23CF-44E3-9099-C40C66FF867C}">
                  <a14:compatExt spid="_x0000_s4266"/>
                </a:ext>
                <a:ext uri="{FF2B5EF4-FFF2-40B4-BE49-F238E27FC236}">
                  <a16:creationId xmlns:a16="http://schemas.microsoft.com/office/drawing/2014/main" id="{00000000-0008-0000-06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182880</xdr:rowOff>
        </xdr:from>
        <xdr:to>
          <xdr:col>6</xdr:col>
          <xdr:colOff>1546860</xdr:colOff>
          <xdr:row>25</xdr:row>
          <xdr:rowOff>320040</xdr:rowOff>
        </xdr:to>
        <xdr:sp macro="" textlink="">
          <xdr:nvSpPr>
            <xdr:cNvPr id="4267" name="drpTaisaku64" hidden="1">
              <a:extLst>
                <a:ext uri="{63B3BB69-23CF-44E3-9099-C40C66FF867C}">
                  <a14:compatExt spid="_x0000_s4267"/>
                </a:ext>
                <a:ext uri="{FF2B5EF4-FFF2-40B4-BE49-F238E27FC236}">
                  <a16:creationId xmlns:a16="http://schemas.microsoft.com/office/drawing/2014/main" id="{00000000-0008-0000-0600-0000A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69" name="optLevel64" hidden="1">
              <a:extLst>
                <a:ext uri="{63B3BB69-23CF-44E3-9099-C40C66FF867C}">
                  <a14:compatExt spid="_x0000_s4269"/>
                </a:ext>
                <a:ext uri="{FF2B5EF4-FFF2-40B4-BE49-F238E27FC236}">
                  <a16:creationId xmlns:a16="http://schemas.microsoft.com/office/drawing/2014/main" id="{00000000-0008-0000-06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70" name="optKubun64" hidden="1">
              <a:extLst>
                <a:ext uri="{63B3BB69-23CF-44E3-9099-C40C66FF867C}">
                  <a14:compatExt spid="_x0000_s4270"/>
                </a:ext>
                <a:ext uri="{FF2B5EF4-FFF2-40B4-BE49-F238E27FC236}">
                  <a16:creationId xmlns:a16="http://schemas.microsoft.com/office/drawing/2014/main" id="{00000000-0008-0000-06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71" name="drpTaisaku63" hidden="1">
              <a:extLst>
                <a:ext uri="{63B3BB69-23CF-44E3-9099-C40C66FF867C}">
                  <a14:compatExt spid="_x0000_s4271"/>
                </a:ext>
                <a:ext uri="{FF2B5EF4-FFF2-40B4-BE49-F238E27FC236}">
                  <a16:creationId xmlns:a16="http://schemas.microsoft.com/office/drawing/2014/main" id="{00000000-0008-0000-0600-0000A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73" name="optLevel63" hidden="1">
              <a:extLst>
                <a:ext uri="{63B3BB69-23CF-44E3-9099-C40C66FF867C}">
                  <a14:compatExt spid="_x0000_s4273"/>
                </a:ext>
                <a:ext uri="{FF2B5EF4-FFF2-40B4-BE49-F238E27FC236}">
                  <a16:creationId xmlns:a16="http://schemas.microsoft.com/office/drawing/2014/main" id="{00000000-0008-0000-06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74" name="optKubun63" hidden="1">
              <a:extLst>
                <a:ext uri="{63B3BB69-23CF-44E3-9099-C40C66FF867C}">
                  <a14:compatExt spid="_x0000_s4274"/>
                </a:ext>
                <a:ext uri="{FF2B5EF4-FFF2-40B4-BE49-F238E27FC236}">
                  <a16:creationId xmlns:a16="http://schemas.microsoft.com/office/drawing/2014/main" id="{00000000-0008-0000-06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75" name="drpTaisaku62" hidden="1">
              <a:extLst>
                <a:ext uri="{63B3BB69-23CF-44E3-9099-C40C66FF867C}">
                  <a14:compatExt spid="_x0000_s4275"/>
                </a:ext>
                <a:ext uri="{FF2B5EF4-FFF2-40B4-BE49-F238E27FC236}">
                  <a16:creationId xmlns:a16="http://schemas.microsoft.com/office/drawing/2014/main" id="{00000000-0008-0000-0600-0000B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77" name="optLevel62" hidden="1">
              <a:extLst>
                <a:ext uri="{63B3BB69-23CF-44E3-9099-C40C66FF867C}">
                  <a14:compatExt spid="_x0000_s4277"/>
                </a:ext>
                <a:ext uri="{FF2B5EF4-FFF2-40B4-BE49-F238E27FC236}">
                  <a16:creationId xmlns:a16="http://schemas.microsoft.com/office/drawing/2014/main" id="{00000000-0008-0000-06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78" name="optKubun62" hidden="1">
              <a:extLst>
                <a:ext uri="{63B3BB69-23CF-44E3-9099-C40C66FF867C}">
                  <a14:compatExt spid="_x0000_s4278"/>
                </a:ext>
                <a:ext uri="{FF2B5EF4-FFF2-40B4-BE49-F238E27FC236}">
                  <a16:creationId xmlns:a16="http://schemas.microsoft.com/office/drawing/2014/main" id="{00000000-0008-0000-06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79" name="drpTaisaku61" hidden="1">
              <a:extLst>
                <a:ext uri="{63B3BB69-23CF-44E3-9099-C40C66FF867C}">
                  <a14:compatExt spid="_x0000_s4279"/>
                </a:ext>
                <a:ext uri="{FF2B5EF4-FFF2-40B4-BE49-F238E27FC236}">
                  <a16:creationId xmlns:a16="http://schemas.microsoft.com/office/drawing/2014/main" id="{00000000-0008-0000-0600-0000B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81" name="optLevel61" hidden="1">
              <a:extLst>
                <a:ext uri="{63B3BB69-23CF-44E3-9099-C40C66FF867C}">
                  <a14:compatExt spid="_x0000_s4281"/>
                </a:ext>
                <a:ext uri="{FF2B5EF4-FFF2-40B4-BE49-F238E27FC236}">
                  <a16:creationId xmlns:a16="http://schemas.microsoft.com/office/drawing/2014/main" id="{00000000-0008-0000-06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82" name="optKubun61" hidden="1">
              <a:extLst>
                <a:ext uri="{63B3BB69-23CF-44E3-9099-C40C66FF867C}">
                  <a14:compatExt spid="_x0000_s4282"/>
                </a:ext>
                <a:ext uri="{FF2B5EF4-FFF2-40B4-BE49-F238E27FC236}">
                  <a16:creationId xmlns:a16="http://schemas.microsoft.com/office/drawing/2014/main" id="{00000000-0008-0000-06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83" name="drpTaisaku60" hidden="1">
              <a:extLst>
                <a:ext uri="{63B3BB69-23CF-44E3-9099-C40C66FF867C}">
                  <a14:compatExt spid="_x0000_s4283"/>
                </a:ext>
                <a:ext uri="{FF2B5EF4-FFF2-40B4-BE49-F238E27FC236}">
                  <a16:creationId xmlns:a16="http://schemas.microsoft.com/office/drawing/2014/main" id="{00000000-0008-0000-0600-0000B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85" name="optLevel60" hidden="1">
              <a:extLst>
                <a:ext uri="{63B3BB69-23CF-44E3-9099-C40C66FF867C}">
                  <a14:compatExt spid="_x0000_s4285"/>
                </a:ext>
                <a:ext uri="{FF2B5EF4-FFF2-40B4-BE49-F238E27FC236}">
                  <a16:creationId xmlns:a16="http://schemas.microsoft.com/office/drawing/2014/main" id="{00000000-0008-0000-06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86" name="optKubun60" hidden="1">
              <a:extLst>
                <a:ext uri="{63B3BB69-23CF-44E3-9099-C40C66FF867C}">
                  <a14:compatExt spid="_x0000_s4286"/>
                </a:ext>
                <a:ext uri="{FF2B5EF4-FFF2-40B4-BE49-F238E27FC236}">
                  <a16:creationId xmlns:a16="http://schemas.microsoft.com/office/drawing/2014/main" id="{00000000-0008-0000-06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87" name="drpTaisaku59" hidden="1">
              <a:extLst>
                <a:ext uri="{63B3BB69-23CF-44E3-9099-C40C66FF867C}">
                  <a14:compatExt spid="_x0000_s4287"/>
                </a:ext>
                <a:ext uri="{FF2B5EF4-FFF2-40B4-BE49-F238E27FC236}">
                  <a16:creationId xmlns:a16="http://schemas.microsoft.com/office/drawing/2014/main" id="{00000000-0008-0000-0600-0000B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89" name="optLevel59" hidden="1">
              <a:extLst>
                <a:ext uri="{63B3BB69-23CF-44E3-9099-C40C66FF867C}">
                  <a14:compatExt spid="_x0000_s4289"/>
                </a:ext>
                <a:ext uri="{FF2B5EF4-FFF2-40B4-BE49-F238E27FC236}">
                  <a16:creationId xmlns:a16="http://schemas.microsoft.com/office/drawing/2014/main" id="{00000000-0008-0000-06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90" name="optKubun59" hidden="1">
              <a:extLst>
                <a:ext uri="{63B3BB69-23CF-44E3-9099-C40C66FF867C}">
                  <a14:compatExt spid="_x0000_s4290"/>
                </a:ext>
                <a:ext uri="{FF2B5EF4-FFF2-40B4-BE49-F238E27FC236}">
                  <a16:creationId xmlns:a16="http://schemas.microsoft.com/office/drawing/2014/main" id="{00000000-0008-0000-06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91" name="drpTaisaku58" hidden="1">
              <a:extLst>
                <a:ext uri="{63B3BB69-23CF-44E3-9099-C40C66FF867C}">
                  <a14:compatExt spid="_x0000_s4291"/>
                </a:ext>
                <a:ext uri="{FF2B5EF4-FFF2-40B4-BE49-F238E27FC236}">
                  <a16:creationId xmlns:a16="http://schemas.microsoft.com/office/drawing/2014/main" id="{00000000-0008-0000-0600-0000C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93" name="optLevel58" hidden="1">
              <a:extLst>
                <a:ext uri="{63B3BB69-23CF-44E3-9099-C40C66FF867C}">
                  <a14:compatExt spid="_x0000_s4293"/>
                </a:ext>
                <a:ext uri="{FF2B5EF4-FFF2-40B4-BE49-F238E27FC236}">
                  <a16:creationId xmlns:a16="http://schemas.microsoft.com/office/drawing/2014/main" id="{00000000-0008-0000-06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94" name="optKubun58" hidden="1">
              <a:extLst>
                <a:ext uri="{63B3BB69-23CF-44E3-9099-C40C66FF867C}">
                  <a14:compatExt spid="_x0000_s4294"/>
                </a:ext>
                <a:ext uri="{FF2B5EF4-FFF2-40B4-BE49-F238E27FC236}">
                  <a16:creationId xmlns:a16="http://schemas.microsoft.com/office/drawing/2014/main" id="{00000000-0008-0000-06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129540</xdr:rowOff>
        </xdr:from>
        <xdr:to>
          <xdr:col>6</xdr:col>
          <xdr:colOff>1546860</xdr:colOff>
          <xdr:row>25</xdr:row>
          <xdr:rowOff>259080</xdr:rowOff>
        </xdr:to>
        <xdr:sp macro="" textlink="">
          <xdr:nvSpPr>
            <xdr:cNvPr id="4295" name="drpTaisaku57" hidden="1">
              <a:extLst>
                <a:ext uri="{63B3BB69-23CF-44E3-9099-C40C66FF867C}">
                  <a14:compatExt spid="_x0000_s4295"/>
                </a:ext>
                <a:ext uri="{FF2B5EF4-FFF2-40B4-BE49-F238E27FC236}">
                  <a16:creationId xmlns:a16="http://schemas.microsoft.com/office/drawing/2014/main" id="{00000000-0008-0000-0600-0000C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129540</xdr:rowOff>
        </xdr:from>
        <xdr:to>
          <xdr:col>6</xdr:col>
          <xdr:colOff>1889760</xdr:colOff>
          <xdr:row>25</xdr:row>
          <xdr:rowOff>289560</xdr:rowOff>
        </xdr:to>
        <xdr:sp macro="" textlink="">
          <xdr:nvSpPr>
            <xdr:cNvPr id="4297" name="optLevel57" hidden="1">
              <a:extLst>
                <a:ext uri="{63B3BB69-23CF-44E3-9099-C40C66FF867C}">
                  <a14:compatExt spid="_x0000_s4297"/>
                </a:ext>
                <a:ext uri="{FF2B5EF4-FFF2-40B4-BE49-F238E27FC236}">
                  <a16:creationId xmlns:a16="http://schemas.microsoft.com/office/drawing/2014/main" id="{00000000-0008-0000-06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129540</xdr:rowOff>
        </xdr:from>
        <xdr:to>
          <xdr:col>3</xdr:col>
          <xdr:colOff>327660</xdr:colOff>
          <xdr:row>25</xdr:row>
          <xdr:rowOff>289560</xdr:rowOff>
        </xdr:to>
        <xdr:sp macro="" textlink="">
          <xdr:nvSpPr>
            <xdr:cNvPr id="4298" name="optKubun57" hidden="1">
              <a:extLst>
                <a:ext uri="{63B3BB69-23CF-44E3-9099-C40C66FF867C}">
                  <a14:compatExt spid="_x0000_s4298"/>
                </a:ext>
                <a:ext uri="{FF2B5EF4-FFF2-40B4-BE49-F238E27FC236}">
                  <a16:creationId xmlns:a16="http://schemas.microsoft.com/office/drawing/2014/main" id="{00000000-0008-0000-06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24</xdr:row>
          <xdr:rowOff>297180</xdr:rowOff>
        </xdr:from>
        <xdr:to>
          <xdr:col>6</xdr:col>
          <xdr:colOff>1546860</xdr:colOff>
          <xdr:row>25</xdr:row>
          <xdr:rowOff>60960</xdr:rowOff>
        </xdr:to>
        <xdr:sp macro="" textlink="">
          <xdr:nvSpPr>
            <xdr:cNvPr id="4299" name="drpTaisaku56" hidden="1">
              <a:extLst>
                <a:ext uri="{63B3BB69-23CF-44E3-9099-C40C66FF867C}">
                  <a14:compatExt spid="_x0000_s4299"/>
                </a:ext>
                <a:ext uri="{FF2B5EF4-FFF2-40B4-BE49-F238E27FC236}">
                  <a16:creationId xmlns:a16="http://schemas.microsoft.com/office/drawing/2014/main" id="{00000000-0008-0000-0600-0000C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24</xdr:row>
          <xdr:rowOff>243840</xdr:rowOff>
        </xdr:from>
        <xdr:to>
          <xdr:col>6</xdr:col>
          <xdr:colOff>1889760</xdr:colOff>
          <xdr:row>25</xdr:row>
          <xdr:rowOff>30480</xdr:rowOff>
        </xdr:to>
        <xdr:sp macro="" textlink="">
          <xdr:nvSpPr>
            <xdr:cNvPr id="4301" name="optLevel56" hidden="1">
              <a:extLst>
                <a:ext uri="{63B3BB69-23CF-44E3-9099-C40C66FF867C}">
                  <a14:compatExt spid="_x0000_s4301"/>
                </a:ext>
                <a:ext uri="{FF2B5EF4-FFF2-40B4-BE49-F238E27FC236}">
                  <a16:creationId xmlns:a16="http://schemas.microsoft.com/office/drawing/2014/main" id="{00000000-0008-0000-06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243840</xdr:rowOff>
        </xdr:from>
        <xdr:to>
          <xdr:col>3</xdr:col>
          <xdr:colOff>327660</xdr:colOff>
          <xdr:row>25</xdr:row>
          <xdr:rowOff>30480</xdr:rowOff>
        </xdr:to>
        <xdr:sp macro="" textlink="">
          <xdr:nvSpPr>
            <xdr:cNvPr id="4302" name="optKubun56" hidden="1">
              <a:extLst>
                <a:ext uri="{63B3BB69-23CF-44E3-9099-C40C66FF867C}">
                  <a14:compatExt spid="_x0000_s4302"/>
                </a:ext>
                <a:ext uri="{FF2B5EF4-FFF2-40B4-BE49-F238E27FC236}">
                  <a16:creationId xmlns:a16="http://schemas.microsoft.com/office/drawing/2014/main" id="{00000000-0008-0000-06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24</xdr:row>
          <xdr:rowOff>38100</xdr:rowOff>
        </xdr:from>
        <xdr:to>
          <xdr:col>6</xdr:col>
          <xdr:colOff>1546860</xdr:colOff>
          <xdr:row>24</xdr:row>
          <xdr:rowOff>175260</xdr:rowOff>
        </xdr:to>
        <xdr:sp macro="" textlink="">
          <xdr:nvSpPr>
            <xdr:cNvPr id="4303" name="drpTaisaku55" hidden="1">
              <a:extLst>
                <a:ext uri="{63B3BB69-23CF-44E3-9099-C40C66FF867C}">
                  <a14:compatExt spid="_x0000_s4303"/>
                </a:ext>
                <a:ext uri="{FF2B5EF4-FFF2-40B4-BE49-F238E27FC236}">
                  <a16:creationId xmlns:a16="http://schemas.microsoft.com/office/drawing/2014/main" id="{00000000-0008-0000-0600-0000C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23</xdr:row>
          <xdr:rowOff>358140</xdr:rowOff>
        </xdr:from>
        <xdr:to>
          <xdr:col>6</xdr:col>
          <xdr:colOff>1889760</xdr:colOff>
          <xdr:row>24</xdr:row>
          <xdr:rowOff>144780</xdr:rowOff>
        </xdr:to>
        <xdr:sp macro="" textlink="">
          <xdr:nvSpPr>
            <xdr:cNvPr id="4305" name="optLevel55" hidden="1">
              <a:extLst>
                <a:ext uri="{63B3BB69-23CF-44E3-9099-C40C66FF867C}">
                  <a14:compatExt spid="_x0000_s4305"/>
                </a:ext>
                <a:ext uri="{FF2B5EF4-FFF2-40B4-BE49-F238E27FC236}">
                  <a16:creationId xmlns:a16="http://schemas.microsoft.com/office/drawing/2014/main" id="{00000000-0008-0000-06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358140</xdr:rowOff>
        </xdr:from>
        <xdr:to>
          <xdr:col>3</xdr:col>
          <xdr:colOff>327660</xdr:colOff>
          <xdr:row>24</xdr:row>
          <xdr:rowOff>144780</xdr:rowOff>
        </xdr:to>
        <xdr:sp macro="" textlink="">
          <xdr:nvSpPr>
            <xdr:cNvPr id="4306" name="optKubun55" hidden="1">
              <a:extLst>
                <a:ext uri="{63B3BB69-23CF-44E3-9099-C40C66FF867C}">
                  <a14:compatExt spid="_x0000_s4306"/>
                </a:ext>
                <a:ext uri="{FF2B5EF4-FFF2-40B4-BE49-F238E27FC236}">
                  <a16:creationId xmlns:a16="http://schemas.microsoft.com/office/drawing/2014/main" id="{00000000-0008-0000-06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23</xdr:row>
          <xdr:rowOff>167640</xdr:rowOff>
        </xdr:from>
        <xdr:to>
          <xdr:col>6</xdr:col>
          <xdr:colOff>1546860</xdr:colOff>
          <xdr:row>23</xdr:row>
          <xdr:rowOff>297180</xdr:rowOff>
        </xdr:to>
        <xdr:sp macro="" textlink="">
          <xdr:nvSpPr>
            <xdr:cNvPr id="4307" name="drpTaisaku54" hidden="1">
              <a:extLst>
                <a:ext uri="{63B3BB69-23CF-44E3-9099-C40C66FF867C}">
                  <a14:compatExt spid="_x0000_s4307"/>
                </a:ext>
                <a:ext uri="{FF2B5EF4-FFF2-40B4-BE49-F238E27FC236}">
                  <a16:creationId xmlns:a16="http://schemas.microsoft.com/office/drawing/2014/main" id="{00000000-0008-0000-0600-0000D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23</xdr:row>
          <xdr:rowOff>99060</xdr:rowOff>
        </xdr:from>
        <xdr:to>
          <xdr:col>6</xdr:col>
          <xdr:colOff>1889760</xdr:colOff>
          <xdr:row>23</xdr:row>
          <xdr:rowOff>259080</xdr:rowOff>
        </xdr:to>
        <xdr:sp macro="" textlink="">
          <xdr:nvSpPr>
            <xdr:cNvPr id="4309" name="optLevel54" hidden="1">
              <a:extLst>
                <a:ext uri="{63B3BB69-23CF-44E3-9099-C40C66FF867C}">
                  <a14:compatExt spid="_x0000_s4309"/>
                </a:ext>
                <a:ext uri="{FF2B5EF4-FFF2-40B4-BE49-F238E27FC236}">
                  <a16:creationId xmlns:a16="http://schemas.microsoft.com/office/drawing/2014/main" id="{00000000-0008-0000-06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99060</xdr:rowOff>
        </xdr:from>
        <xdr:to>
          <xdr:col>3</xdr:col>
          <xdr:colOff>327660</xdr:colOff>
          <xdr:row>23</xdr:row>
          <xdr:rowOff>259080</xdr:rowOff>
        </xdr:to>
        <xdr:sp macro="" textlink="">
          <xdr:nvSpPr>
            <xdr:cNvPr id="4310" name="optKubun54" hidden="1">
              <a:extLst>
                <a:ext uri="{63B3BB69-23CF-44E3-9099-C40C66FF867C}">
                  <a14:compatExt spid="_x0000_s4310"/>
                </a:ext>
                <a:ext uri="{FF2B5EF4-FFF2-40B4-BE49-F238E27FC236}">
                  <a16:creationId xmlns:a16="http://schemas.microsoft.com/office/drawing/2014/main" id="{00000000-0008-0000-06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281940</xdr:rowOff>
        </xdr:from>
        <xdr:to>
          <xdr:col>6</xdr:col>
          <xdr:colOff>1546860</xdr:colOff>
          <xdr:row>23</xdr:row>
          <xdr:rowOff>38100</xdr:rowOff>
        </xdr:to>
        <xdr:sp macro="" textlink="">
          <xdr:nvSpPr>
            <xdr:cNvPr id="4311" name="drpTaisaku53" hidden="1">
              <a:extLst>
                <a:ext uri="{63B3BB69-23CF-44E3-9099-C40C66FF867C}">
                  <a14:compatExt spid="_x0000_s4311"/>
                </a:ext>
                <a:ext uri="{FF2B5EF4-FFF2-40B4-BE49-F238E27FC236}">
                  <a16:creationId xmlns:a16="http://schemas.microsoft.com/office/drawing/2014/main" id="{00000000-0008-0000-0600-0000D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13" name="optLevel53" hidden="1">
              <a:extLst>
                <a:ext uri="{63B3BB69-23CF-44E3-9099-C40C66FF867C}">
                  <a14:compatExt spid="_x0000_s4313"/>
                </a:ext>
                <a:ext uri="{FF2B5EF4-FFF2-40B4-BE49-F238E27FC236}">
                  <a16:creationId xmlns:a16="http://schemas.microsoft.com/office/drawing/2014/main" id="{00000000-0008-0000-06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14" name="optKubun53" hidden="1">
              <a:extLst>
                <a:ext uri="{63B3BB69-23CF-44E3-9099-C40C66FF867C}">
                  <a14:compatExt spid="_x0000_s4314"/>
                </a:ext>
                <a:ext uri="{FF2B5EF4-FFF2-40B4-BE49-F238E27FC236}">
                  <a16:creationId xmlns:a16="http://schemas.microsoft.com/office/drawing/2014/main" id="{00000000-0008-0000-06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15" name="drpTaisaku52" hidden="1">
              <a:extLst>
                <a:ext uri="{63B3BB69-23CF-44E3-9099-C40C66FF867C}">
                  <a14:compatExt spid="_x0000_s4315"/>
                </a:ext>
                <a:ext uri="{FF2B5EF4-FFF2-40B4-BE49-F238E27FC236}">
                  <a16:creationId xmlns:a16="http://schemas.microsoft.com/office/drawing/2014/main" id="{00000000-0008-0000-0600-0000D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17" name="optLevel52" hidden="1">
              <a:extLst>
                <a:ext uri="{63B3BB69-23CF-44E3-9099-C40C66FF867C}">
                  <a14:compatExt spid="_x0000_s4317"/>
                </a:ext>
                <a:ext uri="{FF2B5EF4-FFF2-40B4-BE49-F238E27FC236}">
                  <a16:creationId xmlns:a16="http://schemas.microsoft.com/office/drawing/2014/main" id="{00000000-0008-0000-06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18" name="optKubun52" hidden="1">
              <a:extLst>
                <a:ext uri="{63B3BB69-23CF-44E3-9099-C40C66FF867C}">
                  <a14:compatExt spid="_x0000_s4318"/>
                </a:ext>
                <a:ext uri="{FF2B5EF4-FFF2-40B4-BE49-F238E27FC236}">
                  <a16:creationId xmlns:a16="http://schemas.microsoft.com/office/drawing/2014/main" id="{00000000-0008-0000-06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19" name="drpTaisaku51" hidden="1">
              <a:extLst>
                <a:ext uri="{63B3BB69-23CF-44E3-9099-C40C66FF867C}">
                  <a14:compatExt spid="_x0000_s4319"/>
                </a:ext>
                <a:ext uri="{FF2B5EF4-FFF2-40B4-BE49-F238E27FC236}">
                  <a16:creationId xmlns:a16="http://schemas.microsoft.com/office/drawing/2014/main" id="{00000000-0008-0000-0600-0000D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21" name="optLevel51" hidden="1">
              <a:extLst>
                <a:ext uri="{63B3BB69-23CF-44E3-9099-C40C66FF867C}">
                  <a14:compatExt spid="_x0000_s4321"/>
                </a:ext>
                <a:ext uri="{FF2B5EF4-FFF2-40B4-BE49-F238E27FC236}">
                  <a16:creationId xmlns:a16="http://schemas.microsoft.com/office/drawing/2014/main" id="{00000000-0008-0000-06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22" name="optKubun51" hidden="1">
              <a:extLst>
                <a:ext uri="{63B3BB69-23CF-44E3-9099-C40C66FF867C}">
                  <a14:compatExt spid="_x0000_s4322"/>
                </a:ext>
                <a:ext uri="{FF2B5EF4-FFF2-40B4-BE49-F238E27FC236}">
                  <a16:creationId xmlns:a16="http://schemas.microsoft.com/office/drawing/2014/main" id="{00000000-0008-0000-06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23" name="drpTaisaku50" hidden="1">
              <a:extLst>
                <a:ext uri="{63B3BB69-23CF-44E3-9099-C40C66FF867C}">
                  <a14:compatExt spid="_x0000_s4323"/>
                </a:ext>
                <a:ext uri="{FF2B5EF4-FFF2-40B4-BE49-F238E27FC236}">
                  <a16:creationId xmlns:a16="http://schemas.microsoft.com/office/drawing/2014/main" id="{00000000-0008-0000-0600-0000E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25" name="optLevel50" hidden="1">
              <a:extLst>
                <a:ext uri="{63B3BB69-23CF-44E3-9099-C40C66FF867C}">
                  <a14:compatExt spid="_x0000_s4325"/>
                </a:ext>
                <a:ext uri="{FF2B5EF4-FFF2-40B4-BE49-F238E27FC236}">
                  <a16:creationId xmlns:a16="http://schemas.microsoft.com/office/drawing/2014/main" id="{00000000-0008-0000-06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26" name="optKubun50" hidden="1">
              <a:extLst>
                <a:ext uri="{63B3BB69-23CF-44E3-9099-C40C66FF867C}">
                  <a14:compatExt spid="_x0000_s4326"/>
                </a:ext>
                <a:ext uri="{FF2B5EF4-FFF2-40B4-BE49-F238E27FC236}">
                  <a16:creationId xmlns:a16="http://schemas.microsoft.com/office/drawing/2014/main" id="{00000000-0008-0000-06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27" name="drpTaisaku49" hidden="1">
              <a:extLst>
                <a:ext uri="{63B3BB69-23CF-44E3-9099-C40C66FF867C}">
                  <a14:compatExt spid="_x0000_s4327"/>
                </a:ext>
                <a:ext uri="{FF2B5EF4-FFF2-40B4-BE49-F238E27FC236}">
                  <a16:creationId xmlns:a16="http://schemas.microsoft.com/office/drawing/2014/main" id="{00000000-0008-0000-0600-0000E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29" name="optLevel49" hidden="1">
              <a:extLst>
                <a:ext uri="{63B3BB69-23CF-44E3-9099-C40C66FF867C}">
                  <a14:compatExt spid="_x0000_s4329"/>
                </a:ext>
                <a:ext uri="{FF2B5EF4-FFF2-40B4-BE49-F238E27FC236}">
                  <a16:creationId xmlns:a16="http://schemas.microsoft.com/office/drawing/2014/main" id="{00000000-0008-0000-06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30" name="optKubun49" hidden="1">
              <a:extLst>
                <a:ext uri="{63B3BB69-23CF-44E3-9099-C40C66FF867C}">
                  <a14:compatExt spid="_x0000_s4330"/>
                </a:ext>
                <a:ext uri="{FF2B5EF4-FFF2-40B4-BE49-F238E27FC236}">
                  <a16:creationId xmlns:a16="http://schemas.microsoft.com/office/drawing/2014/main" id="{00000000-0008-0000-06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31" name="drpTaisaku48" hidden="1">
              <a:extLst>
                <a:ext uri="{63B3BB69-23CF-44E3-9099-C40C66FF867C}">
                  <a14:compatExt spid="_x0000_s4331"/>
                </a:ext>
                <a:ext uri="{FF2B5EF4-FFF2-40B4-BE49-F238E27FC236}">
                  <a16:creationId xmlns:a16="http://schemas.microsoft.com/office/drawing/2014/main" id="{00000000-0008-0000-0600-0000E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33" name="optLevel48" hidden="1">
              <a:extLst>
                <a:ext uri="{63B3BB69-23CF-44E3-9099-C40C66FF867C}">
                  <a14:compatExt spid="_x0000_s4333"/>
                </a:ext>
                <a:ext uri="{FF2B5EF4-FFF2-40B4-BE49-F238E27FC236}">
                  <a16:creationId xmlns:a16="http://schemas.microsoft.com/office/drawing/2014/main" id="{00000000-0008-0000-06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34" name="optKubun48" hidden="1">
              <a:extLst>
                <a:ext uri="{63B3BB69-23CF-44E3-9099-C40C66FF867C}">
                  <a14:compatExt spid="_x0000_s4334"/>
                </a:ext>
                <a:ext uri="{FF2B5EF4-FFF2-40B4-BE49-F238E27FC236}">
                  <a16:creationId xmlns:a16="http://schemas.microsoft.com/office/drawing/2014/main" id="{00000000-0008-0000-06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35" name="drpTaisaku47" hidden="1">
              <a:extLst>
                <a:ext uri="{63B3BB69-23CF-44E3-9099-C40C66FF867C}">
                  <a14:compatExt spid="_x0000_s4335"/>
                </a:ext>
                <a:ext uri="{FF2B5EF4-FFF2-40B4-BE49-F238E27FC236}">
                  <a16:creationId xmlns:a16="http://schemas.microsoft.com/office/drawing/2014/main" id="{00000000-0008-0000-0600-0000E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37" name="optLevel47" hidden="1">
              <a:extLst>
                <a:ext uri="{63B3BB69-23CF-44E3-9099-C40C66FF867C}">
                  <a14:compatExt spid="_x0000_s4337"/>
                </a:ext>
                <a:ext uri="{FF2B5EF4-FFF2-40B4-BE49-F238E27FC236}">
                  <a16:creationId xmlns:a16="http://schemas.microsoft.com/office/drawing/2014/main" id="{00000000-0008-0000-06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38" name="optKubun47" hidden="1">
              <a:extLst>
                <a:ext uri="{63B3BB69-23CF-44E3-9099-C40C66FF867C}">
                  <a14:compatExt spid="_x0000_s4338"/>
                </a:ext>
                <a:ext uri="{FF2B5EF4-FFF2-40B4-BE49-F238E27FC236}">
                  <a16:creationId xmlns:a16="http://schemas.microsoft.com/office/drawing/2014/main" id="{00000000-0008-0000-06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39" name="drpTaisaku46" hidden="1">
              <a:extLst>
                <a:ext uri="{63B3BB69-23CF-44E3-9099-C40C66FF867C}">
                  <a14:compatExt spid="_x0000_s4339"/>
                </a:ext>
                <a:ext uri="{FF2B5EF4-FFF2-40B4-BE49-F238E27FC236}">
                  <a16:creationId xmlns:a16="http://schemas.microsoft.com/office/drawing/2014/main" id="{00000000-0008-0000-0600-0000F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41" name="optLevel46" hidden="1">
              <a:extLst>
                <a:ext uri="{63B3BB69-23CF-44E3-9099-C40C66FF867C}">
                  <a14:compatExt spid="_x0000_s4341"/>
                </a:ext>
                <a:ext uri="{FF2B5EF4-FFF2-40B4-BE49-F238E27FC236}">
                  <a16:creationId xmlns:a16="http://schemas.microsoft.com/office/drawing/2014/main" id="{00000000-0008-0000-06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42" name="optKubun46" hidden="1">
              <a:extLst>
                <a:ext uri="{63B3BB69-23CF-44E3-9099-C40C66FF867C}">
                  <a14:compatExt spid="_x0000_s4342"/>
                </a:ext>
                <a:ext uri="{FF2B5EF4-FFF2-40B4-BE49-F238E27FC236}">
                  <a16:creationId xmlns:a16="http://schemas.microsoft.com/office/drawing/2014/main" id="{00000000-0008-0000-06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43" name="drpTaisaku45" hidden="1">
              <a:extLst>
                <a:ext uri="{63B3BB69-23CF-44E3-9099-C40C66FF867C}">
                  <a14:compatExt spid="_x0000_s4343"/>
                </a:ext>
                <a:ext uri="{FF2B5EF4-FFF2-40B4-BE49-F238E27FC236}">
                  <a16:creationId xmlns:a16="http://schemas.microsoft.com/office/drawing/2014/main" id="{00000000-0008-0000-0600-0000F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45" name="optLevel45" hidden="1">
              <a:extLst>
                <a:ext uri="{63B3BB69-23CF-44E3-9099-C40C66FF867C}">
                  <a14:compatExt spid="_x0000_s4345"/>
                </a:ext>
                <a:ext uri="{FF2B5EF4-FFF2-40B4-BE49-F238E27FC236}">
                  <a16:creationId xmlns:a16="http://schemas.microsoft.com/office/drawing/2014/main" id="{00000000-0008-0000-06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46" name="optKubun45" hidden="1">
              <a:extLst>
                <a:ext uri="{63B3BB69-23CF-44E3-9099-C40C66FF867C}">
                  <a14:compatExt spid="_x0000_s4346"/>
                </a:ext>
                <a:ext uri="{FF2B5EF4-FFF2-40B4-BE49-F238E27FC236}">
                  <a16:creationId xmlns:a16="http://schemas.microsoft.com/office/drawing/2014/main" id="{00000000-0008-0000-06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47" name="drpTaisaku44" hidden="1">
              <a:extLst>
                <a:ext uri="{63B3BB69-23CF-44E3-9099-C40C66FF867C}">
                  <a14:compatExt spid="_x0000_s4347"/>
                </a:ext>
                <a:ext uri="{FF2B5EF4-FFF2-40B4-BE49-F238E27FC236}">
                  <a16:creationId xmlns:a16="http://schemas.microsoft.com/office/drawing/2014/main" id="{00000000-0008-0000-0600-0000F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49" name="optLevel44" hidden="1">
              <a:extLst>
                <a:ext uri="{63B3BB69-23CF-44E3-9099-C40C66FF867C}">
                  <a14:compatExt spid="_x0000_s4349"/>
                </a:ext>
                <a:ext uri="{FF2B5EF4-FFF2-40B4-BE49-F238E27FC236}">
                  <a16:creationId xmlns:a16="http://schemas.microsoft.com/office/drawing/2014/main" id="{00000000-0008-0000-06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50" name="optKubun44" hidden="1">
              <a:extLst>
                <a:ext uri="{63B3BB69-23CF-44E3-9099-C40C66FF867C}">
                  <a14:compatExt spid="_x0000_s4350"/>
                </a:ext>
                <a:ext uri="{FF2B5EF4-FFF2-40B4-BE49-F238E27FC236}">
                  <a16:creationId xmlns:a16="http://schemas.microsoft.com/office/drawing/2014/main" id="{00000000-0008-0000-06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51" name="drpTaisaku43" hidden="1">
              <a:extLst>
                <a:ext uri="{63B3BB69-23CF-44E3-9099-C40C66FF867C}">
                  <a14:compatExt spid="_x0000_s4351"/>
                </a:ext>
                <a:ext uri="{FF2B5EF4-FFF2-40B4-BE49-F238E27FC236}">
                  <a16:creationId xmlns:a16="http://schemas.microsoft.com/office/drawing/2014/main" id="{00000000-0008-0000-0600-0000F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53" name="optLevel43" hidden="1">
              <a:extLst>
                <a:ext uri="{63B3BB69-23CF-44E3-9099-C40C66FF867C}">
                  <a14:compatExt spid="_x0000_s4353"/>
                </a:ext>
                <a:ext uri="{FF2B5EF4-FFF2-40B4-BE49-F238E27FC236}">
                  <a16:creationId xmlns:a16="http://schemas.microsoft.com/office/drawing/2014/main" id="{00000000-0008-0000-06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54" name="optKubun43" hidden="1">
              <a:extLst>
                <a:ext uri="{63B3BB69-23CF-44E3-9099-C40C66FF867C}">
                  <a14:compatExt spid="_x0000_s4354"/>
                </a:ext>
                <a:ext uri="{FF2B5EF4-FFF2-40B4-BE49-F238E27FC236}">
                  <a16:creationId xmlns:a16="http://schemas.microsoft.com/office/drawing/2014/main" id="{00000000-0008-0000-06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55" name="drpTaisaku42" hidden="1">
              <a:extLst>
                <a:ext uri="{63B3BB69-23CF-44E3-9099-C40C66FF867C}">
                  <a14:compatExt spid="_x0000_s4355"/>
                </a:ext>
                <a:ext uri="{FF2B5EF4-FFF2-40B4-BE49-F238E27FC236}">
                  <a16:creationId xmlns:a16="http://schemas.microsoft.com/office/drawing/2014/main" id="{00000000-0008-0000-0600-00000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57" name="optLevel42" hidden="1">
              <a:extLst>
                <a:ext uri="{63B3BB69-23CF-44E3-9099-C40C66FF867C}">
                  <a14:compatExt spid="_x0000_s4357"/>
                </a:ext>
                <a:ext uri="{FF2B5EF4-FFF2-40B4-BE49-F238E27FC236}">
                  <a16:creationId xmlns:a16="http://schemas.microsoft.com/office/drawing/2014/main" id="{00000000-0008-0000-06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58" name="optKubun42" hidden="1">
              <a:extLst>
                <a:ext uri="{63B3BB69-23CF-44E3-9099-C40C66FF867C}">
                  <a14:compatExt spid="_x0000_s4358"/>
                </a:ext>
                <a:ext uri="{FF2B5EF4-FFF2-40B4-BE49-F238E27FC236}">
                  <a16:creationId xmlns:a16="http://schemas.microsoft.com/office/drawing/2014/main" id="{00000000-0008-0000-06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59" name="drpTaisaku41" hidden="1">
              <a:extLst>
                <a:ext uri="{63B3BB69-23CF-44E3-9099-C40C66FF867C}">
                  <a14:compatExt spid="_x0000_s4359"/>
                </a:ext>
                <a:ext uri="{FF2B5EF4-FFF2-40B4-BE49-F238E27FC236}">
                  <a16:creationId xmlns:a16="http://schemas.microsoft.com/office/drawing/2014/main" id="{00000000-0008-0000-0600-00000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61" name="optLevel41" hidden="1">
              <a:extLst>
                <a:ext uri="{63B3BB69-23CF-44E3-9099-C40C66FF867C}">
                  <a14:compatExt spid="_x0000_s4361"/>
                </a:ext>
                <a:ext uri="{FF2B5EF4-FFF2-40B4-BE49-F238E27FC236}">
                  <a16:creationId xmlns:a16="http://schemas.microsoft.com/office/drawing/2014/main" id="{00000000-0008-0000-06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62" name="optKubun41" hidden="1">
              <a:extLst>
                <a:ext uri="{63B3BB69-23CF-44E3-9099-C40C66FF867C}">
                  <a14:compatExt spid="_x0000_s4362"/>
                </a:ext>
                <a:ext uri="{FF2B5EF4-FFF2-40B4-BE49-F238E27FC236}">
                  <a16:creationId xmlns:a16="http://schemas.microsoft.com/office/drawing/2014/main" id="{00000000-0008-0000-06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63" name="drpTaisaku40" hidden="1">
              <a:extLst>
                <a:ext uri="{63B3BB69-23CF-44E3-9099-C40C66FF867C}">
                  <a14:compatExt spid="_x0000_s4363"/>
                </a:ext>
                <a:ext uri="{FF2B5EF4-FFF2-40B4-BE49-F238E27FC236}">
                  <a16:creationId xmlns:a16="http://schemas.microsoft.com/office/drawing/2014/main" id="{00000000-0008-0000-0600-00000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65" name="optLevel40" hidden="1">
              <a:extLst>
                <a:ext uri="{63B3BB69-23CF-44E3-9099-C40C66FF867C}">
                  <a14:compatExt spid="_x0000_s4365"/>
                </a:ext>
                <a:ext uri="{FF2B5EF4-FFF2-40B4-BE49-F238E27FC236}">
                  <a16:creationId xmlns:a16="http://schemas.microsoft.com/office/drawing/2014/main" id="{00000000-0008-0000-06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66" name="optKubun40" hidden="1">
              <a:extLst>
                <a:ext uri="{63B3BB69-23CF-44E3-9099-C40C66FF867C}">
                  <a14:compatExt spid="_x0000_s4366"/>
                </a:ext>
                <a:ext uri="{FF2B5EF4-FFF2-40B4-BE49-F238E27FC236}">
                  <a16:creationId xmlns:a16="http://schemas.microsoft.com/office/drawing/2014/main" id="{00000000-0008-0000-06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67" name="drpTaisaku39" hidden="1">
              <a:extLst>
                <a:ext uri="{63B3BB69-23CF-44E3-9099-C40C66FF867C}">
                  <a14:compatExt spid="_x0000_s4367"/>
                </a:ext>
                <a:ext uri="{FF2B5EF4-FFF2-40B4-BE49-F238E27FC236}">
                  <a16:creationId xmlns:a16="http://schemas.microsoft.com/office/drawing/2014/main" id="{00000000-0008-0000-0600-00000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69" name="optLevel39" hidden="1">
              <a:extLst>
                <a:ext uri="{63B3BB69-23CF-44E3-9099-C40C66FF867C}">
                  <a14:compatExt spid="_x0000_s4369"/>
                </a:ext>
                <a:ext uri="{FF2B5EF4-FFF2-40B4-BE49-F238E27FC236}">
                  <a16:creationId xmlns:a16="http://schemas.microsoft.com/office/drawing/2014/main" id="{00000000-0008-0000-06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70" name="optKubun39" hidden="1">
              <a:extLst>
                <a:ext uri="{63B3BB69-23CF-44E3-9099-C40C66FF867C}">
                  <a14:compatExt spid="_x0000_s4370"/>
                </a:ext>
                <a:ext uri="{FF2B5EF4-FFF2-40B4-BE49-F238E27FC236}">
                  <a16:creationId xmlns:a16="http://schemas.microsoft.com/office/drawing/2014/main" id="{00000000-0008-0000-06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71" name="drpTaisaku38" hidden="1">
              <a:extLst>
                <a:ext uri="{63B3BB69-23CF-44E3-9099-C40C66FF867C}">
                  <a14:compatExt spid="_x0000_s4371"/>
                </a:ext>
                <a:ext uri="{FF2B5EF4-FFF2-40B4-BE49-F238E27FC236}">
                  <a16:creationId xmlns:a16="http://schemas.microsoft.com/office/drawing/2014/main" id="{00000000-0008-0000-0600-00001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73" name="optLevel38" hidden="1">
              <a:extLst>
                <a:ext uri="{63B3BB69-23CF-44E3-9099-C40C66FF867C}">
                  <a14:compatExt spid="_x0000_s4373"/>
                </a:ext>
                <a:ext uri="{FF2B5EF4-FFF2-40B4-BE49-F238E27FC236}">
                  <a16:creationId xmlns:a16="http://schemas.microsoft.com/office/drawing/2014/main" id="{00000000-0008-0000-06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74" name="optKubun38" hidden="1">
              <a:extLst>
                <a:ext uri="{63B3BB69-23CF-44E3-9099-C40C66FF867C}">
                  <a14:compatExt spid="_x0000_s4374"/>
                </a:ext>
                <a:ext uri="{FF2B5EF4-FFF2-40B4-BE49-F238E27FC236}">
                  <a16:creationId xmlns:a16="http://schemas.microsoft.com/office/drawing/2014/main" id="{00000000-0008-0000-06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75" name="drpTaisaku37" hidden="1">
              <a:extLst>
                <a:ext uri="{63B3BB69-23CF-44E3-9099-C40C66FF867C}">
                  <a14:compatExt spid="_x0000_s4375"/>
                </a:ext>
                <a:ext uri="{FF2B5EF4-FFF2-40B4-BE49-F238E27FC236}">
                  <a16:creationId xmlns:a16="http://schemas.microsoft.com/office/drawing/2014/main" id="{00000000-0008-0000-0600-00001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77" name="optLevel37" hidden="1">
              <a:extLst>
                <a:ext uri="{63B3BB69-23CF-44E3-9099-C40C66FF867C}">
                  <a14:compatExt spid="_x0000_s4377"/>
                </a:ext>
                <a:ext uri="{FF2B5EF4-FFF2-40B4-BE49-F238E27FC236}">
                  <a16:creationId xmlns:a16="http://schemas.microsoft.com/office/drawing/2014/main" id="{00000000-0008-0000-06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78" name="optKubun37" hidden="1">
              <a:extLst>
                <a:ext uri="{63B3BB69-23CF-44E3-9099-C40C66FF867C}">
                  <a14:compatExt spid="_x0000_s4378"/>
                </a:ext>
                <a:ext uri="{FF2B5EF4-FFF2-40B4-BE49-F238E27FC236}">
                  <a16:creationId xmlns:a16="http://schemas.microsoft.com/office/drawing/2014/main" id="{00000000-0008-0000-06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79" name="drpTaisaku36" hidden="1">
              <a:extLst>
                <a:ext uri="{63B3BB69-23CF-44E3-9099-C40C66FF867C}">
                  <a14:compatExt spid="_x0000_s4379"/>
                </a:ext>
                <a:ext uri="{FF2B5EF4-FFF2-40B4-BE49-F238E27FC236}">
                  <a16:creationId xmlns:a16="http://schemas.microsoft.com/office/drawing/2014/main" id="{00000000-0008-0000-0600-00001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81" name="optLevel36" hidden="1">
              <a:extLst>
                <a:ext uri="{63B3BB69-23CF-44E3-9099-C40C66FF867C}">
                  <a14:compatExt spid="_x0000_s4381"/>
                </a:ext>
                <a:ext uri="{FF2B5EF4-FFF2-40B4-BE49-F238E27FC236}">
                  <a16:creationId xmlns:a16="http://schemas.microsoft.com/office/drawing/2014/main" id="{00000000-0008-0000-06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82" name="optKubun36" hidden="1">
              <a:extLst>
                <a:ext uri="{63B3BB69-23CF-44E3-9099-C40C66FF867C}">
                  <a14:compatExt spid="_x0000_s4382"/>
                </a:ext>
                <a:ext uri="{FF2B5EF4-FFF2-40B4-BE49-F238E27FC236}">
                  <a16:creationId xmlns:a16="http://schemas.microsoft.com/office/drawing/2014/main" id="{00000000-0008-0000-06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83" name="drpTaisaku35" hidden="1">
              <a:extLst>
                <a:ext uri="{63B3BB69-23CF-44E3-9099-C40C66FF867C}">
                  <a14:compatExt spid="_x0000_s4383"/>
                </a:ext>
                <a:ext uri="{FF2B5EF4-FFF2-40B4-BE49-F238E27FC236}">
                  <a16:creationId xmlns:a16="http://schemas.microsoft.com/office/drawing/2014/main" id="{00000000-0008-0000-0600-00001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85" name="optLevel35" hidden="1">
              <a:extLst>
                <a:ext uri="{63B3BB69-23CF-44E3-9099-C40C66FF867C}">
                  <a14:compatExt spid="_x0000_s4385"/>
                </a:ext>
                <a:ext uri="{FF2B5EF4-FFF2-40B4-BE49-F238E27FC236}">
                  <a16:creationId xmlns:a16="http://schemas.microsoft.com/office/drawing/2014/main" id="{00000000-0008-0000-06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86" name="optKubun35" hidden="1">
              <a:extLst>
                <a:ext uri="{63B3BB69-23CF-44E3-9099-C40C66FF867C}">
                  <a14:compatExt spid="_x0000_s4386"/>
                </a:ext>
                <a:ext uri="{FF2B5EF4-FFF2-40B4-BE49-F238E27FC236}">
                  <a16:creationId xmlns:a16="http://schemas.microsoft.com/office/drawing/2014/main" id="{00000000-0008-0000-06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87" name="drpTaisaku34" hidden="1">
              <a:extLst>
                <a:ext uri="{63B3BB69-23CF-44E3-9099-C40C66FF867C}">
                  <a14:compatExt spid="_x0000_s4387"/>
                </a:ext>
                <a:ext uri="{FF2B5EF4-FFF2-40B4-BE49-F238E27FC236}">
                  <a16:creationId xmlns:a16="http://schemas.microsoft.com/office/drawing/2014/main" id="{00000000-0008-0000-0600-00002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89" name="optLevel34" hidden="1">
              <a:extLst>
                <a:ext uri="{63B3BB69-23CF-44E3-9099-C40C66FF867C}">
                  <a14:compatExt spid="_x0000_s4389"/>
                </a:ext>
                <a:ext uri="{FF2B5EF4-FFF2-40B4-BE49-F238E27FC236}">
                  <a16:creationId xmlns:a16="http://schemas.microsoft.com/office/drawing/2014/main" id="{00000000-0008-0000-06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90" name="optKubun34" hidden="1">
              <a:extLst>
                <a:ext uri="{63B3BB69-23CF-44E3-9099-C40C66FF867C}">
                  <a14:compatExt spid="_x0000_s4390"/>
                </a:ext>
                <a:ext uri="{FF2B5EF4-FFF2-40B4-BE49-F238E27FC236}">
                  <a16:creationId xmlns:a16="http://schemas.microsoft.com/office/drawing/2014/main" id="{00000000-0008-0000-06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91" name="drpTaisaku33" hidden="1">
              <a:extLst>
                <a:ext uri="{63B3BB69-23CF-44E3-9099-C40C66FF867C}">
                  <a14:compatExt spid="_x0000_s4391"/>
                </a:ext>
                <a:ext uri="{FF2B5EF4-FFF2-40B4-BE49-F238E27FC236}">
                  <a16:creationId xmlns:a16="http://schemas.microsoft.com/office/drawing/2014/main" id="{00000000-0008-0000-0600-00002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93" name="optLevel33" hidden="1">
              <a:extLst>
                <a:ext uri="{63B3BB69-23CF-44E3-9099-C40C66FF867C}">
                  <a14:compatExt spid="_x0000_s4393"/>
                </a:ext>
                <a:ext uri="{FF2B5EF4-FFF2-40B4-BE49-F238E27FC236}">
                  <a16:creationId xmlns:a16="http://schemas.microsoft.com/office/drawing/2014/main" id="{00000000-0008-0000-06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94" name="optKubun33" hidden="1">
              <a:extLst>
                <a:ext uri="{63B3BB69-23CF-44E3-9099-C40C66FF867C}">
                  <a14:compatExt spid="_x0000_s4394"/>
                </a:ext>
                <a:ext uri="{FF2B5EF4-FFF2-40B4-BE49-F238E27FC236}">
                  <a16:creationId xmlns:a16="http://schemas.microsoft.com/office/drawing/2014/main" id="{00000000-0008-0000-06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95" name="drpTaisaku32" hidden="1">
              <a:extLst>
                <a:ext uri="{63B3BB69-23CF-44E3-9099-C40C66FF867C}">
                  <a14:compatExt spid="_x0000_s4395"/>
                </a:ext>
                <a:ext uri="{FF2B5EF4-FFF2-40B4-BE49-F238E27FC236}">
                  <a16:creationId xmlns:a16="http://schemas.microsoft.com/office/drawing/2014/main" id="{00000000-0008-0000-0600-00002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397" name="optLevel32" hidden="1">
              <a:extLst>
                <a:ext uri="{63B3BB69-23CF-44E3-9099-C40C66FF867C}">
                  <a14:compatExt spid="_x0000_s4397"/>
                </a:ext>
                <a:ext uri="{FF2B5EF4-FFF2-40B4-BE49-F238E27FC236}">
                  <a16:creationId xmlns:a16="http://schemas.microsoft.com/office/drawing/2014/main" id="{00000000-0008-0000-06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398" name="optKubun32" hidden="1">
              <a:extLst>
                <a:ext uri="{63B3BB69-23CF-44E3-9099-C40C66FF867C}">
                  <a14:compatExt spid="_x0000_s4398"/>
                </a:ext>
                <a:ext uri="{FF2B5EF4-FFF2-40B4-BE49-F238E27FC236}">
                  <a16:creationId xmlns:a16="http://schemas.microsoft.com/office/drawing/2014/main" id="{00000000-0008-0000-06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399" name="drpTaisaku31" hidden="1">
              <a:extLst>
                <a:ext uri="{63B3BB69-23CF-44E3-9099-C40C66FF867C}">
                  <a14:compatExt spid="_x0000_s4399"/>
                </a:ext>
                <a:ext uri="{FF2B5EF4-FFF2-40B4-BE49-F238E27FC236}">
                  <a16:creationId xmlns:a16="http://schemas.microsoft.com/office/drawing/2014/main" id="{00000000-0008-0000-0600-00002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401" name="optLevel31" hidden="1">
              <a:extLst>
                <a:ext uri="{63B3BB69-23CF-44E3-9099-C40C66FF867C}">
                  <a14:compatExt spid="_x0000_s4401"/>
                </a:ext>
                <a:ext uri="{FF2B5EF4-FFF2-40B4-BE49-F238E27FC236}">
                  <a16:creationId xmlns:a16="http://schemas.microsoft.com/office/drawing/2014/main" id="{00000000-0008-0000-06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402" name="optKubun31" hidden="1">
              <a:extLst>
                <a:ext uri="{63B3BB69-23CF-44E3-9099-C40C66FF867C}">
                  <a14:compatExt spid="_x0000_s4402"/>
                </a:ext>
                <a:ext uri="{FF2B5EF4-FFF2-40B4-BE49-F238E27FC236}">
                  <a16:creationId xmlns:a16="http://schemas.microsoft.com/office/drawing/2014/main" id="{00000000-0008-0000-06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403" name="drpTaisaku30" hidden="1">
              <a:extLst>
                <a:ext uri="{63B3BB69-23CF-44E3-9099-C40C66FF867C}">
                  <a14:compatExt spid="_x0000_s4403"/>
                </a:ext>
                <a:ext uri="{FF2B5EF4-FFF2-40B4-BE49-F238E27FC236}">
                  <a16:creationId xmlns:a16="http://schemas.microsoft.com/office/drawing/2014/main" id="{00000000-0008-0000-0600-00003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405" name="optLevel30" hidden="1">
              <a:extLst>
                <a:ext uri="{63B3BB69-23CF-44E3-9099-C40C66FF867C}">
                  <a14:compatExt spid="_x0000_s4405"/>
                </a:ext>
                <a:ext uri="{FF2B5EF4-FFF2-40B4-BE49-F238E27FC236}">
                  <a16:creationId xmlns:a16="http://schemas.microsoft.com/office/drawing/2014/main" id="{00000000-0008-0000-06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406" name="optKubun30" hidden="1">
              <a:extLst>
                <a:ext uri="{63B3BB69-23CF-44E3-9099-C40C66FF867C}">
                  <a14:compatExt spid="_x0000_s4406"/>
                </a:ext>
                <a:ext uri="{FF2B5EF4-FFF2-40B4-BE49-F238E27FC236}">
                  <a16:creationId xmlns:a16="http://schemas.microsoft.com/office/drawing/2014/main" id="{00000000-0008-0000-06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407" name="drpTaisaku29" hidden="1">
              <a:extLst>
                <a:ext uri="{63B3BB69-23CF-44E3-9099-C40C66FF867C}">
                  <a14:compatExt spid="_x0000_s4407"/>
                </a:ext>
                <a:ext uri="{FF2B5EF4-FFF2-40B4-BE49-F238E27FC236}">
                  <a16:creationId xmlns:a16="http://schemas.microsoft.com/office/drawing/2014/main" id="{00000000-0008-0000-0600-00003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409" name="optLevel29" hidden="1">
              <a:extLst>
                <a:ext uri="{63B3BB69-23CF-44E3-9099-C40C66FF867C}">
                  <a14:compatExt spid="_x0000_s4409"/>
                </a:ext>
                <a:ext uri="{FF2B5EF4-FFF2-40B4-BE49-F238E27FC236}">
                  <a16:creationId xmlns:a16="http://schemas.microsoft.com/office/drawing/2014/main" id="{00000000-0008-0000-06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410" name="optKubun29" hidden="1">
              <a:extLst>
                <a:ext uri="{63B3BB69-23CF-44E3-9099-C40C66FF867C}">
                  <a14:compatExt spid="_x0000_s4410"/>
                </a:ext>
                <a:ext uri="{FF2B5EF4-FFF2-40B4-BE49-F238E27FC236}">
                  <a16:creationId xmlns:a16="http://schemas.microsoft.com/office/drawing/2014/main" id="{00000000-0008-0000-06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411" name="drpTaisaku28" hidden="1">
              <a:extLst>
                <a:ext uri="{63B3BB69-23CF-44E3-9099-C40C66FF867C}">
                  <a14:compatExt spid="_x0000_s4411"/>
                </a:ext>
                <a:ext uri="{FF2B5EF4-FFF2-40B4-BE49-F238E27FC236}">
                  <a16:creationId xmlns:a16="http://schemas.microsoft.com/office/drawing/2014/main" id="{00000000-0008-0000-0600-00003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413" name="optLevel28" hidden="1">
              <a:extLst>
                <a:ext uri="{63B3BB69-23CF-44E3-9099-C40C66FF867C}">
                  <a14:compatExt spid="_x0000_s4413"/>
                </a:ext>
                <a:ext uri="{FF2B5EF4-FFF2-40B4-BE49-F238E27FC236}">
                  <a16:creationId xmlns:a16="http://schemas.microsoft.com/office/drawing/2014/main" id="{00000000-0008-0000-06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414" name="optKubun28" hidden="1">
              <a:extLst>
                <a:ext uri="{63B3BB69-23CF-44E3-9099-C40C66FF867C}">
                  <a14:compatExt spid="_x0000_s4414"/>
                </a:ext>
                <a:ext uri="{FF2B5EF4-FFF2-40B4-BE49-F238E27FC236}">
                  <a16:creationId xmlns:a16="http://schemas.microsoft.com/office/drawing/2014/main" id="{00000000-0008-0000-06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415" name="drpTaisaku27" hidden="1">
              <a:extLst>
                <a:ext uri="{63B3BB69-23CF-44E3-9099-C40C66FF867C}">
                  <a14:compatExt spid="_x0000_s4415"/>
                </a:ext>
                <a:ext uri="{FF2B5EF4-FFF2-40B4-BE49-F238E27FC236}">
                  <a16:creationId xmlns:a16="http://schemas.microsoft.com/office/drawing/2014/main" id="{00000000-0008-0000-0600-00003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417" name="optLevel27" hidden="1">
              <a:extLst>
                <a:ext uri="{63B3BB69-23CF-44E3-9099-C40C66FF867C}">
                  <a14:compatExt spid="_x0000_s4417"/>
                </a:ext>
                <a:ext uri="{FF2B5EF4-FFF2-40B4-BE49-F238E27FC236}">
                  <a16:creationId xmlns:a16="http://schemas.microsoft.com/office/drawing/2014/main" id="{00000000-0008-0000-06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418" name="optKubun27" hidden="1">
              <a:extLst>
                <a:ext uri="{63B3BB69-23CF-44E3-9099-C40C66FF867C}">
                  <a14:compatExt spid="_x0000_s4418"/>
                </a:ext>
                <a:ext uri="{FF2B5EF4-FFF2-40B4-BE49-F238E27FC236}">
                  <a16:creationId xmlns:a16="http://schemas.microsoft.com/office/drawing/2014/main" id="{00000000-0008-0000-06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220980</xdr:rowOff>
        </xdr:from>
        <xdr:to>
          <xdr:col>6</xdr:col>
          <xdr:colOff>1546860</xdr:colOff>
          <xdr:row>22</xdr:row>
          <xdr:rowOff>358140</xdr:rowOff>
        </xdr:to>
        <xdr:sp macro="" textlink="">
          <xdr:nvSpPr>
            <xdr:cNvPr id="4419" name="drpTaisaku26" hidden="1">
              <a:extLst>
                <a:ext uri="{63B3BB69-23CF-44E3-9099-C40C66FF867C}">
                  <a14:compatExt spid="_x0000_s4419"/>
                </a:ext>
                <a:ext uri="{FF2B5EF4-FFF2-40B4-BE49-F238E27FC236}">
                  <a16:creationId xmlns:a16="http://schemas.microsoft.com/office/drawing/2014/main" id="{00000000-0008-0000-0600-00004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220980</xdr:rowOff>
        </xdr:from>
        <xdr:to>
          <xdr:col>6</xdr:col>
          <xdr:colOff>1889760</xdr:colOff>
          <xdr:row>23</xdr:row>
          <xdr:rowOff>15240</xdr:rowOff>
        </xdr:to>
        <xdr:sp macro="" textlink="">
          <xdr:nvSpPr>
            <xdr:cNvPr id="4421" name="optLevel26" hidden="1">
              <a:extLst>
                <a:ext uri="{63B3BB69-23CF-44E3-9099-C40C66FF867C}">
                  <a14:compatExt spid="_x0000_s4421"/>
                </a:ext>
                <a:ext uri="{FF2B5EF4-FFF2-40B4-BE49-F238E27FC236}">
                  <a16:creationId xmlns:a16="http://schemas.microsoft.com/office/drawing/2014/main" id="{00000000-0008-0000-06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220980</xdr:rowOff>
        </xdr:from>
        <xdr:to>
          <xdr:col>3</xdr:col>
          <xdr:colOff>327660</xdr:colOff>
          <xdr:row>23</xdr:row>
          <xdr:rowOff>15240</xdr:rowOff>
        </xdr:to>
        <xdr:sp macro="" textlink="">
          <xdr:nvSpPr>
            <xdr:cNvPr id="4422" name="optKubun26" hidden="1">
              <a:extLst>
                <a:ext uri="{63B3BB69-23CF-44E3-9099-C40C66FF867C}">
                  <a14:compatExt spid="_x0000_s4422"/>
                </a:ext>
                <a:ext uri="{FF2B5EF4-FFF2-40B4-BE49-F238E27FC236}">
                  <a16:creationId xmlns:a16="http://schemas.microsoft.com/office/drawing/2014/main" id="{00000000-0008-0000-06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22860</xdr:rowOff>
        </xdr:from>
        <xdr:to>
          <xdr:col>6</xdr:col>
          <xdr:colOff>1546860</xdr:colOff>
          <xdr:row>22</xdr:row>
          <xdr:rowOff>152400</xdr:rowOff>
        </xdr:to>
        <xdr:sp macro="" textlink="">
          <xdr:nvSpPr>
            <xdr:cNvPr id="4423" name="drpTaisaku25" hidden="1">
              <a:extLst>
                <a:ext uri="{63B3BB69-23CF-44E3-9099-C40C66FF867C}">
                  <a14:compatExt spid="_x0000_s4423"/>
                </a:ext>
                <a:ext uri="{FF2B5EF4-FFF2-40B4-BE49-F238E27FC236}">
                  <a16:creationId xmlns:a16="http://schemas.microsoft.com/office/drawing/2014/main" id="{00000000-0008-0000-0600-00004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21</xdr:row>
          <xdr:rowOff>335280</xdr:rowOff>
        </xdr:from>
        <xdr:to>
          <xdr:col>6</xdr:col>
          <xdr:colOff>1889760</xdr:colOff>
          <xdr:row>22</xdr:row>
          <xdr:rowOff>129540</xdr:rowOff>
        </xdr:to>
        <xdr:sp macro="" textlink="">
          <xdr:nvSpPr>
            <xdr:cNvPr id="4425" name="optLevel25" hidden="1">
              <a:extLst>
                <a:ext uri="{63B3BB69-23CF-44E3-9099-C40C66FF867C}">
                  <a14:compatExt spid="_x0000_s4425"/>
                </a:ext>
                <a:ext uri="{FF2B5EF4-FFF2-40B4-BE49-F238E27FC236}">
                  <a16:creationId xmlns:a16="http://schemas.microsoft.com/office/drawing/2014/main" id="{00000000-0008-0000-06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335280</xdr:rowOff>
        </xdr:from>
        <xdr:to>
          <xdr:col>3</xdr:col>
          <xdr:colOff>327660</xdr:colOff>
          <xdr:row>22</xdr:row>
          <xdr:rowOff>129540</xdr:rowOff>
        </xdr:to>
        <xdr:sp macro="" textlink="">
          <xdr:nvSpPr>
            <xdr:cNvPr id="4426" name="optKubun25" hidden="1">
              <a:extLst>
                <a:ext uri="{63B3BB69-23CF-44E3-9099-C40C66FF867C}">
                  <a14:compatExt spid="_x0000_s4426"/>
                </a:ext>
                <a:ext uri="{FF2B5EF4-FFF2-40B4-BE49-F238E27FC236}">
                  <a16:creationId xmlns:a16="http://schemas.microsoft.com/office/drawing/2014/main" id="{00000000-0008-0000-06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21</xdr:row>
          <xdr:rowOff>137160</xdr:rowOff>
        </xdr:from>
        <xdr:to>
          <xdr:col>6</xdr:col>
          <xdr:colOff>1546860</xdr:colOff>
          <xdr:row>21</xdr:row>
          <xdr:rowOff>266700</xdr:rowOff>
        </xdr:to>
        <xdr:sp macro="" textlink="">
          <xdr:nvSpPr>
            <xdr:cNvPr id="4427" name="drpTaisaku24" hidden="1">
              <a:extLst>
                <a:ext uri="{63B3BB69-23CF-44E3-9099-C40C66FF867C}">
                  <a14:compatExt spid="_x0000_s4427"/>
                </a:ext>
                <a:ext uri="{FF2B5EF4-FFF2-40B4-BE49-F238E27FC236}">
                  <a16:creationId xmlns:a16="http://schemas.microsoft.com/office/drawing/2014/main" id="{00000000-0008-0000-0600-00004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21</xdr:row>
          <xdr:rowOff>76200</xdr:rowOff>
        </xdr:from>
        <xdr:to>
          <xdr:col>6</xdr:col>
          <xdr:colOff>1889760</xdr:colOff>
          <xdr:row>21</xdr:row>
          <xdr:rowOff>243840</xdr:rowOff>
        </xdr:to>
        <xdr:sp macro="" textlink="">
          <xdr:nvSpPr>
            <xdr:cNvPr id="4429" name="optLevel24" hidden="1">
              <a:extLst>
                <a:ext uri="{63B3BB69-23CF-44E3-9099-C40C66FF867C}">
                  <a14:compatExt spid="_x0000_s4429"/>
                </a:ext>
                <a:ext uri="{FF2B5EF4-FFF2-40B4-BE49-F238E27FC236}">
                  <a16:creationId xmlns:a16="http://schemas.microsoft.com/office/drawing/2014/main" id="{00000000-0008-0000-06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76200</xdr:rowOff>
        </xdr:from>
        <xdr:to>
          <xdr:col>3</xdr:col>
          <xdr:colOff>327660</xdr:colOff>
          <xdr:row>21</xdr:row>
          <xdr:rowOff>243840</xdr:rowOff>
        </xdr:to>
        <xdr:sp macro="" textlink="">
          <xdr:nvSpPr>
            <xdr:cNvPr id="4430" name="optKubun24" hidden="1">
              <a:extLst>
                <a:ext uri="{63B3BB69-23CF-44E3-9099-C40C66FF867C}">
                  <a14:compatExt spid="_x0000_s4430"/>
                </a:ext>
                <a:ext uri="{FF2B5EF4-FFF2-40B4-BE49-F238E27FC236}">
                  <a16:creationId xmlns:a16="http://schemas.microsoft.com/office/drawing/2014/main" id="{00000000-0008-0000-06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20</xdr:row>
          <xdr:rowOff>259080</xdr:rowOff>
        </xdr:from>
        <xdr:to>
          <xdr:col>6</xdr:col>
          <xdr:colOff>1546860</xdr:colOff>
          <xdr:row>21</xdr:row>
          <xdr:rowOff>15240</xdr:rowOff>
        </xdr:to>
        <xdr:sp macro="" textlink="">
          <xdr:nvSpPr>
            <xdr:cNvPr id="4431" name="drpTaisaku23" hidden="1">
              <a:extLst>
                <a:ext uri="{63B3BB69-23CF-44E3-9099-C40C66FF867C}">
                  <a14:compatExt spid="_x0000_s4431"/>
                </a:ext>
                <a:ext uri="{FF2B5EF4-FFF2-40B4-BE49-F238E27FC236}">
                  <a16:creationId xmlns:a16="http://schemas.microsoft.com/office/drawing/2014/main" id="{00000000-0008-0000-0600-00004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20</xdr:row>
          <xdr:rowOff>205740</xdr:rowOff>
        </xdr:from>
        <xdr:to>
          <xdr:col>6</xdr:col>
          <xdr:colOff>1889760</xdr:colOff>
          <xdr:row>20</xdr:row>
          <xdr:rowOff>365760</xdr:rowOff>
        </xdr:to>
        <xdr:sp macro="" textlink="">
          <xdr:nvSpPr>
            <xdr:cNvPr id="4433" name="optLevel23" hidden="1">
              <a:extLst>
                <a:ext uri="{63B3BB69-23CF-44E3-9099-C40C66FF867C}">
                  <a14:compatExt spid="_x0000_s4433"/>
                </a:ext>
                <a:ext uri="{FF2B5EF4-FFF2-40B4-BE49-F238E27FC236}">
                  <a16:creationId xmlns:a16="http://schemas.microsoft.com/office/drawing/2014/main" id="{00000000-0008-0000-06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205740</xdr:rowOff>
        </xdr:from>
        <xdr:to>
          <xdr:col>3</xdr:col>
          <xdr:colOff>327660</xdr:colOff>
          <xdr:row>20</xdr:row>
          <xdr:rowOff>365760</xdr:rowOff>
        </xdr:to>
        <xdr:sp macro="" textlink="">
          <xdr:nvSpPr>
            <xdr:cNvPr id="4434" name="optKubun23" hidden="1">
              <a:extLst>
                <a:ext uri="{63B3BB69-23CF-44E3-9099-C40C66FF867C}">
                  <a14:compatExt spid="_x0000_s4434"/>
                </a:ext>
                <a:ext uri="{FF2B5EF4-FFF2-40B4-BE49-F238E27FC236}">
                  <a16:creationId xmlns:a16="http://schemas.microsoft.com/office/drawing/2014/main" id="{00000000-0008-0000-06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20</xdr:row>
          <xdr:rowOff>0</xdr:rowOff>
        </xdr:from>
        <xdr:to>
          <xdr:col>6</xdr:col>
          <xdr:colOff>1546860</xdr:colOff>
          <xdr:row>20</xdr:row>
          <xdr:rowOff>137160</xdr:rowOff>
        </xdr:to>
        <xdr:sp macro="" textlink="">
          <xdr:nvSpPr>
            <xdr:cNvPr id="4435" name="drpTaisaku22" hidden="1">
              <a:extLst>
                <a:ext uri="{63B3BB69-23CF-44E3-9099-C40C66FF867C}">
                  <a14:compatExt spid="_x0000_s4435"/>
                </a:ext>
                <a:ext uri="{FF2B5EF4-FFF2-40B4-BE49-F238E27FC236}">
                  <a16:creationId xmlns:a16="http://schemas.microsoft.com/office/drawing/2014/main" id="{00000000-0008-0000-0600-00005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19</xdr:row>
          <xdr:rowOff>327660</xdr:rowOff>
        </xdr:from>
        <xdr:to>
          <xdr:col>6</xdr:col>
          <xdr:colOff>1889760</xdr:colOff>
          <xdr:row>20</xdr:row>
          <xdr:rowOff>106680</xdr:rowOff>
        </xdr:to>
        <xdr:sp macro="" textlink="">
          <xdr:nvSpPr>
            <xdr:cNvPr id="4437" name="optLevel22" hidden="1">
              <a:extLst>
                <a:ext uri="{63B3BB69-23CF-44E3-9099-C40C66FF867C}">
                  <a14:compatExt spid="_x0000_s4437"/>
                </a:ext>
                <a:ext uri="{FF2B5EF4-FFF2-40B4-BE49-F238E27FC236}">
                  <a16:creationId xmlns:a16="http://schemas.microsoft.com/office/drawing/2014/main" id="{00000000-0008-0000-06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327660</xdr:rowOff>
        </xdr:from>
        <xdr:to>
          <xdr:col>3</xdr:col>
          <xdr:colOff>327660</xdr:colOff>
          <xdr:row>20</xdr:row>
          <xdr:rowOff>106680</xdr:rowOff>
        </xdr:to>
        <xdr:sp macro="" textlink="">
          <xdr:nvSpPr>
            <xdr:cNvPr id="4438" name="optKubun22" hidden="1">
              <a:extLst>
                <a:ext uri="{63B3BB69-23CF-44E3-9099-C40C66FF867C}">
                  <a14:compatExt spid="_x0000_s4438"/>
                </a:ext>
                <a:ext uri="{FF2B5EF4-FFF2-40B4-BE49-F238E27FC236}">
                  <a16:creationId xmlns:a16="http://schemas.microsoft.com/office/drawing/2014/main" id="{00000000-0008-0000-06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19</xdr:row>
          <xdr:rowOff>129540</xdr:rowOff>
        </xdr:from>
        <xdr:to>
          <xdr:col>6</xdr:col>
          <xdr:colOff>1546860</xdr:colOff>
          <xdr:row>19</xdr:row>
          <xdr:rowOff>259080</xdr:rowOff>
        </xdr:to>
        <xdr:sp macro="" textlink="">
          <xdr:nvSpPr>
            <xdr:cNvPr id="4439" name="drpTaisaku21" hidden="1">
              <a:extLst>
                <a:ext uri="{63B3BB69-23CF-44E3-9099-C40C66FF867C}">
                  <a14:compatExt spid="_x0000_s4439"/>
                </a:ext>
                <a:ext uri="{FF2B5EF4-FFF2-40B4-BE49-F238E27FC236}">
                  <a16:creationId xmlns:a16="http://schemas.microsoft.com/office/drawing/2014/main" id="{00000000-0008-0000-0600-00005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19</xdr:row>
          <xdr:rowOff>68580</xdr:rowOff>
        </xdr:from>
        <xdr:to>
          <xdr:col>6</xdr:col>
          <xdr:colOff>1889760</xdr:colOff>
          <xdr:row>19</xdr:row>
          <xdr:rowOff>228600</xdr:rowOff>
        </xdr:to>
        <xdr:sp macro="" textlink="">
          <xdr:nvSpPr>
            <xdr:cNvPr id="4441" name="optLevel21" hidden="1">
              <a:extLst>
                <a:ext uri="{63B3BB69-23CF-44E3-9099-C40C66FF867C}">
                  <a14:compatExt spid="_x0000_s4441"/>
                </a:ext>
                <a:ext uri="{FF2B5EF4-FFF2-40B4-BE49-F238E27FC236}">
                  <a16:creationId xmlns:a16="http://schemas.microsoft.com/office/drawing/2014/main" id="{00000000-0008-0000-06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68580</xdr:rowOff>
        </xdr:from>
        <xdr:to>
          <xdr:col>3</xdr:col>
          <xdr:colOff>327660</xdr:colOff>
          <xdr:row>19</xdr:row>
          <xdr:rowOff>228600</xdr:rowOff>
        </xdr:to>
        <xdr:sp macro="" textlink="">
          <xdr:nvSpPr>
            <xdr:cNvPr id="4442" name="optKubun21" hidden="1">
              <a:extLst>
                <a:ext uri="{63B3BB69-23CF-44E3-9099-C40C66FF867C}">
                  <a14:compatExt spid="_x0000_s4442"/>
                </a:ext>
                <a:ext uri="{FF2B5EF4-FFF2-40B4-BE49-F238E27FC236}">
                  <a16:creationId xmlns:a16="http://schemas.microsoft.com/office/drawing/2014/main" id="{00000000-0008-0000-06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18</xdr:row>
          <xdr:rowOff>251460</xdr:rowOff>
        </xdr:from>
        <xdr:to>
          <xdr:col>6</xdr:col>
          <xdr:colOff>1546860</xdr:colOff>
          <xdr:row>19</xdr:row>
          <xdr:rowOff>0</xdr:rowOff>
        </xdr:to>
        <xdr:sp macro="" textlink="">
          <xdr:nvSpPr>
            <xdr:cNvPr id="4443" name="drpTaisaku20" hidden="1">
              <a:extLst>
                <a:ext uri="{63B3BB69-23CF-44E3-9099-C40C66FF867C}">
                  <a14:compatExt spid="_x0000_s4443"/>
                </a:ext>
                <a:ext uri="{FF2B5EF4-FFF2-40B4-BE49-F238E27FC236}">
                  <a16:creationId xmlns:a16="http://schemas.microsoft.com/office/drawing/2014/main" id="{00000000-0008-0000-0600-00005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18</xdr:row>
          <xdr:rowOff>190500</xdr:rowOff>
        </xdr:from>
        <xdr:to>
          <xdr:col>6</xdr:col>
          <xdr:colOff>1889760</xdr:colOff>
          <xdr:row>18</xdr:row>
          <xdr:rowOff>358140</xdr:rowOff>
        </xdr:to>
        <xdr:sp macro="" textlink="">
          <xdr:nvSpPr>
            <xdr:cNvPr id="4445" name="optLevel20" hidden="1">
              <a:extLst>
                <a:ext uri="{63B3BB69-23CF-44E3-9099-C40C66FF867C}">
                  <a14:compatExt spid="_x0000_s4445"/>
                </a:ext>
                <a:ext uri="{FF2B5EF4-FFF2-40B4-BE49-F238E27FC236}">
                  <a16:creationId xmlns:a16="http://schemas.microsoft.com/office/drawing/2014/main" id="{00000000-0008-0000-06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190500</xdr:rowOff>
        </xdr:from>
        <xdr:to>
          <xdr:col>3</xdr:col>
          <xdr:colOff>327660</xdr:colOff>
          <xdr:row>18</xdr:row>
          <xdr:rowOff>358140</xdr:rowOff>
        </xdr:to>
        <xdr:sp macro="" textlink="">
          <xdr:nvSpPr>
            <xdr:cNvPr id="4446" name="optKubun20" hidden="1">
              <a:extLst>
                <a:ext uri="{63B3BB69-23CF-44E3-9099-C40C66FF867C}">
                  <a14:compatExt spid="_x0000_s4446"/>
                </a:ext>
                <a:ext uri="{FF2B5EF4-FFF2-40B4-BE49-F238E27FC236}">
                  <a16:creationId xmlns:a16="http://schemas.microsoft.com/office/drawing/2014/main" id="{00000000-0008-0000-06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18</xdr:row>
          <xdr:rowOff>0</xdr:rowOff>
        </xdr:from>
        <xdr:to>
          <xdr:col>6</xdr:col>
          <xdr:colOff>1546860</xdr:colOff>
          <xdr:row>18</xdr:row>
          <xdr:rowOff>137160</xdr:rowOff>
        </xdr:to>
        <xdr:sp macro="" textlink="">
          <xdr:nvSpPr>
            <xdr:cNvPr id="4447" name="drpTaisaku19" hidden="1">
              <a:extLst>
                <a:ext uri="{63B3BB69-23CF-44E3-9099-C40C66FF867C}">
                  <a14:compatExt spid="_x0000_s4447"/>
                </a:ext>
                <a:ext uri="{FF2B5EF4-FFF2-40B4-BE49-F238E27FC236}">
                  <a16:creationId xmlns:a16="http://schemas.microsoft.com/office/drawing/2014/main" id="{00000000-0008-0000-0600-00005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17</xdr:row>
          <xdr:rowOff>320040</xdr:rowOff>
        </xdr:from>
        <xdr:to>
          <xdr:col>6</xdr:col>
          <xdr:colOff>1889760</xdr:colOff>
          <xdr:row>18</xdr:row>
          <xdr:rowOff>99060</xdr:rowOff>
        </xdr:to>
        <xdr:sp macro="" textlink="">
          <xdr:nvSpPr>
            <xdr:cNvPr id="4449" name="optLevel19" hidden="1">
              <a:extLst>
                <a:ext uri="{63B3BB69-23CF-44E3-9099-C40C66FF867C}">
                  <a14:compatExt spid="_x0000_s4449"/>
                </a:ext>
                <a:ext uri="{FF2B5EF4-FFF2-40B4-BE49-F238E27FC236}">
                  <a16:creationId xmlns:a16="http://schemas.microsoft.com/office/drawing/2014/main" id="{00000000-0008-0000-06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320040</xdr:rowOff>
        </xdr:from>
        <xdr:to>
          <xdr:col>3</xdr:col>
          <xdr:colOff>327660</xdr:colOff>
          <xdr:row>18</xdr:row>
          <xdr:rowOff>99060</xdr:rowOff>
        </xdr:to>
        <xdr:sp macro="" textlink="">
          <xdr:nvSpPr>
            <xdr:cNvPr id="4450" name="optKubun19" hidden="1">
              <a:extLst>
                <a:ext uri="{63B3BB69-23CF-44E3-9099-C40C66FF867C}">
                  <a14:compatExt spid="_x0000_s4450"/>
                </a:ext>
                <a:ext uri="{FF2B5EF4-FFF2-40B4-BE49-F238E27FC236}">
                  <a16:creationId xmlns:a16="http://schemas.microsoft.com/office/drawing/2014/main" id="{00000000-0008-0000-06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17</xdr:row>
          <xdr:rowOff>129540</xdr:rowOff>
        </xdr:from>
        <xdr:to>
          <xdr:col>6</xdr:col>
          <xdr:colOff>1546860</xdr:colOff>
          <xdr:row>17</xdr:row>
          <xdr:rowOff>259080</xdr:rowOff>
        </xdr:to>
        <xdr:sp macro="" textlink="">
          <xdr:nvSpPr>
            <xdr:cNvPr id="4451" name="drpTaisaku18" hidden="1">
              <a:extLst>
                <a:ext uri="{63B3BB69-23CF-44E3-9099-C40C66FF867C}">
                  <a14:compatExt spid="_x0000_s4451"/>
                </a:ext>
                <a:ext uri="{FF2B5EF4-FFF2-40B4-BE49-F238E27FC236}">
                  <a16:creationId xmlns:a16="http://schemas.microsoft.com/office/drawing/2014/main" id="{00000000-0008-0000-0600-00006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17</xdr:row>
          <xdr:rowOff>68580</xdr:rowOff>
        </xdr:from>
        <xdr:to>
          <xdr:col>6</xdr:col>
          <xdr:colOff>1889760</xdr:colOff>
          <xdr:row>17</xdr:row>
          <xdr:rowOff>228600</xdr:rowOff>
        </xdr:to>
        <xdr:sp macro="" textlink="">
          <xdr:nvSpPr>
            <xdr:cNvPr id="4453" name="optLevel18" hidden="1">
              <a:extLst>
                <a:ext uri="{63B3BB69-23CF-44E3-9099-C40C66FF867C}">
                  <a14:compatExt spid="_x0000_s4453"/>
                </a:ext>
                <a:ext uri="{FF2B5EF4-FFF2-40B4-BE49-F238E27FC236}">
                  <a16:creationId xmlns:a16="http://schemas.microsoft.com/office/drawing/2014/main" id="{00000000-0008-0000-06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68580</xdr:rowOff>
        </xdr:from>
        <xdr:to>
          <xdr:col>3</xdr:col>
          <xdr:colOff>327660</xdr:colOff>
          <xdr:row>17</xdr:row>
          <xdr:rowOff>228600</xdr:rowOff>
        </xdr:to>
        <xdr:sp macro="" textlink="">
          <xdr:nvSpPr>
            <xdr:cNvPr id="4454" name="optKubun18" hidden="1">
              <a:extLst>
                <a:ext uri="{63B3BB69-23CF-44E3-9099-C40C66FF867C}">
                  <a14:compatExt spid="_x0000_s4454"/>
                </a:ext>
                <a:ext uri="{FF2B5EF4-FFF2-40B4-BE49-F238E27FC236}">
                  <a16:creationId xmlns:a16="http://schemas.microsoft.com/office/drawing/2014/main" id="{00000000-0008-0000-06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16</xdr:row>
          <xdr:rowOff>251460</xdr:rowOff>
        </xdr:from>
        <xdr:to>
          <xdr:col>6</xdr:col>
          <xdr:colOff>1546860</xdr:colOff>
          <xdr:row>17</xdr:row>
          <xdr:rowOff>0</xdr:rowOff>
        </xdr:to>
        <xdr:sp macro="" textlink="">
          <xdr:nvSpPr>
            <xdr:cNvPr id="4455" name="drpTaisaku17" hidden="1">
              <a:extLst>
                <a:ext uri="{63B3BB69-23CF-44E3-9099-C40C66FF867C}">
                  <a14:compatExt spid="_x0000_s4455"/>
                </a:ext>
                <a:ext uri="{FF2B5EF4-FFF2-40B4-BE49-F238E27FC236}">
                  <a16:creationId xmlns:a16="http://schemas.microsoft.com/office/drawing/2014/main" id="{00000000-0008-0000-0600-00006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16</xdr:row>
          <xdr:rowOff>190500</xdr:rowOff>
        </xdr:from>
        <xdr:to>
          <xdr:col>6</xdr:col>
          <xdr:colOff>1889760</xdr:colOff>
          <xdr:row>16</xdr:row>
          <xdr:rowOff>358140</xdr:rowOff>
        </xdr:to>
        <xdr:sp macro="" textlink="">
          <xdr:nvSpPr>
            <xdr:cNvPr id="4457" name="optLevel17" hidden="1">
              <a:extLst>
                <a:ext uri="{63B3BB69-23CF-44E3-9099-C40C66FF867C}">
                  <a14:compatExt spid="_x0000_s4457"/>
                </a:ext>
                <a:ext uri="{FF2B5EF4-FFF2-40B4-BE49-F238E27FC236}">
                  <a16:creationId xmlns:a16="http://schemas.microsoft.com/office/drawing/2014/main" id="{00000000-0008-0000-06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190500</xdr:rowOff>
        </xdr:from>
        <xdr:to>
          <xdr:col>3</xdr:col>
          <xdr:colOff>327660</xdr:colOff>
          <xdr:row>16</xdr:row>
          <xdr:rowOff>358140</xdr:rowOff>
        </xdr:to>
        <xdr:sp macro="" textlink="">
          <xdr:nvSpPr>
            <xdr:cNvPr id="4458" name="optKubun17" hidden="1">
              <a:extLst>
                <a:ext uri="{63B3BB69-23CF-44E3-9099-C40C66FF867C}">
                  <a14:compatExt spid="_x0000_s4458"/>
                </a:ext>
                <a:ext uri="{FF2B5EF4-FFF2-40B4-BE49-F238E27FC236}">
                  <a16:creationId xmlns:a16="http://schemas.microsoft.com/office/drawing/2014/main" id="{00000000-0008-0000-06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15</xdr:row>
          <xdr:rowOff>373380</xdr:rowOff>
        </xdr:from>
        <xdr:to>
          <xdr:col>6</xdr:col>
          <xdr:colOff>1546860</xdr:colOff>
          <xdr:row>16</xdr:row>
          <xdr:rowOff>129540</xdr:rowOff>
        </xdr:to>
        <xdr:sp macro="" textlink="">
          <xdr:nvSpPr>
            <xdr:cNvPr id="4459" name="drpTaisaku16" hidden="1">
              <a:extLst>
                <a:ext uri="{63B3BB69-23CF-44E3-9099-C40C66FF867C}">
                  <a14:compatExt spid="_x0000_s4459"/>
                </a:ext>
                <a:ext uri="{FF2B5EF4-FFF2-40B4-BE49-F238E27FC236}">
                  <a16:creationId xmlns:a16="http://schemas.microsoft.com/office/drawing/2014/main" id="{00000000-0008-0000-0600-00006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15</xdr:row>
          <xdr:rowOff>320040</xdr:rowOff>
        </xdr:from>
        <xdr:to>
          <xdr:col>6</xdr:col>
          <xdr:colOff>1889760</xdr:colOff>
          <xdr:row>16</xdr:row>
          <xdr:rowOff>99060</xdr:rowOff>
        </xdr:to>
        <xdr:sp macro="" textlink="">
          <xdr:nvSpPr>
            <xdr:cNvPr id="4461" name="optLevel16" hidden="1">
              <a:extLst>
                <a:ext uri="{63B3BB69-23CF-44E3-9099-C40C66FF867C}">
                  <a14:compatExt spid="_x0000_s4461"/>
                </a:ext>
                <a:ext uri="{FF2B5EF4-FFF2-40B4-BE49-F238E27FC236}">
                  <a16:creationId xmlns:a16="http://schemas.microsoft.com/office/drawing/2014/main" id="{00000000-0008-0000-06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320040</xdr:rowOff>
        </xdr:from>
        <xdr:to>
          <xdr:col>3</xdr:col>
          <xdr:colOff>327660</xdr:colOff>
          <xdr:row>16</xdr:row>
          <xdr:rowOff>99060</xdr:rowOff>
        </xdr:to>
        <xdr:sp macro="" textlink="">
          <xdr:nvSpPr>
            <xdr:cNvPr id="4462" name="optKubun16" hidden="1">
              <a:extLst>
                <a:ext uri="{63B3BB69-23CF-44E3-9099-C40C66FF867C}">
                  <a14:compatExt spid="_x0000_s4462"/>
                </a:ext>
                <a:ext uri="{FF2B5EF4-FFF2-40B4-BE49-F238E27FC236}">
                  <a16:creationId xmlns:a16="http://schemas.microsoft.com/office/drawing/2014/main" id="{00000000-0008-0000-06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9</xdr:col>
      <xdr:colOff>0</xdr:colOff>
      <xdr:row>118</xdr:row>
      <xdr:rowOff>0</xdr:rowOff>
    </xdr:from>
    <xdr:ext cx="317010" cy="118494"/>
    <xdr:sp macro="" textlink="">
      <xdr:nvSpPr>
        <xdr:cNvPr id="44082" name="テキスト 84" hidden="1">
          <a:extLst>
            <a:ext uri="{FF2B5EF4-FFF2-40B4-BE49-F238E27FC236}">
              <a16:creationId xmlns:a16="http://schemas.microsoft.com/office/drawing/2014/main" id="{00000000-0008-0000-0900-00003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86" name="テキスト 83" hidden="1">
          <a:extLst>
            <a:ext uri="{FF2B5EF4-FFF2-40B4-BE49-F238E27FC236}">
              <a16:creationId xmlns:a16="http://schemas.microsoft.com/office/drawing/2014/main" id="{00000000-0008-0000-0900-00003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90" name="テキスト 82" hidden="1">
          <a:extLst>
            <a:ext uri="{FF2B5EF4-FFF2-40B4-BE49-F238E27FC236}">
              <a16:creationId xmlns:a16="http://schemas.microsoft.com/office/drawing/2014/main" id="{00000000-0008-0000-0900-00003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94" name="テキスト 81" hidden="1">
          <a:extLst>
            <a:ext uri="{FF2B5EF4-FFF2-40B4-BE49-F238E27FC236}">
              <a16:creationId xmlns:a16="http://schemas.microsoft.com/office/drawing/2014/main" id="{00000000-0008-0000-0900-00003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98" name="テキスト 80" hidden="1">
          <a:extLst>
            <a:ext uri="{FF2B5EF4-FFF2-40B4-BE49-F238E27FC236}">
              <a16:creationId xmlns:a16="http://schemas.microsoft.com/office/drawing/2014/main" id="{00000000-0008-0000-0900-00004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02" name="テキスト 79" hidden="1">
          <a:extLst>
            <a:ext uri="{FF2B5EF4-FFF2-40B4-BE49-F238E27FC236}">
              <a16:creationId xmlns:a16="http://schemas.microsoft.com/office/drawing/2014/main" id="{00000000-0008-0000-0900-00004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06" name="テキスト 78" hidden="1">
          <a:extLst>
            <a:ext uri="{FF2B5EF4-FFF2-40B4-BE49-F238E27FC236}">
              <a16:creationId xmlns:a16="http://schemas.microsoft.com/office/drawing/2014/main" id="{00000000-0008-0000-0900-00004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10" name="テキスト 77" hidden="1">
          <a:extLst>
            <a:ext uri="{FF2B5EF4-FFF2-40B4-BE49-F238E27FC236}">
              <a16:creationId xmlns:a16="http://schemas.microsoft.com/office/drawing/2014/main" id="{00000000-0008-0000-0900-00004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14" name="テキスト 76" hidden="1">
          <a:extLst>
            <a:ext uri="{FF2B5EF4-FFF2-40B4-BE49-F238E27FC236}">
              <a16:creationId xmlns:a16="http://schemas.microsoft.com/office/drawing/2014/main" id="{00000000-0008-0000-0900-00005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18" name="テキスト 75" hidden="1">
          <a:extLst>
            <a:ext uri="{FF2B5EF4-FFF2-40B4-BE49-F238E27FC236}">
              <a16:creationId xmlns:a16="http://schemas.microsoft.com/office/drawing/2014/main" id="{00000000-0008-0000-0900-00005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22" name="テキスト 74" hidden="1">
          <a:extLst>
            <a:ext uri="{FF2B5EF4-FFF2-40B4-BE49-F238E27FC236}">
              <a16:creationId xmlns:a16="http://schemas.microsoft.com/office/drawing/2014/main" id="{00000000-0008-0000-0900-00005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26" name="テキスト 73" hidden="1">
          <a:extLst>
            <a:ext uri="{FF2B5EF4-FFF2-40B4-BE49-F238E27FC236}">
              <a16:creationId xmlns:a16="http://schemas.microsoft.com/office/drawing/2014/main" id="{00000000-0008-0000-0900-00005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30" name="テキスト 72" hidden="1">
          <a:extLst>
            <a:ext uri="{FF2B5EF4-FFF2-40B4-BE49-F238E27FC236}">
              <a16:creationId xmlns:a16="http://schemas.microsoft.com/office/drawing/2014/main" id="{00000000-0008-0000-0900-00006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34" name="テキスト 71" hidden="1">
          <a:extLst>
            <a:ext uri="{FF2B5EF4-FFF2-40B4-BE49-F238E27FC236}">
              <a16:creationId xmlns:a16="http://schemas.microsoft.com/office/drawing/2014/main" id="{00000000-0008-0000-0900-00006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38" name="テキスト 70" hidden="1">
          <a:extLst>
            <a:ext uri="{FF2B5EF4-FFF2-40B4-BE49-F238E27FC236}">
              <a16:creationId xmlns:a16="http://schemas.microsoft.com/office/drawing/2014/main" id="{00000000-0008-0000-0900-00006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42" name="テキスト 69" hidden="1">
          <a:extLst>
            <a:ext uri="{FF2B5EF4-FFF2-40B4-BE49-F238E27FC236}">
              <a16:creationId xmlns:a16="http://schemas.microsoft.com/office/drawing/2014/main" id="{00000000-0008-0000-0900-00006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46" name="テキスト 68" hidden="1">
          <a:extLst>
            <a:ext uri="{FF2B5EF4-FFF2-40B4-BE49-F238E27FC236}">
              <a16:creationId xmlns:a16="http://schemas.microsoft.com/office/drawing/2014/main" id="{00000000-0008-0000-0900-00007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50" name="テキスト 67" hidden="1">
          <a:extLst>
            <a:ext uri="{FF2B5EF4-FFF2-40B4-BE49-F238E27FC236}">
              <a16:creationId xmlns:a16="http://schemas.microsoft.com/office/drawing/2014/main" id="{00000000-0008-0000-0900-00007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54" name="テキスト 66" hidden="1">
          <a:extLst>
            <a:ext uri="{FF2B5EF4-FFF2-40B4-BE49-F238E27FC236}">
              <a16:creationId xmlns:a16="http://schemas.microsoft.com/office/drawing/2014/main" id="{00000000-0008-0000-0900-00007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58" name="テキスト 65" hidden="1">
          <a:extLst>
            <a:ext uri="{FF2B5EF4-FFF2-40B4-BE49-F238E27FC236}">
              <a16:creationId xmlns:a16="http://schemas.microsoft.com/office/drawing/2014/main" id="{00000000-0008-0000-0900-00007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62" name="テキスト 64" hidden="1">
          <a:extLst>
            <a:ext uri="{FF2B5EF4-FFF2-40B4-BE49-F238E27FC236}">
              <a16:creationId xmlns:a16="http://schemas.microsoft.com/office/drawing/2014/main" id="{00000000-0008-0000-0900-00008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66" name="テキスト 63" hidden="1">
          <a:extLst>
            <a:ext uri="{FF2B5EF4-FFF2-40B4-BE49-F238E27FC236}">
              <a16:creationId xmlns:a16="http://schemas.microsoft.com/office/drawing/2014/main" id="{00000000-0008-0000-0900-00008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70" name="テキスト 62" hidden="1">
          <a:extLst>
            <a:ext uri="{FF2B5EF4-FFF2-40B4-BE49-F238E27FC236}">
              <a16:creationId xmlns:a16="http://schemas.microsoft.com/office/drawing/2014/main" id="{00000000-0008-0000-0900-00008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74" name="テキスト 61" hidden="1">
          <a:extLst>
            <a:ext uri="{FF2B5EF4-FFF2-40B4-BE49-F238E27FC236}">
              <a16:creationId xmlns:a16="http://schemas.microsoft.com/office/drawing/2014/main" id="{00000000-0008-0000-0900-00008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78" name="テキスト 60" hidden="1">
          <a:extLst>
            <a:ext uri="{FF2B5EF4-FFF2-40B4-BE49-F238E27FC236}">
              <a16:creationId xmlns:a16="http://schemas.microsoft.com/office/drawing/2014/main" id="{00000000-0008-0000-0900-00009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82" name="テキスト 59" hidden="1">
          <a:extLst>
            <a:ext uri="{FF2B5EF4-FFF2-40B4-BE49-F238E27FC236}">
              <a16:creationId xmlns:a16="http://schemas.microsoft.com/office/drawing/2014/main" id="{00000000-0008-0000-0900-00009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86" name="テキスト 58" hidden="1">
          <a:extLst>
            <a:ext uri="{FF2B5EF4-FFF2-40B4-BE49-F238E27FC236}">
              <a16:creationId xmlns:a16="http://schemas.microsoft.com/office/drawing/2014/main" id="{00000000-0008-0000-0900-00009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90" name="テキスト 57" hidden="1">
          <a:extLst>
            <a:ext uri="{FF2B5EF4-FFF2-40B4-BE49-F238E27FC236}">
              <a16:creationId xmlns:a16="http://schemas.microsoft.com/office/drawing/2014/main" id="{00000000-0008-0000-0900-00009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94" name="テキスト 56" hidden="1">
          <a:extLst>
            <a:ext uri="{FF2B5EF4-FFF2-40B4-BE49-F238E27FC236}">
              <a16:creationId xmlns:a16="http://schemas.microsoft.com/office/drawing/2014/main" id="{00000000-0008-0000-0900-0000A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98" name="テキスト 55" hidden="1">
          <a:extLst>
            <a:ext uri="{FF2B5EF4-FFF2-40B4-BE49-F238E27FC236}">
              <a16:creationId xmlns:a16="http://schemas.microsoft.com/office/drawing/2014/main" id="{00000000-0008-0000-0900-0000A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02" name="テキスト 54" hidden="1">
          <a:extLst>
            <a:ext uri="{FF2B5EF4-FFF2-40B4-BE49-F238E27FC236}">
              <a16:creationId xmlns:a16="http://schemas.microsoft.com/office/drawing/2014/main" id="{00000000-0008-0000-0900-0000A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06" name="テキスト 53" hidden="1">
          <a:extLst>
            <a:ext uri="{FF2B5EF4-FFF2-40B4-BE49-F238E27FC236}">
              <a16:creationId xmlns:a16="http://schemas.microsoft.com/office/drawing/2014/main" id="{00000000-0008-0000-0900-0000A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10" name="テキスト 52" hidden="1">
          <a:extLst>
            <a:ext uri="{FF2B5EF4-FFF2-40B4-BE49-F238E27FC236}">
              <a16:creationId xmlns:a16="http://schemas.microsoft.com/office/drawing/2014/main" id="{00000000-0008-0000-0900-0000B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14" name="テキスト 51" hidden="1">
          <a:extLst>
            <a:ext uri="{FF2B5EF4-FFF2-40B4-BE49-F238E27FC236}">
              <a16:creationId xmlns:a16="http://schemas.microsoft.com/office/drawing/2014/main" id="{00000000-0008-0000-0900-0000B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18" name="テキスト 50" hidden="1">
          <a:extLst>
            <a:ext uri="{FF2B5EF4-FFF2-40B4-BE49-F238E27FC236}">
              <a16:creationId xmlns:a16="http://schemas.microsoft.com/office/drawing/2014/main" id="{00000000-0008-0000-0900-0000B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22" name="テキスト 49" hidden="1">
          <a:extLst>
            <a:ext uri="{FF2B5EF4-FFF2-40B4-BE49-F238E27FC236}">
              <a16:creationId xmlns:a16="http://schemas.microsoft.com/office/drawing/2014/main" id="{00000000-0008-0000-0900-0000B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26" name="テキスト 48" hidden="1">
          <a:extLst>
            <a:ext uri="{FF2B5EF4-FFF2-40B4-BE49-F238E27FC236}">
              <a16:creationId xmlns:a16="http://schemas.microsoft.com/office/drawing/2014/main" id="{00000000-0008-0000-0900-0000C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30" name="テキスト 47" hidden="1">
          <a:extLst>
            <a:ext uri="{FF2B5EF4-FFF2-40B4-BE49-F238E27FC236}">
              <a16:creationId xmlns:a16="http://schemas.microsoft.com/office/drawing/2014/main" id="{00000000-0008-0000-0900-0000C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34" name="テキスト 46" hidden="1">
          <a:extLst>
            <a:ext uri="{FF2B5EF4-FFF2-40B4-BE49-F238E27FC236}">
              <a16:creationId xmlns:a16="http://schemas.microsoft.com/office/drawing/2014/main" id="{00000000-0008-0000-0900-0000C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38" name="テキスト 45" hidden="1">
          <a:extLst>
            <a:ext uri="{FF2B5EF4-FFF2-40B4-BE49-F238E27FC236}">
              <a16:creationId xmlns:a16="http://schemas.microsoft.com/office/drawing/2014/main" id="{00000000-0008-0000-0900-0000C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42" name="テキスト 44" hidden="1">
          <a:extLst>
            <a:ext uri="{FF2B5EF4-FFF2-40B4-BE49-F238E27FC236}">
              <a16:creationId xmlns:a16="http://schemas.microsoft.com/office/drawing/2014/main" id="{00000000-0008-0000-0900-0000D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46" name="テキスト 43" hidden="1">
          <a:extLst>
            <a:ext uri="{FF2B5EF4-FFF2-40B4-BE49-F238E27FC236}">
              <a16:creationId xmlns:a16="http://schemas.microsoft.com/office/drawing/2014/main" id="{00000000-0008-0000-0900-0000D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50" name="テキスト 42" hidden="1">
          <a:extLst>
            <a:ext uri="{FF2B5EF4-FFF2-40B4-BE49-F238E27FC236}">
              <a16:creationId xmlns:a16="http://schemas.microsoft.com/office/drawing/2014/main" id="{00000000-0008-0000-0900-0000D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54" name="テキスト 41" hidden="1">
          <a:extLst>
            <a:ext uri="{FF2B5EF4-FFF2-40B4-BE49-F238E27FC236}">
              <a16:creationId xmlns:a16="http://schemas.microsoft.com/office/drawing/2014/main" id="{00000000-0008-0000-0900-0000D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58" name="テキスト 40" hidden="1">
          <a:extLst>
            <a:ext uri="{FF2B5EF4-FFF2-40B4-BE49-F238E27FC236}">
              <a16:creationId xmlns:a16="http://schemas.microsoft.com/office/drawing/2014/main" id="{00000000-0008-0000-0900-0000E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62" name="テキスト 39" hidden="1">
          <a:extLst>
            <a:ext uri="{FF2B5EF4-FFF2-40B4-BE49-F238E27FC236}">
              <a16:creationId xmlns:a16="http://schemas.microsoft.com/office/drawing/2014/main" id="{00000000-0008-0000-0900-0000E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66" name="テキスト 38" hidden="1">
          <a:extLst>
            <a:ext uri="{FF2B5EF4-FFF2-40B4-BE49-F238E27FC236}">
              <a16:creationId xmlns:a16="http://schemas.microsoft.com/office/drawing/2014/main" id="{00000000-0008-0000-0900-0000E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70" name="テキスト 37" hidden="1">
          <a:extLst>
            <a:ext uri="{FF2B5EF4-FFF2-40B4-BE49-F238E27FC236}">
              <a16:creationId xmlns:a16="http://schemas.microsoft.com/office/drawing/2014/main" id="{00000000-0008-0000-0900-0000E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74" name="テキスト 36" hidden="1">
          <a:extLst>
            <a:ext uri="{FF2B5EF4-FFF2-40B4-BE49-F238E27FC236}">
              <a16:creationId xmlns:a16="http://schemas.microsoft.com/office/drawing/2014/main" id="{00000000-0008-0000-0900-0000F2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78" name="テキスト 35" hidden="1">
          <a:extLst>
            <a:ext uri="{FF2B5EF4-FFF2-40B4-BE49-F238E27FC236}">
              <a16:creationId xmlns:a16="http://schemas.microsoft.com/office/drawing/2014/main" id="{00000000-0008-0000-0900-0000F6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82" name="テキスト 34" hidden="1">
          <a:extLst>
            <a:ext uri="{FF2B5EF4-FFF2-40B4-BE49-F238E27FC236}">
              <a16:creationId xmlns:a16="http://schemas.microsoft.com/office/drawing/2014/main" id="{00000000-0008-0000-0900-0000FA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86" name="テキスト 33" hidden="1">
          <a:extLst>
            <a:ext uri="{FF2B5EF4-FFF2-40B4-BE49-F238E27FC236}">
              <a16:creationId xmlns:a16="http://schemas.microsoft.com/office/drawing/2014/main" id="{00000000-0008-0000-0900-0000FEAC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90" name="テキスト 32" hidden="1">
          <a:extLst>
            <a:ext uri="{FF2B5EF4-FFF2-40B4-BE49-F238E27FC236}">
              <a16:creationId xmlns:a16="http://schemas.microsoft.com/office/drawing/2014/main" id="{00000000-0008-0000-0900-000002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94" name="テキスト 31" hidden="1">
          <a:extLst>
            <a:ext uri="{FF2B5EF4-FFF2-40B4-BE49-F238E27FC236}">
              <a16:creationId xmlns:a16="http://schemas.microsoft.com/office/drawing/2014/main" id="{00000000-0008-0000-0900-000006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98" name="テキスト 30" hidden="1">
          <a:extLst>
            <a:ext uri="{FF2B5EF4-FFF2-40B4-BE49-F238E27FC236}">
              <a16:creationId xmlns:a16="http://schemas.microsoft.com/office/drawing/2014/main" id="{00000000-0008-0000-0900-00000A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02" name="テキスト 29" hidden="1">
          <a:extLst>
            <a:ext uri="{FF2B5EF4-FFF2-40B4-BE49-F238E27FC236}">
              <a16:creationId xmlns:a16="http://schemas.microsoft.com/office/drawing/2014/main" id="{00000000-0008-0000-0900-00000E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06" name="テキスト 28" hidden="1">
          <a:extLst>
            <a:ext uri="{FF2B5EF4-FFF2-40B4-BE49-F238E27FC236}">
              <a16:creationId xmlns:a16="http://schemas.microsoft.com/office/drawing/2014/main" id="{00000000-0008-0000-0900-000012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10" name="テキスト 27" hidden="1">
          <a:extLst>
            <a:ext uri="{FF2B5EF4-FFF2-40B4-BE49-F238E27FC236}">
              <a16:creationId xmlns:a16="http://schemas.microsoft.com/office/drawing/2014/main" id="{00000000-0008-0000-0900-000016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14" name="テキスト 26" hidden="1">
          <a:extLst>
            <a:ext uri="{FF2B5EF4-FFF2-40B4-BE49-F238E27FC236}">
              <a16:creationId xmlns:a16="http://schemas.microsoft.com/office/drawing/2014/main" id="{00000000-0008-0000-0900-00001A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18" name="テキスト 25" hidden="1">
          <a:extLst>
            <a:ext uri="{FF2B5EF4-FFF2-40B4-BE49-F238E27FC236}">
              <a16:creationId xmlns:a16="http://schemas.microsoft.com/office/drawing/2014/main" id="{00000000-0008-0000-0900-00001E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22" name="テキスト 24" hidden="1">
          <a:extLst>
            <a:ext uri="{FF2B5EF4-FFF2-40B4-BE49-F238E27FC236}">
              <a16:creationId xmlns:a16="http://schemas.microsoft.com/office/drawing/2014/main" id="{00000000-0008-0000-0900-000022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26" name="テキスト 23" hidden="1">
          <a:extLst>
            <a:ext uri="{FF2B5EF4-FFF2-40B4-BE49-F238E27FC236}">
              <a16:creationId xmlns:a16="http://schemas.microsoft.com/office/drawing/2014/main" id="{00000000-0008-0000-0900-000026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30" name="テキスト 22" hidden="1">
          <a:extLst>
            <a:ext uri="{FF2B5EF4-FFF2-40B4-BE49-F238E27FC236}">
              <a16:creationId xmlns:a16="http://schemas.microsoft.com/office/drawing/2014/main" id="{00000000-0008-0000-0900-00002A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34" name="テキスト 21" hidden="1">
          <a:extLst>
            <a:ext uri="{FF2B5EF4-FFF2-40B4-BE49-F238E27FC236}">
              <a16:creationId xmlns:a16="http://schemas.microsoft.com/office/drawing/2014/main" id="{00000000-0008-0000-0900-00002E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38" name="テキスト 20" hidden="1">
          <a:extLst>
            <a:ext uri="{FF2B5EF4-FFF2-40B4-BE49-F238E27FC236}">
              <a16:creationId xmlns:a16="http://schemas.microsoft.com/office/drawing/2014/main" id="{00000000-0008-0000-0900-000032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42" name="テキスト 19" hidden="1">
          <a:extLst>
            <a:ext uri="{FF2B5EF4-FFF2-40B4-BE49-F238E27FC236}">
              <a16:creationId xmlns:a16="http://schemas.microsoft.com/office/drawing/2014/main" id="{00000000-0008-0000-0900-000036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46" name="テキスト 18" hidden="1">
          <a:extLst>
            <a:ext uri="{FF2B5EF4-FFF2-40B4-BE49-F238E27FC236}">
              <a16:creationId xmlns:a16="http://schemas.microsoft.com/office/drawing/2014/main" id="{00000000-0008-0000-0900-00003A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0" name="テキスト 17" hidden="1">
          <a:extLst>
            <a:ext uri="{FF2B5EF4-FFF2-40B4-BE49-F238E27FC236}">
              <a16:creationId xmlns:a16="http://schemas.microsoft.com/office/drawing/2014/main" id="{00000000-0008-0000-0900-00003E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4" name="テキスト 16" hidden="1">
          <a:extLst>
            <a:ext uri="{FF2B5EF4-FFF2-40B4-BE49-F238E27FC236}">
              <a16:creationId xmlns:a16="http://schemas.microsoft.com/office/drawing/2014/main" id="{00000000-0008-0000-0900-000042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7" name="テキスト 86" hidden="1">
          <a:extLst>
            <a:ext uri="{FF2B5EF4-FFF2-40B4-BE49-F238E27FC236}">
              <a16:creationId xmlns:a16="http://schemas.microsoft.com/office/drawing/2014/main" id="{00000000-0008-0000-0900-000045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8" name="テキスト 87" hidden="1">
          <a:extLst>
            <a:ext uri="{FF2B5EF4-FFF2-40B4-BE49-F238E27FC236}">
              <a16:creationId xmlns:a16="http://schemas.microsoft.com/office/drawing/2014/main" id="{00000000-0008-0000-0900-000046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9" name="テキスト 88" hidden="1">
          <a:extLst>
            <a:ext uri="{FF2B5EF4-FFF2-40B4-BE49-F238E27FC236}">
              <a16:creationId xmlns:a16="http://schemas.microsoft.com/office/drawing/2014/main" id="{00000000-0008-0000-0900-000047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60" name="テキスト 89" hidden="1">
          <a:extLst>
            <a:ext uri="{FF2B5EF4-FFF2-40B4-BE49-F238E27FC236}">
              <a16:creationId xmlns:a16="http://schemas.microsoft.com/office/drawing/2014/main" id="{00000000-0008-0000-0900-000048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61" name="テキスト 85" hidden="1">
          <a:extLst>
            <a:ext uri="{FF2B5EF4-FFF2-40B4-BE49-F238E27FC236}">
              <a16:creationId xmlns:a16="http://schemas.microsoft.com/office/drawing/2014/main" id="{00000000-0008-0000-0900-000049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62" name="テキスト 90" hidden="1">
          <a:extLst>
            <a:ext uri="{FF2B5EF4-FFF2-40B4-BE49-F238E27FC236}">
              <a16:creationId xmlns:a16="http://schemas.microsoft.com/office/drawing/2014/main" id="{00000000-0008-0000-0900-00004AAD0000}"/>
            </a:ext>
          </a:extLst>
        </xdr:cNvPr>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63" name="drpTaisaku89" hidden="1">
              <a:extLst>
                <a:ext uri="{63B3BB69-23CF-44E3-9099-C40C66FF867C}">
                  <a14:compatExt spid="_x0000_s44063"/>
                </a:ext>
                <a:ext uri="{FF2B5EF4-FFF2-40B4-BE49-F238E27FC236}">
                  <a16:creationId xmlns:a16="http://schemas.microsoft.com/office/drawing/2014/main" id="{00000000-0008-0000-0900-00001F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64" name="optLevel89" hidden="1">
              <a:extLst>
                <a:ext uri="{63B3BB69-23CF-44E3-9099-C40C66FF867C}">
                  <a14:compatExt spid="_x0000_s44064"/>
                </a:ext>
                <a:ext uri="{FF2B5EF4-FFF2-40B4-BE49-F238E27FC236}">
                  <a16:creationId xmlns:a16="http://schemas.microsoft.com/office/drawing/2014/main" id="{00000000-0008-0000-09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65" name="optKubun89" hidden="1">
              <a:extLst>
                <a:ext uri="{63B3BB69-23CF-44E3-9099-C40C66FF867C}">
                  <a14:compatExt spid="_x0000_s44065"/>
                </a:ext>
                <a:ext uri="{FF2B5EF4-FFF2-40B4-BE49-F238E27FC236}">
                  <a16:creationId xmlns:a16="http://schemas.microsoft.com/office/drawing/2014/main" id="{00000000-0008-0000-09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66" name="drpTaisaku90" hidden="1">
              <a:extLst>
                <a:ext uri="{63B3BB69-23CF-44E3-9099-C40C66FF867C}">
                  <a14:compatExt spid="_x0000_s44066"/>
                </a:ext>
                <a:ext uri="{FF2B5EF4-FFF2-40B4-BE49-F238E27FC236}">
                  <a16:creationId xmlns:a16="http://schemas.microsoft.com/office/drawing/2014/main" id="{00000000-0008-0000-0900-000022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67" name="optLevel90" hidden="1">
              <a:extLst>
                <a:ext uri="{63B3BB69-23CF-44E3-9099-C40C66FF867C}">
                  <a14:compatExt spid="_x0000_s44067"/>
                </a:ext>
                <a:ext uri="{FF2B5EF4-FFF2-40B4-BE49-F238E27FC236}">
                  <a16:creationId xmlns:a16="http://schemas.microsoft.com/office/drawing/2014/main" id="{00000000-0008-0000-09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68" name="optKubun90" hidden="1">
              <a:extLst>
                <a:ext uri="{63B3BB69-23CF-44E3-9099-C40C66FF867C}">
                  <a14:compatExt spid="_x0000_s44068"/>
                </a:ext>
                <a:ext uri="{FF2B5EF4-FFF2-40B4-BE49-F238E27FC236}">
                  <a16:creationId xmlns:a16="http://schemas.microsoft.com/office/drawing/2014/main" id="{00000000-0008-0000-09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69" name="drpTaisaku88" hidden="1">
              <a:extLst>
                <a:ext uri="{63B3BB69-23CF-44E3-9099-C40C66FF867C}">
                  <a14:compatExt spid="_x0000_s44069"/>
                </a:ext>
                <a:ext uri="{FF2B5EF4-FFF2-40B4-BE49-F238E27FC236}">
                  <a16:creationId xmlns:a16="http://schemas.microsoft.com/office/drawing/2014/main" id="{00000000-0008-0000-0900-00002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70" name="optLevel88" hidden="1">
              <a:extLst>
                <a:ext uri="{63B3BB69-23CF-44E3-9099-C40C66FF867C}">
                  <a14:compatExt spid="_x0000_s44070"/>
                </a:ext>
                <a:ext uri="{FF2B5EF4-FFF2-40B4-BE49-F238E27FC236}">
                  <a16:creationId xmlns:a16="http://schemas.microsoft.com/office/drawing/2014/main" id="{00000000-0008-0000-09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71" name="optKubun88" hidden="1">
              <a:extLst>
                <a:ext uri="{63B3BB69-23CF-44E3-9099-C40C66FF867C}">
                  <a14:compatExt spid="_x0000_s44071"/>
                </a:ext>
                <a:ext uri="{FF2B5EF4-FFF2-40B4-BE49-F238E27FC236}">
                  <a16:creationId xmlns:a16="http://schemas.microsoft.com/office/drawing/2014/main" id="{00000000-0008-0000-09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72" name="drpTaisaku87" hidden="1">
              <a:extLst>
                <a:ext uri="{63B3BB69-23CF-44E3-9099-C40C66FF867C}">
                  <a14:compatExt spid="_x0000_s44072"/>
                </a:ext>
                <a:ext uri="{FF2B5EF4-FFF2-40B4-BE49-F238E27FC236}">
                  <a16:creationId xmlns:a16="http://schemas.microsoft.com/office/drawing/2014/main" id="{00000000-0008-0000-0900-000028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73" name="optLevel87" hidden="1">
              <a:extLst>
                <a:ext uri="{63B3BB69-23CF-44E3-9099-C40C66FF867C}">
                  <a14:compatExt spid="_x0000_s44073"/>
                </a:ext>
                <a:ext uri="{FF2B5EF4-FFF2-40B4-BE49-F238E27FC236}">
                  <a16:creationId xmlns:a16="http://schemas.microsoft.com/office/drawing/2014/main" id="{00000000-0008-0000-09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74" name="optKubun87" hidden="1">
              <a:extLst>
                <a:ext uri="{63B3BB69-23CF-44E3-9099-C40C66FF867C}">
                  <a14:compatExt spid="_x0000_s44074"/>
                </a:ext>
                <a:ext uri="{FF2B5EF4-FFF2-40B4-BE49-F238E27FC236}">
                  <a16:creationId xmlns:a16="http://schemas.microsoft.com/office/drawing/2014/main" id="{00000000-0008-0000-09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75" name="drpTaisaku86" hidden="1">
              <a:extLst>
                <a:ext uri="{63B3BB69-23CF-44E3-9099-C40C66FF867C}">
                  <a14:compatExt spid="_x0000_s44075"/>
                </a:ext>
                <a:ext uri="{FF2B5EF4-FFF2-40B4-BE49-F238E27FC236}">
                  <a16:creationId xmlns:a16="http://schemas.microsoft.com/office/drawing/2014/main" id="{00000000-0008-0000-0900-00002B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76" name="optLevel86" hidden="1">
              <a:extLst>
                <a:ext uri="{63B3BB69-23CF-44E3-9099-C40C66FF867C}">
                  <a14:compatExt spid="_x0000_s44076"/>
                </a:ext>
                <a:ext uri="{FF2B5EF4-FFF2-40B4-BE49-F238E27FC236}">
                  <a16:creationId xmlns:a16="http://schemas.microsoft.com/office/drawing/2014/main" id="{00000000-0008-0000-0900-00002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77" name="optKubun86" hidden="1">
              <a:extLst>
                <a:ext uri="{63B3BB69-23CF-44E3-9099-C40C66FF867C}">
                  <a14:compatExt spid="_x0000_s44077"/>
                </a:ext>
                <a:ext uri="{FF2B5EF4-FFF2-40B4-BE49-F238E27FC236}">
                  <a16:creationId xmlns:a16="http://schemas.microsoft.com/office/drawing/2014/main" id="{00000000-0008-0000-09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78" name="drpTaisaku85" hidden="1">
              <a:extLst>
                <a:ext uri="{63B3BB69-23CF-44E3-9099-C40C66FF867C}">
                  <a14:compatExt spid="_x0000_s44078"/>
                </a:ext>
                <a:ext uri="{FF2B5EF4-FFF2-40B4-BE49-F238E27FC236}">
                  <a16:creationId xmlns:a16="http://schemas.microsoft.com/office/drawing/2014/main" id="{00000000-0008-0000-0900-00002E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79" name="optLevel85" hidden="1">
              <a:extLst>
                <a:ext uri="{63B3BB69-23CF-44E3-9099-C40C66FF867C}">
                  <a14:compatExt spid="_x0000_s44079"/>
                </a:ext>
                <a:ext uri="{FF2B5EF4-FFF2-40B4-BE49-F238E27FC236}">
                  <a16:creationId xmlns:a16="http://schemas.microsoft.com/office/drawing/2014/main" id="{00000000-0008-0000-09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80" name="optKubun85" hidden="1">
              <a:extLst>
                <a:ext uri="{63B3BB69-23CF-44E3-9099-C40C66FF867C}">
                  <a14:compatExt spid="_x0000_s44080"/>
                </a:ext>
                <a:ext uri="{FF2B5EF4-FFF2-40B4-BE49-F238E27FC236}">
                  <a16:creationId xmlns:a16="http://schemas.microsoft.com/office/drawing/2014/main" id="{00000000-0008-0000-09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81" name="drpTaisaku84" hidden="1">
              <a:extLst>
                <a:ext uri="{63B3BB69-23CF-44E3-9099-C40C66FF867C}">
                  <a14:compatExt spid="_x0000_s44081"/>
                </a:ext>
                <a:ext uri="{FF2B5EF4-FFF2-40B4-BE49-F238E27FC236}">
                  <a16:creationId xmlns:a16="http://schemas.microsoft.com/office/drawing/2014/main" id="{00000000-0008-0000-0900-00003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83" name="optLevel84" hidden="1">
              <a:extLst>
                <a:ext uri="{63B3BB69-23CF-44E3-9099-C40C66FF867C}">
                  <a14:compatExt spid="_x0000_s44083"/>
                </a:ext>
                <a:ext uri="{FF2B5EF4-FFF2-40B4-BE49-F238E27FC236}">
                  <a16:creationId xmlns:a16="http://schemas.microsoft.com/office/drawing/2014/main" id="{00000000-0008-0000-09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84" name="optKubun84" hidden="1">
              <a:extLst>
                <a:ext uri="{63B3BB69-23CF-44E3-9099-C40C66FF867C}">
                  <a14:compatExt spid="_x0000_s44084"/>
                </a:ext>
                <a:ext uri="{FF2B5EF4-FFF2-40B4-BE49-F238E27FC236}">
                  <a16:creationId xmlns:a16="http://schemas.microsoft.com/office/drawing/2014/main" id="{00000000-0008-0000-09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85" name="drpTaisaku83" hidden="1">
              <a:extLst>
                <a:ext uri="{63B3BB69-23CF-44E3-9099-C40C66FF867C}">
                  <a14:compatExt spid="_x0000_s44085"/>
                </a:ext>
                <a:ext uri="{FF2B5EF4-FFF2-40B4-BE49-F238E27FC236}">
                  <a16:creationId xmlns:a16="http://schemas.microsoft.com/office/drawing/2014/main" id="{00000000-0008-0000-0900-00003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87" name="optLevel83" hidden="1">
              <a:extLst>
                <a:ext uri="{63B3BB69-23CF-44E3-9099-C40C66FF867C}">
                  <a14:compatExt spid="_x0000_s44087"/>
                </a:ext>
                <a:ext uri="{FF2B5EF4-FFF2-40B4-BE49-F238E27FC236}">
                  <a16:creationId xmlns:a16="http://schemas.microsoft.com/office/drawing/2014/main" id="{00000000-0008-0000-0900-00003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88" name="optKubun83" hidden="1">
              <a:extLst>
                <a:ext uri="{63B3BB69-23CF-44E3-9099-C40C66FF867C}">
                  <a14:compatExt spid="_x0000_s44088"/>
                </a:ext>
                <a:ext uri="{FF2B5EF4-FFF2-40B4-BE49-F238E27FC236}">
                  <a16:creationId xmlns:a16="http://schemas.microsoft.com/office/drawing/2014/main" id="{00000000-0008-0000-0900-00003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89" name="drpTaisaku82" hidden="1">
              <a:extLst>
                <a:ext uri="{63B3BB69-23CF-44E3-9099-C40C66FF867C}">
                  <a14:compatExt spid="_x0000_s44089"/>
                </a:ext>
                <a:ext uri="{FF2B5EF4-FFF2-40B4-BE49-F238E27FC236}">
                  <a16:creationId xmlns:a16="http://schemas.microsoft.com/office/drawing/2014/main" id="{00000000-0008-0000-0900-00003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91" name="optLevel82" hidden="1">
              <a:extLst>
                <a:ext uri="{63B3BB69-23CF-44E3-9099-C40C66FF867C}">
                  <a14:compatExt spid="_x0000_s44091"/>
                </a:ext>
                <a:ext uri="{FF2B5EF4-FFF2-40B4-BE49-F238E27FC236}">
                  <a16:creationId xmlns:a16="http://schemas.microsoft.com/office/drawing/2014/main" id="{00000000-0008-0000-0900-00003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92" name="optKubun82" hidden="1">
              <a:extLst>
                <a:ext uri="{63B3BB69-23CF-44E3-9099-C40C66FF867C}">
                  <a14:compatExt spid="_x0000_s44092"/>
                </a:ext>
                <a:ext uri="{FF2B5EF4-FFF2-40B4-BE49-F238E27FC236}">
                  <a16:creationId xmlns:a16="http://schemas.microsoft.com/office/drawing/2014/main" id="{00000000-0008-0000-0900-00003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93" name="drpTaisaku81" hidden="1">
              <a:extLst>
                <a:ext uri="{63B3BB69-23CF-44E3-9099-C40C66FF867C}">
                  <a14:compatExt spid="_x0000_s44093"/>
                </a:ext>
                <a:ext uri="{FF2B5EF4-FFF2-40B4-BE49-F238E27FC236}">
                  <a16:creationId xmlns:a16="http://schemas.microsoft.com/office/drawing/2014/main" id="{00000000-0008-0000-0900-00003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95" name="optLevel81" hidden="1">
              <a:extLst>
                <a:ext uri="{63B3BB69-23CF-44E3-9099-C40C66FF867C}">
                  <a14:compatExt spid="_x0000_s44095"/>
                </a:ext>
                <a:ext uri="{FF2B5EF4-FFF2-40B4-BE49-F238E27FC236}">
                  <a16:creationId xmlns:a16="http://schemas.microsoft.com/office/drawing/2014/main" id="{00000000-0008-0000-0900-00003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096" name="optKubun81" hidden="1">
              <a:extLst>
                <a:ext uri="{63B3BB69-23CF-44E3-9099-C40C66FF867C}">
                  <a14:compatExt spid="_x0000_s44096"/>
                </a:ext>
                <a:ext uri="{FF2B5EF4-FFF2-40B4-BE49-F238E27FC236}">
                  <a16:creationId xmlns:a16="http://schemas.microsoft.com/office/drawing/2014/main" id="{00000000-0008-0000-0900-00004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097" name="drpTaisaku80" hidden="1">
              <a:extLst>
                <a:ext uri="{63B3BB69-23CF-44E3-9099-C40C66FF867C}">
                  <a14:compatExt spid="_x0000_s44097"/>
                </a:ext>
                <a:ext uri="{FF2B5EF4-FFF2-40B4-BE49-F238E27FC236}">
                  <a16:creationId xmlns:a16="http://schemas.microsoft.com/office/drawing/2014/main" id="{00000000-0008-0000-0900-00004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099" name="optLevel80" hidden="1">
              <a:extLst>
                <a:ext uri="{63B3BB69-23CF-44E3-9099-C40C66FF867C}">
                  <a14:compatExt spid="_x0000_s44099"/>
                </a:ext>
                <a:ext uri="{FF2B5EF4-FFF2-40B4-BE49-F238E27FC236}">
                  <a16:creationId xmlns:a16="http://schemas.microsoft.com/office/drawing/2014/main" id="{00000000-0008-0000-0900-00004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00" name="optKubun80" hidden="1">
              <a:extLst>
                <a:ext uri="{63B3BB69-23CF-44E3-9099-C40C66FF867C}">
                  <a14:compatExt spid="_x0000_s44100"/>
                </a:ext>
                <a:ext uri="{FF2B5EF4-FFF2-40B4-BE49-F238E27FC236}">
                  <a16:creationId xmlns:a16="http://schemas.microsoft.com/office/drawing/2014/main" id="{00000000-0008-0000-0900-00004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01" name="drpTaisaku79" hidden="1">
              <a:extLst>
                <a:ext uri="{63B3BB69-23CF-44E3-9099-C40C66FF867C}">
                  <a14:compatExt spid="_x0000_s44101"/>
                </a:ext>
                <a:ext uri="{FF2B5EF4-FFF2-40B4-BE49-F238E27FC236}">
                  <a16:creationId xmlns:a16="http://schemas.microsoft.com/office/drawing/2014/main" id="{00000000-0008-0000-0900-00004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03" name="optLevel79" hidden="1">
              <a:extLst>
                <a:ext uri="{63B3BB69-23CF-44E3-9099-C40C66FF867C}">
                  <a14:compatExt spid="_x0000_s44103"/>
                </a:ext>
                <a:ext uri="{FF2B5EF4-FFF2-40B4-BE49-F238E27FC236}">
                  <a16:creationId xmlns:a16="http://schemas.microsoft.com/office/drawing/2014/main" id="{00000000-0008-0000-0900-00004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04" name="optKubun79" hidden="1">
              <a:extLst>
                <a:ext uri="{63B3BB69-23CF-44E3-9099-C40C66FF867C}">
                  <a14:compatExt spid="_x0000_s44104"/>
                </a:ext>
                <a:ext uri="{FF2B5EF4-FFF2-40B4-BE49-F238E27FC236}">
                  <a16:creationId xmlns:a16="http://schemas.microsoft.com/office/drawing/2014/main" id="{00000000-0008-0000-0900-00004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05" name="drpTaisaku78" hidden="1">
              <a:extLst>
                <a:ext uri="{63B3BB69-23CF-44E3-9099-C40C66FF867C}">
                  <a14:compatExt spid="_x0000_s44105"/>
                </a:ext>
                <a:ext uri="{FF2B5EF4-FFF2-40B4-BE49-F238E27FC236}">
                  <a16:creationId xmlns:a16="http://schemas.microsoft.com/office/drawing/2014/main" id="{00000000-0008-0000-0900-00004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07" name="optLevel78" hidden="1">
              <a:extLst>
                <a:ext uri="{63B3BB69-23CF-44E3-9099-C40C66FF867C}">
                  <a14:compatExt spid="_x0000_s44107"/>
                </a:ext>
                <a:ext uri="{FF2B5EF4-FFF2-40B4-BE49-F238E27FC236}">
                  <a16:creationId xmlns:a16="http://schemas.microsoft.com/office/drawing/2014/main" id="{00000000-0008-0000-0900-00004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08" name="optKubun78" hidden="1">
              <a:extLst>
                <a:ext uri="{63B3BB69-23CF-44E3-9099-C40C66FF867C}">
                  <a14:compatExt spid="_x0000_s44108"/>
                </a:ext>
                <a:ext uri="{FF2B5EF4-FFF2-40B4-BE49-F238E27FC236}">
                  <a16:creationId xmlns:a16="http://schemas.microsoft.com/office/drawing/2014/main" id="{00000000-0008-0000-0900-00004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09" name="drpTaisaku77" hidden="1">
              <a:extLst>
                <a:ext uri="{63B3BB69-23CF-44E3-9099-C40C66FF867C}">
                  <a14:compatExt spid="_x0000_s44109"/>
                </a:ext>
                <a:ext uri="{FF2B5EF4-FFF2-40B4-BE49-F238E27FC236}">
                  <a16:creationId xmlns:a16="http://schemas.microsoft.com/office/drawing/2014/main" id="{00000000-0008-0000-0900-00004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11" name="optLevel77" hidden="1">
              <a:extLst>
                <a:ext uri="{63B3BB69-23CF-44E3-9099-C40C66FF867C}">
                  <a14:compatExt spid="_x0000_s44111"/>
                </a:ext>
                <a:ext uri="{FF2B5EF4-FFF2-40B4-BE49-F238E27FC236}">
                  <a16:creationId xmlns:a16="http://schemas.microsoft.com/office/drawing/2014/main" id="{00000000-0008-0000-0900-00004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12" name="optKubun77" hidden="1">
              <a:extLst>
                <a:ext uri="{63B3BB69-23CF-44E3-9099-C40C66FF867C}">
                  <a14:compatExt spid="_x0000_s44112"/>
                </a:ext>
                <a:ext uri="{FF2B5EF4-FFF2-40B4-BE49-F238E27FC236}">
                  <a16:creationId xmlns:a16="http://schemas.microsoft.com/office/drawing/2014/main" id="{00000000-0008-0000-0900-00005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13" name="drpTaisaku76" hidden="1">
              <a:extLst>
                <a:ext uri="{63B3BB69-23CF-44E3-9099-C40C66FF867C}">
                  <a14:compatExt spid="_x0000_s44113"/>
                </a:ext>
                <a:ext uri="{FF2B5EF4-FFF2-40B4-BE49-F238E27FC236}">
                  <a16:creationId xmlns:a16="http://schemas.microsoft.com/office/drawing/2014/main" id="{00000000-0008-0000-0900-00005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15" name="optLevel76" hidden="1">
              <a:extLst>
                <a:ext uri="{63B3BB69-23CF-44E3-9099-C40C66FF867C}">
                  <a14:compatExt spid="_x0000_s44115"/>
                </a:ext>
                <a:ext uri="{FF2B5EF4-FFF2-40B4-BE49-F238E27FC236}">
                  <a16:creationId xmlns:a16="http://schemas.microsoft.com/office/drawing/2014/main" id="{00000000-0008-0000-0900-00005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16" name="optKubun76" hidden="1">
              <a:extLst>
                <a:ext uri="{63B3BB69-23CF-44E3-9099-C40C66FF867C}">
                  <a14:compatExt spid="_x0000_s44116"/>
                </a:ext>
                <a:ext uri="{FF2B5EF4-FFF2-40B4-BE49-F238E27FC236}">
                  <a16:creationId xmlns:a16="http://schemas.microsoft.com/office/drawing/2014/main" id="{00000000-0008-0000-0900-00005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17" name="drpTaisaku75" hidden="1">
              <a:extLst>
                <a:ext uri="{63B3BB69-23CF-44E3-9099-C40C66FF867C}">
                  <a14:compatExt spid="_x0000_s44117"/>
                </a:ext>
                <a:ext uri="{FF2B5EF4-FFF2-40B4-BE49-F238E27FC236}">
                  <a16:creationId xmlns:a16="http://schemas.microsoft.com/office/drawing/2014/main" id="{00000000-0008-0000-0900-00005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19" name="optLevel75" hidden="1">
              <a:extLst>
                <a:ext uri="{63B3BB69-23CF-44E3-9099-C40C66FF867C}">
                  <a14:compatExt spid="_x0000_s44119"/>
                </a:ext>
                <a:ext uri="{FF2B5EF4-FFF2-40B4-BE49-F238E27FC236}">
                  <a16:creationId xmlns:a16="http://schemas.microsoft.com/office/drawing/2014/main" id="{00000000-0008-0000-0900-00005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20" name="optKubun75" hidden="1">
              <a:extLst>
                <a:ext uri="{63B3BB69-23CF-44E3-9099-C40C66FF867C}">
                  <a14:compatExt spid="_x0000_s44120"/>
                </a:ext>
                <a:ext uri="{FF2B5EF4-FFF2-40B4-BE49-F238E27FC236}">
                  <a16:creationId xmlns:a16="http://schemas.microsoft.com/office/drawing/2014/main" id="{00000000-0008-0000-0900-00005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21" name="drpTaisaku74" hidden="1">
              <a:extLst>
                <a:ext uri="{63B3BB69-23CF-44E3-9099-C40C66FF867C}">
                  <a14:compatExt spid="_x0000_s44121"/>
                </a:ext>
                <a:ext uri="{FF2B5EF4-FFF2-40B4-BE49-F238E27FC236}">
                  <a16:creationId xmlns:a16="http://schemas.microsoft.com/office/drawing/2014/main" id="{00000000-0008-0000-0900-00005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23" name="optLevel74" hidden="1">
              <a:extLst>
                <a:ext uri="{63B3BB69-23CF-44E3-9099-C40C66FF867C}">
                  <a14:compatExt spid="_x0000_s44123"/>
                </a:ext>
                <a:ext uri="{FF2B5EF4-FFF2-40B4-BE49-F238E27FC236}">
                  <a16:creationId xmlns:a16="http://schemas.microsoft.com/office/drawing/2014/main" id="{00000000-0008-0000-0900-00005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24" name="optKubun74" hidden="1">
              <a:extLst>
                <a:ext uri="{63B3BB69-23CF-44E3-9099-C40C66FF867C}">
                  <a14:compatExt spid="_x0000_s44124"/>
                </a:ext>
                <a:ext uri="{FF2B5EF4-FFF2-40B4-BE49-F238E27FC236}">
                  <a16:creationId xmlns:a16="http://schemas.microsoft.com/office/drawing/2014/main" id="{00000000-0008-0000-0900-00005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25" name="drpTaisaku73" hidden="1">
              <a:extLst>
                <a:ext uri="{63B3BB69-23CF-44E3-9099-C40C66FF867C}">
                  <a14:compatExt spid="_x0000_s44125"/>
                </a:ext>
                <a:ext uri="{FF2B5EF4-FFF2-40B4-BE49-F238E27FC236}">
                  <a16:creationId xmlns:a16="http://schemas.microsoft.com/office/drawing/2014/main" id="{00000000-0008-0000-0900-00005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27" name="optLevel73" hidden="1">
              <a:extLst>
                <a:ext uri="{63B3BB69-23CF-44E3-9099-C40C66FF867C}">
                  <a14:compatExt spid="_x0000_s44127"/>
                </a:ext>
                <a:ext uri="{FF2B5EF4-FFF2-40B4-BE49-F238E27FC236}">
                  <a16:creationId xmlns:a16="http://schemas.microsoft.com/office/drawing/2014/main" id="{00000000-0008-0000-0900-00005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28" name="optKubun73" hidden="1">
              <a:extLst>
                <a:ext uri="{63B3BB69-23CF-44E3-9099-C40C66FF867C}">
                  <a14:compatExt spid="_x0000_s44128"/>
                </a:ext>
                <a:ext uri="{FF2B5EF4-FFF2-40B4-BE49-F238E27FC236}">
                  <a16:creationId xmlns:a16="http://schemas.microsoft.com/office/drawing/2014/main" id="{00000000-0008-0000-0900-00006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29" name="drpTaisaku72" hidden="1">
              <a:extLst>
                <a:ext uri="{63B3BB69-23CF-44E3-9099-C40C66FF867C}">
                  <a14:compatExt spid="_x0000_s44129"/>
                </a:ext>
                <a:ext uri="{FF2B5EF4-FFF2-40B4-BE49-F238E27FC236}">
                  <a16:creationId xmlns:a16="http://schemas.microsoft.com/office/drawing/2014/main" id="{00000000-0008-0000-0900-00006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31" name="optLevel72" hidden="1">
              <a:extLst>
                <a:ext uri="{63B3BB69-23CF-44E3-9099-C40C66FF867C}">
                  <a14:compatExt spid="_x0000_s44131"/>
                </a:ext>
                <a:ext uri="{FF2B5EF4-FFF2-40B4-BE49-F238E27FC236}">
                  <a16:creationId xmlns:a16="http://schemas.microsoft.com/office/drawing/2014/main" id="{00000000-0008-0000-0900-00006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32" name="optKubun72" hidden="1">
              <a:extLst>
                <a:ext uri="{63B3BB69-23CF-44E3-9099-C40C66FF867C}">
                  <a14:compatExt spid="_x0000_s44132"/>
                </a:ext>
                <a:ext uri="{FF2B5EF4-FFF2-40B4-BE49-F238E27FC236}">
                  <a16:creationId xmlns:a16="http://schemas.microsoft.com/office/drawing/2014/main" id="{00000000-0008-0000-0900-00006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33" name="drpTaisaku71" hidden="1">
              <a:extLst>
                <a:ext uri="{63B3BB69-23CF-44E3-9099-C40C66FF867C}">
                  <a14:compatExt spid="_x0000_s44133"/>
                </a:ext>
                <a:ext uri="{FF2B5EF4-FFF2-40B4-BE49-F238E27FC236}">
                  <a16:creationId xmlns:a16="http://schemas.microsoft.com/office/drawing/2014/main" id="{00000000-0008-0000-0900-00006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35" name="optLevel71" hidden="1">
              <a:extLst>
                <a:ext uri="{63B3BB69-23CF-44E3-9099-C40C66FF867C}">
                  <a14:compatExt spid="_x0000_s44135"/>
                </a:ext>
                <a:ext uri="{FF2B5EF4-FFF2-40B4-BE49-F238E27FC236}">
                  <a16:creationId xmlns:a16="http://schemas.microsoft.com/office/drawing/2014/main" id="{00000000-0008-0000-0900-00006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36" name="optKubun71" hidden="1">
              <a:extLst>
                <a:ext uri="{63B3BB69-23CF-44E3-9099-C40C66FF867C}">
                  <a14:compatExt spid="_x0000_s44136"/>
                </a:ext>
                <a:ext uri="{FF2B5EF4-FFF2-40B4-BE49-F238E27FC236}">
                  <a16:creationId xmlns:a16="http://schemas.microsoft.com/office/drawing/2014/main" id="{00000000-0008-0000-0900-00006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37" name="drpTaisaku70" hidden="1">
              <a:extLst>
                <a:ext uri="{63B3BB69-23CF-44E3-9099-C40C66FF867C}">
                  <a14:compatExt spid="_x0000_s44137"/>
                </a:ext>
                <a:ext uri="{FF2B5EF4-FFF2-40B4-BE49-F238E27FC236}">
                  <a16:creationId xmlns:a16="http://schemas.microsoft.com/office/drawing/2014/main" id="{00000000-0008-0000-0900-00006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39" name="optLevel70" hidden="1">
              <a:extLst>
                <a:ext uri="{63B3BB69-23CF-44E3-9099-C40C66FF867C}">
                  <a14:compatExt spid="_x0000_s44139"/>
                </a:ext>
                <a:ext uri="{FF2B5EF4-FFF2-40B4-BE49-F238E27FC236}">
                  <a16:creationId xmlns:a16="http://schemas.microsoft.com/office/drawing/2014/main" id="{00000000-0008-0000-0900-00006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40" name="optKubun70" hidden="1">
              <a:extLst>
                <a:ext uri="{63B3BB69-23CF-44E3-9099-C40C66FF867C}">
                  <a14:compatExt spid="_x0000_s44140"/>
                </a:ext>
                <a:ext uri="{FF2B5EF4-FFF2-40B4-BE49-F238E27FC236}">
                  <a16:creationId xmlns:a16="http://schemas.microsoft.com/office/drawing/2014/main" id="{00000000-0008-0000-0900-00006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41" name="drpTaisaku69" hidden="1">
              <a:extLst>
                <a:ext uri="{63B3BB69-23CF-44E3-9099-C40C66FF867C}">
                  <a14:compatExt spid="_x0000_s44141"/>
                </a:ext>
                <a:ext uri="{FF2B5EF4-FFF2-40B4-BE49-F238E27FC236}">
                  <a16:creationId xmlns:a16="http://schemas.microsoft.com/office/drawing/2014/main" id="{00000000-0008-0000-0900-00006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43" name="optLevel69" hidden="1">
              <a:extLst>
                <a:ext uri="{63B3BB69-23CF-44E3-9099-C40C66FF867C}">
                  <a14:compatExt spid="_x0000_s44143"/>
                </a:ext>
                <a:ext uri="{FF2B5EF4-FFF2-40B4-BE49-F238E27FC236}">
                  <a16:creationId xmlns:a16="http://schemas.microsoft.com/office/drawing/2014/main" id="{00000000-0008-0000-0900-00006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44" name="optKubun69" hidden="1">
              <a:extLst>
                <a:ext uri="{63B3BB69-23CF-44E3-9099-C40C66FF867C}">
                  <a14:compatExt spid="_x0000_s44144"/>
                </a:ext>
                <a:ext uri="{FF2B5EF4-FFF2-40B4-BE49-F238E27FC236}">
                  <a16:creationId xmlns:a16="http://schemas.microsoft.com/office/drawing/2014/main" id="{00000000-0008-0000-0900-00007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243840</xdr:rowOff>
        </xdr:from>
        <xdr:to>
          <xdr:col>6</xdr:col>
          <xdr:colOff>937260</xdr:colOff>
          <xdr:row>78</xdr:row>
          <xdr:rowOff>129540</xdr:rowOff>
        </xdr:to>
        <xdr:sp macro="" textlink="">
          <xdr:nvSpPr>
            <xdr:cNvPr id="44145" name="drpTaisaku68" hidden="1">
              <a:extLst>
                <a:ext uri="{63B3BB69-23CF-44E3-9099-C40C66FF867C}">
                  <a14:compatExt spid="_x0000_s44145"/>
                </a:ext>
                <a:ext uri="{FF2B5EF4-FFF2-40B4-BE49-F238E27FC236}">
                  <a16:creationId xmlns:a16="http://schemas.microsoft.com/office/drawing/2014/main" id="{00000000-0008-0000-0900-00007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243840</xdr:rowOff>
        </xdr:from>
        <xdr:to>
          <xdr:col>6</xdr:col>
          <xdr:colOff>1295400</xdr:colOff>
          <xdr:row>78</xdr:row>
          <xdr:rowOff>144780</xdr:rowOff>
        </xdr:to>
        <xdr:sp macro="" textlink="">
          <xdr:nvSpPr>
            <xdr:cNvPr id="44147" name="optLevel68" hidden="1">
              <a:extLst>
                <a:ext uri="{63B3BB69-23CF-44E3-9099-C40C66FF867C}">
                  <a14:compatExt spid="_x0000_s44147"/>
                </a:ext>
                <a:ext uri="{FF2B5EF4-FFF2-40B4-BE49-F238E27FC236}">
                  <a16:creationId xmlns:a16="http://schemas.microsoft.com/office/drawing/2014/main" id="{00000000-0008-0000-0900-00007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243840</xdr:rowOff>
        </xdr:from>
        <xdr:to>
          <xdr:col>3</xdr:col>
          <xdr:colOff>251460</xdr:colOff>
          <xdr:row>78</xdr:row>
          <xdr:rowOff>144780</xdr:rowOff>
        </xdr:to>
        <xdr:sp macro="" textlink="">
          <xdr:nvSpPr>
            <xdr:cNvPr id="44148" name="optKubun68" hidden="1">
              <a:extLst>
                <a:ext uri="{63B3BB69-23CF-44E3-9099-C40C66FF867C}">
                  <a14:compatExt spid="_x0000_s44148"/>
                </a:ext>
                <a:ext uri="{FF2B5EF4-FFF2-40B4-BE49-F238E27FC236}">
                  <a16:creationId xmlns:a16="http://schemas.microsoft.com/office/drawing/2014/main" id="{00000000-0008-0000-0900-00007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99060</xdr:rowOff>
        </xdr:from>
        <xdr:to>
          <xdr:col>6</xdr:col>
          <xdr:colOff>937260</xdr:colOff>
          <xdr:row>78</xdr:row>
          <xdr:rowOff>137160</xdr:rowOff>
        </xdr:to>
        <xdr:sp macro="" textlink="">
          <xdr:nvSpPr>
            <xdr:cNvPr id="44149" name="drpTaisaku67" hidden="1">
              <a:extLst>
                <a:ext uri="{63B3BB69-23CF-44E3-9099-C40C66FF867C}">
                  <a14:compatExt spid="_x0000_s44149"/>
                </a:ext>
                <a:ext uri="{FF2B5EF4-FFF2-40B4-BE49-F238E27FC236}">
                  <a16:creationId xmlns:a16="http://schemas.microsoft.com/office/drawing/2014/main" id="{00000000-0008-0000-0900-00007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38100</xdr:rowOff>
        </xdr:from>
        <xdr:to>
          <xdr:col>6</xdr:col>
          <xdr:colOff>1295400</xdr:colOff>
          <xdr:row>78</xdr:row>
          <xdr:rowOff>144780</xdr:rowOff>
        </xdr:to>
        <xdr:sp macro="" textlink="">
          <xdr:nvSpPr>
            <xdr:cNvPr id="44151" name="optLevel67" hidden="1">
              <a:extLst>
                <a:ext uri="{63B3BB69-23CF-44E3-9099-C40C66FF867C}">
                  <a14:compatExt spid="_x0000_s44151"/>
                </a:ext>
                <a:ext uri="{FF2B5EF4-FFF2-40B4-BE49-F238E27FC236}">
                  <a16:creationId xmlns:a16="http://schemas.microsoft.com/office/drawing/2014/main" id="{00000000-0008-0000-0900-00007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38100</xdr:rowOff>
        </xdr:from>
        <xdr:to>
          <xdr:col>3</xdr:col>
          <xdr:colOff>251460</xdr:colOff>
          <xdr:row>78</xdr:row>
          <xdr:rowOff>144780</xdr:rowOff>
        </xdr:to>
        <xdr:sp macro="" textlink="">
          <xdr:nvSpPr>
            <xdr:cNvPr id="44152" name="optKubun67" hidden="1">
              <a:extLst>
                <a:ext uri="{63B3BB69-23CF-44E3-9099-C40C66FF867C}">
                  <a14:compatExt spid="_x0000_s44152"/>
                </a:ext>
                <a:ext uri="{FF2B5EF4-FFF2-40B4-BE49-F238E27FC236}">
                  <a16:creationId xmlns:a16="http://schemas.microsoft.com/office/drawing/2014/main" id="{00000000-0008-0000-0900-00007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220980</xdr:rowOff>
        </xdr:from>
        <xdr:to>
          <xdr:col>6</xdr:col>
          <xdr:colOff>937260</xdr:colOff>
          <xdr:row>78</xdr:row>
          <xdr:rowOff>106680</xdr:rowOff>
        </xdr:to>
        <xdr:sp macro="" textlink="">
          <xdr:nvSpPr>
            <xdr:cNvPr id="44153" name="drpTaisaku66" hidden="1">
              <a:extLst>
                <a:ext uri="{63B3BB69-23CF-44E3-9099-C40C66FF867C}">
                  <a14:compatExt spid="_x0000_s44153"/>
                </a:ext>
                <a:ext uri="{FF2B5EF4-FFF2-40B4-BE49-F238E27FC236}">
                  <a16:creationId xmlns:a16="http://schemas.microsoft.com/office/drawing/2014/main" id="{00000000-0008-0000-0900-00007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167640</xdr:rowOff>
        </xdr:from>
        <xdr:to>
          <xdr:col>6</xdr:col>
          <xdr:colOff>1295400</xdr:colOff>
          <xdr:row>78</xdr:row>
          <xdr:rowOff>137160</xdr:rowOff>
        </xdr:to>
        <xdr:sp macro="" textlink="">
          <xdr:nvSpPr>
            <xdr:cNvPr id="44155" name="optLevel66" hidden="1">
              <a:extLst>
                <a:ext uri="{63B3BB69-23CF-44E3-9099-C40C66FF867C}">
                  <a14:compatExt spid="_x0000_s44155"/>
                </a:ext>
                <a:ext uri="{FF2B5EF4-FFF2-40B4-BE49-F238E27FC236}">
                  <a16:creationId xmlns:a16="http://schemas.microsoft.com/office/drawing/2014/main" id="{00000000-0008-0000-0900-00007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54</xdr:row>
          <xdr:rowOff>167640</xdr:rowOff>
        </xdr:from>
        <xdr:to>
          <xdr:col>3</xdr:col>
          <xdr:colOff>251460</xdr:colOff>
          <xdr:row>78</xdr:row>
          <xdr:rowOff>137160</xdr:rowOff>
        </xdr:to>
        <xdr:sp macro="" textlink="">
          <xdr:nvSpPr>
            <xdr:cNvPr id="44156" name="optKubun66" hidden="1">
              <a:extLst>
                <a:ext uri="{63B3BB69-23CF-44E3-9099-C40C66FF867C}">
                  <a14:compatExt spid="_x0000_s44156"/>
                </a:ext>
                <a:ext uri="{FF2B5EF4-FFF2-40B4-BE49-F238E27FC236}">
                  <a16:creationId xmlns:a16="http://schemas.microsoft.com/office/drawing/2014/main" id="{00000000-0008-0000-0900-00007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38100</xdr:rowOff>
        </xdr:from>
        <xdr:to>
          <xdr:col>6</xdr:col>
          <xdr:colOff>937260</xdr:colOff>
          <xdr:row>78</xdr:row>
          <xdr:rowOff>106680</xdr:rowOff>
        </xdr:to>
        <xdr:sp macro="" textlink="">
          <xdr:nvSpPr>
            <xdr:cNvPr id="44157" name="drpTaisaku65" hidden="1">
              <a:extLst>
                <a:ext uri="{63B3BB69-23CF-44E3-9099-C40C66FF867C}">
                  <a14:compatExt spid="_x0000_s44157"/>
                </a:ext>
                <a:ext uri="{FF2B5EF4-FFF2-40B4-BE49-F238E27FC236}">
                  <a16:creationId xmlns:a16="http://schemas.microsoft.com/office/drawing/2014/main" id="{00000000-0008-0000-0900-00007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289560</xdr:rowOff>
        </xdr:from>
        <xdr:to>
          <xdr:col>6</xdr:col>
          <xdr:colOff>1295400</xdr:colOff>
          <xdr:row>78</xdr:row>
          <xdr:rowOff>144780</xdr:rowOff>
        </xdr:to>
        <xdr:sp macro="" textlink="">
          <xdr:nvSpPr>
            <xdr:cNvPr id="44159" name="optLevel65" hidden="1">
              <a:extLst>
                <a:ext uri="{63B3BB69-23CF-44E3-9099-C40C66FF867C}">
                  <a14:compatExt spid="_x0000_s44159"/>
                </a:ext>
                <a:ext uri="{FF2B5EF4-FFF2-40B4-BE49-F238E27FC236}">
                  <a16:creationId xmlns:a16="http://schemas.microsoft.com/office/drawing/2014/main" id="{00000000-0008-0000-0900-00007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289560</xdr:rowOff>
        </xdr:from>
        <xdr:to>
          <xdr:col>3</xdr:col>
          <xdr:colOff>251460</xdr:colOff>
          <xdr:row>78</xdr:row>
          <xdr:rowOff>144780</xdr:rowOff>
        </xdr:to>
        <xdr:sp macro="" textlink="">
          <xdr:nvSpPr>
            <xdr:cNvPr id="44160" name="optKubun65" hidden="1">
              <a:extLst>
                <a:ext uri="{63B3BB69-23CF-44E3-9099-C40C66FF867C}">
                  <a14:compatExt spid="_x0000_s44160"/>
                </a:ext>
                <a:ext uri="{FF2B5EF4-FFF2-40B4-BE49-F238E27FC236}">
                  <a16:creationId xmlns:a16="http://schemas.microsoft.com/office/drawing/2014/main" id="{00000000-0008-0000-0900-00008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144780</xdr:rowOff>
        </xdr:from>
        <xdr:to>
          <xdr:col>6</xdr:col>
          <xdr:colOff>937260</xdr:colOff>
          <xdr:row>78</xdr:row>
          <xdr:rowOff>129540</xdr:rowOff>
        </xdr:to>
        <xdr:sp macro="" textlink="">
          <xdr:nvSpPr>
            <xdr:cNvPr id="44161" name="drpTaisaku64" hidden="1">
              <a:extLst>
                <a:ext uri="{63B3BB69-23CF-44E3-9099-C40C66FF867C}">
                  <a14:compatExt spid="_x0000_s44161"/>
                </a:ext>
                <a:ext uri="{FF2B5EF4-FFF2-40B4-BE49-F238E27FC236}">
                  <a16:creationId xmlns:a16="http://schemas.microsoft.com/office/drawing/2014/main" id="{00000000-0008-0000-0900-00008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63" name="optLevel64" hidden="1">
              <a:extLst>
                <a:ext uri="{63B3BB69-23CF-44E3-9099-C40C66FF867C}">
                  <a14:compatExt spid="_x0000_s44163"/>
                </a:ext>
                <a:ext uri="{FF2B5EF4-FFF2-40B4-BE49-F238E27FC236}">
                  <a16:creationId xmlns:a16="http://schemas.microsoft.com/office/drawing/2014/main" id="{00000000-0008-0000-0900-00008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64" name="optKubun64" hidden="1">
              <a:extLst>
                <a:ext uri="{63B3BB69-23CF-44E3-9099-C40C66FF867C}">
                  <a14:compatExt spid="_x0000_s44164"/>
                </a:ext>
                <a:ext uri="{FF2B5EF4-FFF2-40B4-BE49-F238E27FC236}">
                  <a16:creationId xmlns:a16="http://schemas.microsoft.com/office/drawing/2014/main" id="{00000000-0008-0000-0900-00008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65" name="drpTaisaku63" hidden="1">
              <a:extLst>
                <a:ext uri="{63B3BB69-23CF-44E3-9099-C40C66FF867C}">
                  <a14:compatExt spid="_x0000_s44165"/>
                </a:ext>
                <a:ext uri="{FF2B5EF4-FFF2-40B4-BE49-F238E27FC236}">
                  <a16:creationId xmlns:a16="http://schemas.microsoft.com/office/drawing/2014/main" id="{00000000-0008-0000-0900-00008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67" name="optLevel63" hidden="1">
              <a:extLst>
                <a:ext uri="{63B3BB69-23CF-44E3-9099-C40C66FF867C}">
                  <a14:compatExt spid="_x0000_s44167"/>
                </a:ext>
                <a:ext uri="{FF2B5EF4-FFF2-40B4-BE49-F238E27FC236}">
                  <a16:creationId xmlns:a16="http://schemas.microsoft.com/office/drawing/2014/main" id="{00000000-0008-0000-0900-00008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68" name="optKubun63" hidden="1">
              <a:extLst>
                <a:ext uri="{63B3BB69-23CF-44E3-9099-C40C66FF867C}">
                  <a14:compatExt spid="_x0000_s44168"/>
                </a:ext>
                <a:ext uri="{FF2B5EF4-FFF2-40B4-BE49-F238E27FC236}">
                  <a16:creationId xmlns:a16="http://schemas.microsoft.com/office/drawing/2014/main" id="{00000000-0008-0000-0900-00008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69" name="drpTaisaku62" hidden="1">
              <a:extLst>
                <a:ext uri="{63B3BB69-23CF-44E3-9099-C40C66FF867C}">
                  <a14:compatExt spid="_x0000_s44169"/>
                </a:ext>
                <a:ext uri="{FF2B5EF4-FFF2-40B4-BE49-F238E27FC236}">
                  <a16:creationId xmlns:a16="http://schemas.microsoft.com/office/drawing/2014/main" id="{00000000-0008-0000-0900-00008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71" name="optLevel62" hidden="1">
              <a:extLst>
                <a:ext uri="{63B3BB69-23CF-44E3-9099-C40C66FF867C}">
                  <a14:compatExt spid="_x0000_s44171"/>
                </a:ext>
                <a:ext uri="{FF2B5EF4-FFF2-40B4-BE49-F238E27FC236}">
                  <a16:creationId xmlns:a16="http://schemas.microsoft.com/office/drawing/2014/main" id="{00000000-0008-0000-0900-00008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72" name="optKubun62" hidden="1">
              <a:extLst>
                <a:ext uri="{63B3BB69-23CF-44E3-9099-C40C66FF867C}">
                  <a14:compatExt spid="_x0000_s44172"/>
                </a:ext>
                <a:ext uri="{FF2B5EF4-FFF2-40B4-BE49-F238E27FC236}">
                  <a16:creationId xmlns:a16="http://schemas.microsoft.com/office/drawing/2014/main" id="{00000000-0008-0000-0900-00008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73" name="drpTaisaku61" hidden="1">
              <a:extLst>
                <a:ext uri="{63B3BB69-23CF-44E3-9099-C40C66FF867C}">
                  <a14:compatExt spid="_x0000_s44173"/>
                </a:ext>
                <a:ext uri="{FF2B5EF4-FFF2-40B4-BE49-F238E27FC236}">
                  <a16:creationId xmlns:a16="http://schemas.microsoft.com/office/drawing/2014/main" id="{00000000-0008-0000-0900-00008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75" name="optLevel61" hidden="1">
              <a:extLst>
                <a:ext uri="{63B3BB69-23CF-44E3-9099-C40C66FF867C}">
                  <a14:compatExt spid="_x0000_s44175"/>
                </a:ext>
                <a:ext uri="{FF2B5EF4-FFF2-40B4-BE49-F238E27FC236}">
                  <a16:creationId xmlns:a16="http://schemas.microsoft.com/office/drawing/2014/main" id="{00000000-0008-0000-0900-00008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76" name="optKubun61" hidden="1">
              <a:extLst>
                <a:ext uri="{63B3BB69-23CF-44E3-9099-C40C66FF867C}">
                  <a14:compatExt spid="_x0000_s44176"/>
                </a:ext>
                <a:ext uri="{FF2B5EF4-FFF2-40B4-BE49-F238E27FC236}">
                  <a16:creationId xmlns:a16="http://schemas.microsoft.com/office/drawing/2014/main" id="{00000000-0008-0000-0900-00009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77" name="drpTaisaku60" hidden="1">
              <a:extLst>
                <a:ext uri="{63B3BB69-23CF-44E3-9099-C40C66FF867C}">
                  <a14:compatExt spid="_x0000_s44177"/>
                </a:ext>
                <a:ext uri="{FF2B5EF4-FFF2-40B4-BE49-F238E27FC236}">
                  <a16:creationId xmlns:a16="http://schemas.microsoft.com/office/drawing/2014/main" id="{00000000-0008-0000-0900-00009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79" name="optLevel60" hidden="1">
              <a:extLst>
                <a:ext uri="{63B3BB69-23CF-44E3-9099-C40C66FF867C}">
                  <a14:compatExt spid="_x0000_s44179"/>
                </a:ext>
                <a:ext uri="{FF2B5EF4-FFF2-40B4-BE49-F238E27FC236}">
                  <a16:creationId xmlns:a16="http://schemas.microsoft.com/office/drawing/2014/main" id="{00000000-0008-0000-0900-00009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80" name="optKubun60" hidden="1">
              <a:extLst>
                <a:ext uri="{63B3BB69-23CF-44E3-9099-C40C66FF867C}">
                  <a14:compatExt spid="_x0000_s44180"/>
                </a:ext>
                <a:ext uri="{FF2B5EF4-FFF2-40B4-BE49-F238E27FC236}">
                  <a16:creationId xmlns:a16="http://schemas.microsoft.com/office/drawing/2014/main" id="{00000000-0008-0000-0900-00009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81" name="drpTaisaku59" hidden="1">
              <a:extLst>
                <a:ext uri="{63B3BB69-23CF-44E3-9099-C40C66FF867C}">
                  <a14:compatExt spid="_x0000_s44181"/>
                </a:ext>
                <a:ext uri="{FF2B5EF4-FFF2-40B4-BE49-F238E27FC236}">
                  <a16:creationId xmlns:a16="http://schemas.microsoft.com/office/drawing/2014/main" id="{00000000-0008-0000-0900-00009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83" name="optLevel59" hidden="1">
              <a:extLst>
                <a:ext uri="{63B3BB69-23CF-44E3-9099-C40C66FF867C}">
                  <a14:compatExt spid="_x0000_s44183"/>
                </a:ext>
                <a:ext uri="{FF2B5EF4-FFF2-40B4-BE49-F238E27FC236}">
                  <a16:creationId xmlns:a16="http://schemas.microsoft.com/office/drawing/2014/main" id="{00000000-0008-0000-0900-00009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84" name="optKubun59" hidden="1">
              <a:extLst>
                <a:ext uri="{63B3BB69-23CF-44E3-9099-C40C66FF867C}">
                  <a14:compatExt spid="_x0000_s44184"/>
                </a:ext>
                <a:ext uri="{FF2B5EF4-FFF2-40B4-BE49-F238E27FC236}">
                  <a16:creationId xmlns:a16="http://schemas.microsoft.com/office/drawing/2014/main" id="{00000000-0008-0000-0900-00009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85" name="drpTaisaku58" hidden="1">
              <a:extLst>
                <a:ext uri="{63B3BB69-23CF-44E3-9099-C40C66FF867C}">
                  <a14:compatExt spid="_x0000_s44185"/>
                </a:ext>
                <a:ext uri="{FF2B5EF4-FFF2-40B4-BE49-F238E27FC236}">
                  <a16:creationId xmlns:a16="http://schemas.microsoft.com/office/drawing/2014/main" id="{00000000-0008-0000-0900-00009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87" name="optLevel58" hidden="1">
              <a:extLst>
                <a:ext uri="{63B3BB69-23CF-44E3-9099-C40C66FF867C}">
                  <a14:compatExt spid="_x0000_s44187"/>
                </a:ext>
                <a:ext uri="{FF2B5EF4-FFF2-40B4-BE49-F238E27FC236}">
                  <a16:creationId xmlns:a16="http://schemas.microsoft.com/office/drawing/2014/main" id="{00000000-0008-0000-0900-00009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88" name="optKubun58" hidden="1">
              <a:extLst>
                <a:ext uri="{63B3BB69-23CF-44E3-9099-C40C66FF867C}">
                  <a14:compatExt spid="_x0000_s44188"/>
                </a:ext>
                <a:ext uri="{FF2B5EF4-FFF2-40B4-BE49-F238E27FC236}">
                  <a16:creationId xmlns:a16="http://schemas.microsoft.com/office/drawing/2014/main" id="{00000000-0008-0000-09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91440</xdr:rowOff>
        </xdr:from>
        <xdr:to>
          <xdr:col>6</xdr:col>
          <xdr:colOff>937260</xdr:colOff>
          <xdr:row>78</xdr:row>
          <xdr:rowOff>129540</xdr:rowOff>
        </xdr:to>
        <xdr:sp macro="" textlink="">
          <xdr:nvSpPr>
            <xdr:cNvPr id="44189" name="drpTaisaku57" hidden="1">
              <a:extLst>
                <a:ext uri="{63B3BB69-23CF-44E3-9099-C40C66FF867C}">
                  <a14:compatExt spid="_x0000_s44189"/>
                </a:ext>
                <a:ext uri="{FF2B5EF4-FFF2-40B4-BE49-F238E27FC236}">
                  <a16:creationId xmlns:a16="http://schemas.microsoft.com/office/drawing/2014/main" id="{00000000-0008-0000-0900-00009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91440</xdr:rowOff>
        </xdr:from>
        <xdr:to>
          <xdr:col>6</xdr:col>
          <xdr:colOff>1295400</xdr:colOff>
          <xdr:row>78</xdr:row>
          <xdr:rowOff>152400</xdr:rowOff>
        </xdr:to>
        <xdr:sp macro="" textlink="">
          <xdr:nvSpPr>
            <xdr:cNvPr id="44191" name="optLevel57" hidden="1">
              <a:extLst>
                <a:ext uri="{63B3BB69-23CF-44E3-9099-C40C66FF867C}">
                  <a14:compatExt spid="_x0000_s44191"/>
                </a:ext>
                <a:ext uri="{FF2B5EF4-FFF2-40B4-BE49-F238E27FC236}">
                  <a16:creationId xmlns:a16="http://schemas.microsoft.com/office/drawing/2014/main" id="{00000000-0008-0000-0900-00009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91440</xdr:rowOff>
        </xdr:from>
        <xdr:to>
          <xdr:col>3</xdr:col>
          <xdr:colOff>251460</xdr:colOff>
          <xdr:row>78</xdr:row>
          <xdr:rowOff>152400</xdr:rowOff>
        </xdr:to>
        <xdr:sp macro="" textlink="">
          <xdr:nvSpPr>
            <xdr:cNvPr id="44192" name="optKubun57" hidden="1">
              <a:extLst>
                <a:ext uri="{63B3BB69-23CF-44E3-9099-C40C66FF867C}">
                  <a14:compatExt spid="_x0000_s44192"/>
                </a:ext>
                <a:ext uri="{FF2B5EF4-FFF2-40B4-BE49-F238E27FC236}">
                  <a16:creationId xmlns:a16="http://schemas.microsoft.com/office/drawing/2014/main" id="{00000000-0008-0000-0900-0000A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52</xdr:row>
          <xdr:rowOff>251460</xdr:rowOff>
        </xdr:from>
        <xdr:to>
          <xdr:col>6</xdr:col>
          <xdr:colOff>937260</xdr:colOff>
          <xdr:row>78</xdr:row>
          <xdr:rowOff>129540</xdr:rowOff>
        </xdr:to>
        <xdr:sp macro="" textlink="">
          <xdr:nvSpPr>
            <xdr:cNvPr id="44193" name="drpTaisaku56" hidden="1">
              <a:extLst>
                <a:ext uri="{63B3BB69-23CF-44E3-9099-C40C66FF867C}">
                  <a14:compatExt spid="_x0000_s44193"/>
                </a:ext>
                <a:ext uri="{FF2B5EF4-FFF2-40B4-BE49-F238E27FC236}">
                  <a16:creationId xmlns:a16="http://schemas.microsoft.com/office/drawing/2014/main" id="{00000000-0008-0000-0900-0000A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52</xdr:row>
          <xdr:rowOff>205740</xdr:rowOff>
        </xdr:from>
        <xdr:to>
          <xdr:col>6</xdr:col>
          <xdr:colOff>1295400</xdr:colOff>
          <xdr:row>78</xdr:row>
          <xdr:rowOff>152400</xdr:rowOff>
        </xdr:to>
        <xdr:sp macro="" textlink="">
          <xdr:nvSpPr>
            <xdr:cNvPr id="44195" name="optLevel56" hidden="1">
              <a:extLst>
                <a:ext uri="{63B3BB69-23CF-44E3-9099-C40C66FF867C}">
                  <a14:compatExt spid="_x0000_s44195"/>
                </a:ext>
                <a:ext uri="{FF2B5EF4-FFF2-40B4-BE49-F238E27FC236}">
                  <a16:creationId xmlns:a16="http://schemas.microsoft.com/office/drawing/2014/main" id="{00000000-0008-0000-09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52</xdr:row>
          <xdr:rowOff>205740</xdr:rowOff>
        </xdr:from>
        <xdr:to>
          <xdr:col>3</xdr:col>
          <xdr:colOff>251460</xdr:colOff>
          <xdr:row>78</xdr:row>
          <xdr:rowOff>152400</xdr:rowOff>
        </xdr:to>
        <xdr:sp macro="" textlink="">
          <xdr:nvSpPr>
            <xdr:cNvPr id="44196" name="optKubun56" hidden="1">
              <a:extLst>
                <a:ext uri="{63B3BB69-23CF-44E3-9099-C40C66FF867C}">
                  <a14:compatExt spid="_x0000_s44196"/>
                </a:ext>
                <a:ext uri="{FF2B5EF4-FFF2-40B4-BE49-F238E27FC236}">
                  <a16:creationId xmlns:a16="http://schemas.microsoft.com/office/drawing/2014/main" id="{00000000-0008-0000-09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52</xdr:row>
          <xdr:rowOff>60960</xdr:rowOff>
        </xdr:from>
        <xdr:to>
          <xdr:col>6</xdr:col>
          <xdr:colOff>937260</xdr:colOff>
          <xdr:row>78</xdr:row>
          <xdr:rowOff>129540</xdr:rowOff>
        </xdr:to>
        <xdr:sp macro="" textlink="">
          <xdr:nvSpPr>
            <xdr:cNvPr id="44197" name="drpTaisaku55" hidden="1">
              <a:extLst>
                <a:ext uri="{63B3BB69-23CF-44E3-9099-C40C66FF867C}">
                  <a14:compatExt spid="_x0000_s44197"/>
                </a:ext>
                <a:ext uri="{FF2B5EF4-FFF2-40B4-BE49-F238E27FC236}">
                  <a16:creationId xmlns:a16="http://schemas.microsoft.com/office/drawing/2014/main" id="{00000000-0008-0000-0900-0000A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52</xdr:row>
          <xdr:rowOff>0</xdr:rowOff>
        </xdr:from>
        <xdr:to>
          <xdr:col>6</xdr:col>
          <xdr:colOff>1295400</xdr:colOff>
          <xdr:row>78</xdr:row>
          <xdr:rowOff>144780</xdr:rowOff>
        </xdr:to>
        <xdr:sp macro="" textlink="">
          <xdr:nvSpPr>
            <xdr:cNvPr id="44199" name="optLevel55" hidden="1">
              <a:extLst>
                <a:ext uri="{63B3BB69-23CF-44E3-9099-C40C66FF867C}">
                  <a14:compatExt spid="_x0000_s44199"/>
                </a:ext>
                <a:ext uri="{FF2B5EF4-FFF2-40B4-BE49-F238E27FC236}">
                  <a16:creationId xmlns:a16="http://schemas.microsoft.com/office/drawing/2014/main" id="{00000000-0008-0000-09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52</xdr:row>
          <xdr:rowOff>0</xdr:rowOff>
        </xdr:from>
        <xdr:to>
          <xdr:col>3</xdr:col>
          <xdr:colOff>251460</xdr:colOff>
          <xdr:row>78</xdr:row>
          <xdr:rowOff>144780</xdr:rowOff>
        </xdr:to>
        <xdr:sp macro="" textlink="">
          <xdr:nvSpPr>
            <xdr:cNvPr id="44200" name="optKubun55" hidden="1">
              <a:extLst>
                <a:ext uri="{63B3BB69-23CF-44E3-9099-C40C66FF867C}">
                  <a14:compatExt spid="_x0000_s44200"/>
                </a:ext>
                <a:ext uri="{FF2B5EF4-FFF2-40B4-BE49-F238E27FC236}">
                  <a16:creationId xmlns:a16="http://schemas.microsoft.com/office/drawing/2014/main" id="{00000000-0008-0000-0900-0000A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167640</xdr:rowOff>
        </xdr:from>
        <xdr:to>
          <xdr:col>6</xdr:col>
          <xdr:colOff>937260</xdr:colOff>
          <xdr:row>78</xdr:row>
          <xdr:rowOff>114300</xdr:rowOff>
        </xdr:to>
        <xdr:sp macro="" textlink="">
          <xdr:nvSpPr>
            <xdr:cNvPr id="44201" name="drpTaisaku54" hidden="1">
              <a:extLst>
                <a:ext uri="{63B3BB69-23CF-44E3-9099-C40C66FF867C}">
                  <a14:compatExt spid="_x0000_s44201"/>
                </a:ext>
                <a:ext uri="{FF2B5EF4-FFF2-40B4-BE49-F238E27FC236}">
                  <a16:creationId xmlns:a16="http://schemas.microsoft.com/office/drawing/2014/main" id="{00000000-0008-0000-0900-0000A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106680</xdr:rowOff>
        </xdr:from>
        <xdr:to>
          <xdr:col>6</xdr:col>
          <xdr:colOff>1295400</xdr:colOff>
          <xdr:row>78</xdr:row>
          <xdr:rowOff>144780</xdr:rowOff>
        </xdr:to>
        <xdr:sp macro="" textlink="">
          <xdr:nvSpPr>
            <xdr:cNvPr id="44203" name="optLevel54" hidden="1">
              <a:extLst>
                <a:ext uri="{63B3BB69-23CF-44E3-9099-C40C66FF867C}">
                  <a14:compatExt spid="_x0000_s44203"/>
                </a:ext>
                <a:ext uri="{FF2B5EF4-FFF2-40B4-BE49-F238E27FC236}">
                  <a16:creationId xmlns:a16="http://schemas.microsoft.com/office/drawing/2014/main" id="{00000000-0008-0000-0900-0000A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51</xdr:row>
          <xdr:rowOff>106680</xdr:rowOff>
        </xdr:from>
        <xdr:to>
          <xdr:col>3</xdr:col>
          <xdr:colOff>251460</xdr:colOff>
          <xdr:row>78</xdr:row>
          <xdr:rowOff>144780</xdr:rowOff>
        </xdr:to>
        <xdr:sp macro="" textlink="">
          <xdr:nvSpPr>
            <xdr:cNvPr id="44204" name="optKubun54" hidden="1">
              <a:extLst>
                <a:ext uri="{63B3BB69-23CF-44E3-9099-C40C66FF867C}">
                  <a14:compatExt spid="_x0000_s44204"/>
                </a:ext>
                <a:ext uri="{FF2B5EF4-FFF2-40B4-BE49-F238E27FC236}">
                  <a16:creationId xmlns:a16="http://schemas.microsoft.com/office/drawing/2014/main" id="{00000000-0008-0000-0900-0000A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281940</xdr:rowOff>
        </xdr:from>
        <xdr:to>
          <xdr:col>6</xdr:col>
          <xdr:colOff>937260</xdr:colOff>
          <xdr:row>78</xdr:row>
          <xdr:rowOff>114300</xdr:rowOff>
        </xdr:to>
        <xdr:sp macro="" textlink="">
          <xdr:nvSpPr>
            <xdr:cNvPr id="44205" name="drpTaisaku53" hidden="1">
              <a:extLst>
                <a:ext uri="{63B3BB69-23CF-44E3-9099-C40C66FF867C}">
                  <a14:compatExt spid="_x0000_s44205"/>
                </a:ext>
                <a:ext uri="{FF2B5EF4-FFF2-40B4-BE49-F238E27FC236}">
                  <a16:creationId xmlns:a16="http://schemas.microsoft.com/office/drawing/2014/main" id="{00000000-0008-0000-0900-0000A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07" name="optLevel53" hidden="1">
              <a:extLst>
                <a:ext uri="{63B3BB69-23CF-44E3-9099-C40C66FF867C}">
                  <a14:compatExt spid="_x0000_s44207"/>
                </a:ext>
                <a:ext uri="{FF2B5EF4-FFF2-40B4-BE49-F238E27FC236}">
                  <a16:creationId xmlns:a16="http://schemas.microsoft.com/office/drawing/2014/main" id="{00000000-0008-0000-0900-0000A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08" name="optKubun53" hidden="1">
              <a:extLst>
                <a:ext uri="{63B3BB69-23CF-44E3-9099-C40C66FF867C}">
                  <a14:compatExt spid="_x0000_s44208"/>
                </a:ext>
                <a:ext uri="{FF2B5EF4-FFF2-40B4-BE49-F238E27FC236}">
                  <a16:creationId xmlns:a16="http://schemas.microsoft.com/office/drawing/2014/main" id="{00000000-0008-0000-0900-0000B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09" name="drpTaisaku52" hidden="1">
              <a:extLst>
                <a:ext uri="{63B3BB69-23CF-44E3-9099-C40C66FF867C}">
                  <a14:compatExt spid="_x0000_s44209"/>
                </a:ext>
                <a:ext uri="{FF2B5EF4-FFF2-40B4-BE49-F238E27FC236}">
                  <a16:creationId xmlns:a16="http://schemas.microsoft.com/office/drawing/2014/main" id="{00000000-0008-0000-0900-0000B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11" name="optLevel52" hidden="1">
              <a:extLst>
                <a:ext uri="{63B3BB69-23CF-44E3-9099-C40C66FF867C}">
                  <a14:compatExt spid="_x0000_s44211"/>
                </a:ext>
                <a:ext uri="{FF2B5EF4-FFF2-40B4-BE49-F238E27FC236}">
                  <a16:creationId xmlns:a16="http://schemas.microsoft.com/office/drawing/2014/main" id="{00000000-0008-0000-0900-0000B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12" name="optKubun52" hidden="1">
              <a:extLst>
                <a:ext uri="{63B3BB69-23CF-44E3-9099-C40C66FF867C}">
                  <a14:compatExt spid="_x0000_s44212"/>
                </a:ext>
                <a:ext uri="{FF2B5EF4-FFF2-40B4-BE49-F238E27FC236}">
                  <a16:creationId xmlns:a16="http://schemas.microsoft.com/office/drawing/2014/main" id="{00000000-0008-0000-0900-0000B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13" name="drpTaisaku51" hidden="1">
              <a:extLst>
                <a:ext uri="{63B3BB69-23CF-44E3-9099-C40C66FF867C}">
                  <a14:compatExt spid="_x0000_s44213"/>
                </a:ext>
                <a:ext uri="{FF2B5EF4-FFF2-40B4-BE49-F238E27FC236}">
                  <a16:creationId xmlns:a16="http://schemas.microsoft.com/office/drawing/2014/main" id="{00000000-0008-0000-0900-0000B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15" name="optLevel51" hidden="1">
              <a:extLst>
                <a:ext uri="{63B3BB69-23CF-44E3-9099-C40C66FF867C}">
                  <a14:compatExt spid="_x0000_s44215"/>
                </a:ext>
                <a:ext uri="{FF2B5EF4-FFF2-40B4-BE49-F238E27FC236}">
                  <a16:creationId xmlns:a16="http://schemas.microsoft.com/office/drawing/2014/main" id="{00000000-0008-0000-0900-0000B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16" name="optKubun51" hidden="1">
              <a:extLst>
                <a:ext uri="{63B3BB69-23CF-44E3-9099-C40C66FF867C}">
                  <a14:compatExt spid="_x0000_s44216"/>
                </a:ext>
                <a:ext uri="{FF2B5EF4-FFF2-40B4-BE49-F238E27FC236}">
                  <a16:creationId xmlns:a16="http://schemas.microsoft.com/office/drawing/2014/main" id="{00000000-0008-0000-0900-0000B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17" name="drpTaisaku50" hidden="1">
              <a:extLst>
                <a:ext uri="{63B3BB69-23CF-44E3-9099-C40C66FF867C}">
                  <a14:compatExt spid="_x0000_s44217"/>
                </a:ext>
                <a:ext uri="{FF2B5EF4-FFF2-40B4-BE49-F238E27FC236}">
                  <a16:creationId xmlns:a16="http://schemas.microsoft.com/office/drawing/2014/main" id="{00000000-0008-0000-0900-0000B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19" name="optLevel50" hidden="1">
              <a:extLst>
                <a:ext uri="{63B3BB69-23CF-44E3-9099-C40C66FF867C}">
                  <a14:compatExt spid="_x0000_s44219"/>
                </a:ext>
                <a:ext uri="{FF2B5EF4-FFF2-40B4-BE49-F238E27FC236}">
                  <a16:creationId xmlns:a16="http://schemas.microsoft.com/office/drawing/2014/main" id="{00000000-0008-0000-0900-0000B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20" name="optKubun50" hidden="1">
              <a:extLst>
                <a:ext uri="{63B3BB69-23CF-44E3-9099-C40C66FF867C}">
                  <a14:compatExt spid="_x0000_s44220"/>
                </a:ext>
                <a:ext uri="{FF2B5EF4-FFF2-40B4-BE49-F238E27FC236}">
                  <a16:creationId xmlns:a16="http://schemas.microsoft.com/office/drawing/2014/main" id="{00000000-0008-0000-09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21" name="drpTaisaku49" hidden="1">
              <a:extLst>
                <a:ext uri="{63B3BB69-23CF-44E3-9099-C40C66FF867C}">
                  <a14:compatExt spid="_x0000_s44221"/>
                </a:ext>
                <a:ext uri="{FF2B5EF4-FFF2-40B4-BE49-F238E27FC236}">
                  <a16:creationId xmlns:a16="http://schemas.microsoft.com/office/drawing/2014/main" id="{00000000-0008-0000-0900-0000B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23" name="optLevel49" hidden="1">
              <a:extLst>
                <a:ext uri="{63B3BB69-23CF-44E3-9099-C40C66FF867C}">
                  <a14:compatExt spid="_x0000_s44223"/>
                </a:ext>
                <a:ext uri="{FF2B5EF4-FFF2-40B4-BE49-F238E27FC236}">
                  <a16:creationId xmlns:a16="http://schemas.microsoft.com/office/drawing/2014/main" id="{00000000-0008-0000-0900-0000B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24" name="optKubun49" hidden="1">
              <a:extLst>
                <a:ext uri="{63B3BB69-23CF-44E3-9099-C40C66FF867C}">
                  <a14:compatExt spid="_x0000_s44224"/>
                </a:ext>
                <a:ext uri="{FF2B5EF4-FFF2-40B4-BE49-F238E27FC236}">
                  <a16:creationId xmlns:a16="http://schemas.microsoft.com/office/drawing/2014/main" id="{00000000-0008-0000-0900-0000C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25" name="drpTaisaku48" hidden="1">
              <a:extLst>
                <a:ext uri="{63B3BB69-23CF-44E3-9099-C40C66FF867C}">
                  <a14:compatExt spid="_x0000_s44225"/>
                </a:ext>
                <a:ext uri="{FF2B5EF4-FFF2-40B4-BE49-F238E27FC236}">
                  <a16:creationId xmlns:a16="http://schemas.microsoft.com/office/drawing/2014/main" id="{00000000-0008-0000-0900-0000C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27" name="optLevel48" hidden="1">
              <a:extLst>
                <a:ext uri="{63B3BB69-23CF-44E3-9099-C40C66FF867C}">
                  <a14:compatExt spid="_x0000_s44227"/>
                </a:ext>
                <a:ext uri="{FF2B5EF4-FFF2-40B4-BE49-F238E27FC236}">
                  <a16:creationId xmlns:a16="http://schemas.microsoft.com/office/drawing/2014/main" id="{00000000-0008-0000-0900-0000C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28" name="optKubun48" hidden="1">
              <a:extLst>
                <a:ext uri="{63B3BB69-23CF-44E3-9099-C40C66FF867C}">
                  <a14:compatExt spid="_x0000_s44228"/>
                </a:ext>
                <a:ext uri="{FF2B5EF4-FFF2-40B4-BE49-F238E27FC236}">
                  <a16:creationId xmlns:a16="http://schemas.microsoft.com/office/drawing/2014/main" id="{00000000-0008-0000-0900-0000C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29" name="drpTaisaku47" hidden="1">
              <a:extLst>
                <a:ext uri="{63B3BB69-23CF-44E3-9099-C40C66FF867C}">
                  <a14:compatExt spid="_x0000_s44229"/>
                </a:ext>
                <a:ext uri="{FF2B5EF4-FFF2-40B4-BE49-F238E27FC236}">
                  <a16:creationId xmlns:a16="http://schemas.microsoft.com/office/drawing/2014/main" id="{00000000-0008-0000-0900-0000C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31" name="optLevel47" hidden="1">
              <a:extLst>
                <a:ext uri="{63B3BB69-23CF-44E3-9099-C40C66FF867C}">
                  <a14:compatExt spid="_x0000_s44231"/>
                </a:ext>
                <a:ext uri="{FF2B5EF4-FFF2-40B4-BE49-F238E27FC236}">
                  <a16:creationId xmlns:a16="http://schemas.microsoft.com/office/drawing/2014/main" id="{00000000-0008-0000-0900-0000C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32" name="optKubun47" hidden="1">
              <a:extLst>
                <a:ext uri="{63B3BB69-23CF-44E3-9099-C40C66FF867C}">
                  <a14:compatExt spid="_x0000_s44232"/>
                </a:ext>
                <a:ext uri="{FF2B5EF4-FFF2-40B4-BE49-F238E27FC236}">
                  <a16:creationId xmlns:a16="http://schemas.microsoft.com/office/drawing/2014/main" id="{00000000-0008-0000-0900-0000C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33" name="drpTaisaku46" hidden="1">
              <a:extLst>
                <a:ext uri="{63B3BB69-23CF-44E3-9099-C40C66FF867C}">
                  <a14:compatExt spid="_x0000_s44233"/>
                </a:ext>
                <a:ext uri="{FF2B5EF4-FFF2-40B4-BE49-F238E27FC236}">
                  <a16:creationId xmlns:a16="http://schemas.microsoft.com/office/drawing/2014/main" id="{00000000-0008-0000-0900-0000C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35" name="optLevel46" hidden="1">
              <a:extLst>
                <a:ext uri="{63B3BB69-23CF-44E3-9099-C40C66FF867C}">
                  <a14:compatExt spid="_x0000_s44235"/>
                </a:ext>
                <a:ext uri="{FF2B5EF4-FFF2-40B4-BE49-F238E27FC236}">
                  <a16:creationId xmlns:a16="http://schemas.microsoft.com/office/drawing/2014/main" id="{00000000-0008-0000-0900-0000C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36" name="optKubun46" hidden="1">
              <a:extLst>
                <a:ext uri="{63B3BB69-23CF-44E3-9099-C40C66FF867C}">
                  <a14:compatExt spid="_x0000_s44236"/>
                </a:ext>
                <a:ext uri="{FF2B5EF4-FFF2-40B4-BE49-F238E27FC236}">
                  <a16:creationId xmlns:a16="http://schemas.microsoft.com/office/drawing/2014/main" id="{00000000-0008-0000-0900-0000C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37" name="drpTaisaku45" hidden="1">
              <a:extLst>
                <a:ext uri="{63B3BB69-23CF-44E3-9099-C40C66FF867C}">
                  <a14:compatExt spid="_x0000_s44237"/>
                </a:ext>
                <a:ext uri="{FF2B5EF4-FFF2-40B4-BE49-F238E27FC236}">
                  <a16:creationId xmlns:a16="http://schemas.microsoft.com/office/drawing/2014/main" id="{00000000-0008-0000-0900-0000C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39" name="optLevel45" hidden="1">
              <a:extLst>
                <a:ext uri="{63B3BB69-23CF-44E3-9099-C40C66FF867C}">
                  <a14:compatExt spid="_x0000_s44239"/>
                </a:ext>
                <a:ext uri="{FF2B5EF4-FFF2-40B4-BE49-F238E27FC236}">
                  <a16:creationId xmlns:a16="http://schemas.microsoft.com/office/drawing/2014/main" id="{00000000-0008-0000-0900-0000C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40" name="optKubun45" hidden="1">
              <a:extLst>
                <a:ext uri="{63B3BB69-23CF-44E3-9099-C40C66FF867C}">
                  <a14:compatExt spid="_x0000_s44240"/>
                </a:ext>
                <a:ext uri="{FF2B5EF4-FFF2-40B4-BE49-F238E27FC236}">
                  <a16:creationId xmlns:a16="http://schemas.microsoft.com/office/drawing/2014/main" id="{00000000-0008-0000-0900-0000D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41" name="drpTaisaku44" hidden="1">
              <a:extLst>
                <a:ext uri="{63B3BB69-23CF-44E3-9099-C40C66FF867C}">
                  <a14:compatExt spid="_x0000_s44241"/>
                </a:ext>
                <a:ext uri="{FF2B5EF4-FFF2-40B4-BE49-F238E27FC236}">
                  <a16:creationId xmlns:a16="http://schemas.microsoft.com/office/drawing/2014/main" id="{00000000-0008-0000-0900-0000D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43" name="optLevel44" hidden="1">
              <a:extLst>
                <a:ext uri="{63B3BB69-23CF-44E3-9099-C40C66FF867C}">
                  <a14:compatExt spid="_x0000_s44243"/>
                </a:ext>
                <a:ext uri="{FF2B5EF4-FFF2-40B4-BE49-F238E27FC236}">
                  <a16:creationId xmlns:a16="http://schemas.microsoft.com/office/drawing/2014/main" id="{00000000-0008-0000-0900-0000D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44" name="optKubun44" hidden="1">
              <a:extLst>
                <a:ext uri="{63B3BB69-23CF-44E3-9099-C40C66FF867C}">
                  <a14:compatExt spid="_x0000_s44244"/>
                </a:ext>
                <a:ext uri="{FF2B5EF4-FFF2-40B4-BE49-F238E27FC236}">
                  <a16:creationId xmlns:a16="http://schemas.microsoft.com/office/drawing/2014/main" id="{00000000-0008-0000-0900-0000D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45" name="drpTaisaku43" hidden="1">
              <a:extLst>
                <a:ext uri="{63B3BB69-23CF-44E3-9099-C40C66FF867C}">
                  <a14:compatExt spid="_x0000_s44245"/>
                </a:ext>
                <a:ext uri="{FF2B5EF4-FFF2-40B4-BE49-F238E27FC236}">
                  <a16:creationId xmlns:a16="http://schemas.microsoft.com/office/drawing/2014/main" id="{00000000-0008-0000-0900-0000D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47" name="optLevel43" hidden="1">
              <a:extLst>
                <a:ext uri="{63B3BB69-23CF-44E3-9099-C40C66FF867C}">
                  <a14:compatExt spid="_x0000_s44247"/>
                </a:ext>
                <a:ext uri="{FF2B5EF4-FFF2-40B4-BE49-F238E27FC236}">
                  <a16:creationId xmlns:a16="http://schemas.microsoft.com/office/drawing/2014/main" id="{00000000-0008-0000-0900-0000D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48" name="optKubun43" hidden="1">
              <a:extLst>
                <a:ext uri="{63B3BB69-23CF-44E3-9099-C40C66FF867C}">
                  <a14:compatExt spid="_x0000_s44248"/>
                </a:ext>
                <a:ext uri="{FF2B5EF4-FFF2-40B4-BE49-F238E27FC236}">
                  <a16:creationId xmlns:a16="http://schemas.microsoft.com/office/drawing/2014/main" id="{00000000-0008-0000-0900-0000D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49" name="drpTaisaku42" hidden="1">
              <a:extLst>
                <a:ext uri="{63B3BB69-23CF-44E3-9099-C40C66FF867C}">
                  <a14:compatExt spid="_x0000_s44249"/>
                </a:ext>
                <a:ext uri="{FF2B5EF4-FFF2-40B4-BE49-F238E27FC236}">
                  <a16:creationId xmlns:a16="http://schemas.microsoft.com/office/drawing/2014/main" id="{00000000-0008-0000-0900-0000D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51" name="optLevel42" hidden="1">
              <a:extLst>
                <a:ext uri="{63B3BB69-23CF-44E3-9099-C40C66FF867C}">
                  <a14:compatExt spid="_x0000_s44251"/>
                </a:ext>
                <a:ext uri="{FF2B5EF4-FFF2-40B4-BE49-F238E27FC236}">
                  <a16:creationId xmlns:a16="http://schemas.microsoft.com/office/drawing/2014/main" id="{00000000-0008-0000-0900-0000D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52" name="optKubun42" hidden="1">
              <a:extLst>
                <a:ext uri="{63B3BB69-23CF-44E3-9099-C40C66FF867C}">
                  <a14:compatExt spid="_x0000_s44252"/>
                </a:ext>
                <a:ext uri="{FF2B5EF4-FFF2-40B4-BE49-F238E27FC236}">
                  <a16:creationId xmlns:a16="http://schemas.microsoft.com/office/drawing/2014/main" id="{00000000-0008-0000-0900-0000D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53" name="drpTaisaku41" hidden="1">
              <a:extLst>
                <a:ext uri="{63B3BB69-23CF-44E3-9099-C40C66FF867C}">
                  <a14:compatExt spid="_x0000_s44253"/>
                </a:ext>
                <a:ext uri="{FF2B5EF4-FFF2-40B4-BE49-F238E27FC236}">
                  <a16:creationId xmlns:a16="http://schemas.microsoft.com/office/drawing/2014/main" id="{00000000-0008-0000-0900-0000D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55" name="optLevel41" hidden="1">
              <a:extLst>
                <a:ext uri="{63B3BB69-23CF-44E3-9099-C40C66FF867C}">
                  <a14:compatExt spid="_x0000_s44255"/>
                </a:ext>
                <a:ext uri="{FF2B5EF4-FFF2-40B4-BE49-F238E27FC236}">
                  <a16:creationId xmlns:a16="http://schemas.microsoft.com/office/drawing/2014/main" id="{00000000-0008-0000-0900-0000D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56" name="optKubun41" hidden="1">
              <a:extLst>
                <a:ext uri="{63B3BB69-23CF-44E3-9099-C40C66FF867C}">
                  <a14:compatExt spid="_x0000_s44256"/>
                </a:ext>
                <a:ext uri="{FF2B5EF4-FFF2-40B4-BE49-F238E27FC236}">
                  <a16:creationId xmlns:a16="http://schemas.microsoft.com/office/drawing/2014/main" id="{00000000-0008-0000-0900-0000E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57" name="drpTaisaku40" hidden="1">
              <a:extLst>
                <a:ext uri="{63B3BB69-23CF-44E3-9099-C40C66FF867C}">
                  <a14:compatExt spid="_x0000_s44257"/>
                </a:ext>
                <a:ext uri="{FF2B5EF4-FFF2-40B4-BE49-F238E27FC236}">
                  <a16:creationId xmlns:a16="http://schemas.microsoft.com/office/drawing/2014/main" id="{00000000-0008-0000-0900-0000E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59" name="optLevel40" hidden="1">
              <a:extLst>
                <a:ext uri="{63B3BB69-23CF-44E3-9099-C40C66FF867C}">
                  <a14:compatExt spid="_x0000_s44259"/>
                </a:ext>
                <a:ext uri="{FF2B5EF4-FFF2-40B4-BE49-F238E27FC236}">
                  <a16:creationId xmlns:a16="http://schemas.microsoft.com/office/drawing/2014/main" id="{00000000-0008-0000-0900-0000E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60" name="optKubun40" hidden="1">
              <a:extLst>
                <a:ext uri="{63B3BB69-23CF-44E3-9099-C40C66FF867C}">
                  <a14:compatExt spid="_x0000_s44260"/>
                </a:ext>
                <a:ext uri="{FF2B5EF4-FFF2-40B4-BE49-F238E27FC236}">
                  <a16:creationId xmlns:a16="http://schemas.microsoft.com/office/drawing/2014/main" id="{00000000-0008-0000-0900-0000E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61" name="drpTaisaku39" hidden="1">
              <a:extLst>
                <a:ext uri="{63B3BB69-23CF-44E3-9099-C40C66FF867C}">
                  <a14:compatExt spid="_x0000_s44261"/>
                </a:ext>
                <a:ext uri="{FF2B5EF4-FFF2-40B4-BE49-F238E27FC236}">
                  <a16:creationId xmlns:a16="http://schemas.microsoft.com/office/drawing/2014/main" id="{00000000-0008-0000-0900-0000E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63" name="optLevel39" hidden="1">
              <a:extLst>
                <a:ext uri="{63B3BB69-23CF-44E3-9099-C40C66FF867C}">
                  <a14:compatExt spid="_x0000_s44263"/>
                </a:ext>
                <a:ext uri="{FF2B5EF4-FFF2-40B4-BE49-F238E27FC236}">
                  <a16:creationId xmlns:a16="http://schemas.microsoft.com/office/drawing/2014/main" id="{00000000-0008-0000-0900-0000E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64" name="optKubun39" hidden="1">
              <a:extLst>
                <a:ext uri="{63B3BB69-23CF-44E3-9099-C40C66FF867C}">
                  <a14:compatExt spid="_x0000_s44264"/>
                </a:ext>
                <a:ext uri="{FF2B5EF4-FFF2-40B4-BE49-F238E27FC236}">
                  <a16:creationId xmlns:a16="http://schemas.microsoft.com/office/drawing/2014/main" id="{00000000-0008-0000-0900-0000E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65" name="drpTaisaku38" hidden="1">
              <a:extLst>
                <a:ext uri="{63B3BB69-23CF-44E3-9099-C40C66FF867C}">
                  <a14:compatExt spid="_x0000_s44265"/>
                </a:ext>
                <a:ext uri="{FF2B5EF4-FFF2-40B4-BE49-F238E27FC236}">
                  <a16:creationId xmlns:a16="http://schemas.microsoft.com/office/drawing/2014/main" id="{00000000-0008-0000-0900-0000E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67" name="optLevel38" hidden="1">
              <a:extLst>
                <a:ext uri="{63B3BB69-23CF-44E3-9099-C40C66FF867C}">
                  <a14:compatExt spid="_x0000_s44267"/>
                </a:ext>
                <a:ext uri="{FF2B5EF4-FFF2-40B4-BE49-F238E27FC236}">
                  <a16:creationId xmlns:a16="http://schemas.microsoft.com/office/drawing/2014/main" id="{00000000-0008-0000-0900-0000E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68" name="optKubun38" hidden="1">
              <a:extLst>
                <a:ext uri="{63B3BB69-23CF-44E3-9099-C40C66FF867C}">
                  <a14:compatExt spid="_x0000_s44268"/>
                </a:ext>
                <a:ext uri="{FF2B5EF4-FFF2-40B4-BE49-F238E27FC236}">
                  <a16:creationId xmlns:a16="http://schemas.microsoft.com/office/drawing/2014/main" id="{00000000-0008-0000-0900-0000E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69" name="drpTaisaku37" hidden="1">
              <a:extLst>
                <a:ext uri="{63B3BB69-23CF-44E3-9099-C40C66FF867C}">
                  <a14:compatExt spid="_x0000_s44269"/>
                </a:ext>
                <a:ext uri="{FF2B5EF4-FFF2-40B4-BE49-F238E27FC236}">
                  <a16:creationId xmlns:a16="http://schemas.microsoft.com/office/drawing/2014/main" id="{00000000-0008-0000-0900-0000E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71" name="optLevel37" hidden="1">
              <a:extLst>
                <a:ext uri="{63B3BB69-23CF-44E3-9099-C40C66FF867C}">
                  <a14:compatExt spid="_x0000_s44271"/>
                </a:ext>
                <a:ext uri="{FF2B5EF4-FFF2-40B4-BE49-F238E27FC236}">
                  <a16:creationId xmlns:a16="http://schemas.microsoft.com/office/drawing/2014/main" id="{00000000-0008-0000-0900-0000E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72" name="optKubun37" hidden="1">
              <a:extLst>
                <a:ext uri="{63B3BB69-23CF-44E3-9099-C40C66FF867C}">
                  <a14:compatExt spid="_x0000_s44272"/>
                </a:ext>
                <a:ext uri="{FF2B5EF4-FFF2-40B4-BE49-F238E27FC236}">
                  <a16:creationId xmlns:a16="http://schemas.microsoft.com/office/drawing/2014/main" id="{00000000-0008-0000-0900-0000F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73" name="drpTaisaku36" hidden="1">
              <a:extLst>
                <a:ext uri="{63B3BB69-23CF-44E3-9099-C40C66FF867C}">
                  <a14:compatExt spid="_x0000_s44273"/>
                </a:ext>
                <a:ext uri="{FF2B5EF4-FFF2-40B4-BE49-F238E27FC236}">
                  <a16:creationId xmlns:a16="http://schemas.microsoft.com/office/drawing/2014/main" id="{00000000-0008-0000-0900-0000F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75" name="optLevel36" hidden="1">
              <a:extLst>
                <a:ext uri="{63B3BB69-23CF-44E3-9099-C40C66FF867C}">
                  <a14:compatExt spid="_x0000_s44275"/>
                </a:ext>
                <a:ext uri="{FF2B5EF4-FFF2-40B4-BE49-F238E27FC236}">
                  <a16:creationId xmlns:a16="http://schemas.microsoft.com/office/drawing/2014/main" id="{00000000-0008-0000-0900-0000F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76" name="optKubun36" hidden="1">
              <a:extLst>
                <a:ext uri="{63B3BB69-23CF-44E3-9099-C40C66FF867C}">
                  <a14:compatExt spid="_x0000_s44276"/>
                </a:ext>
                <a:ext uri="{FF2B5EF4-FFF2-40B4-BE49-F238E27FC236}">
                  <a16:creationId xmlns:a16="http://schemas.microsoft.com/office/drawing/2014/main" id="{00000000-0008-0000-0900-0000F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77" name="drpTaisaku35" hidden="1">
              <a:extLst>
                <a:ext uri="{63B3BB69-23CF-44E3-9099-C40C66FF867C}">
                  <a14:compatExt spid="_x0000_s44277"/>
                </a:ext>
                <a:ext uri="{FF2B5EF4-FFF2-40B4-BE49-F238E27FC236}">
                  <a16:creationId xmlns:a16="http://schemas.microsoft.com/office/drawing/2014/main" id="{00000000-0008-0000-0900-0000F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79" name="optLevel35" hidden="1">
              <a:extLst>
                <a:ext uri="{63B3BB69-23CF-44E3-9099-C40C66FF867C}">
                  <a14:compatExt spid="_x0000_s44279"/>
                </a:ext>
                <a:ext uri="{FF2B5EF4-FFF2-40B4-BE49-F238E27FC236}">
                  <a16:creationId xmlns:a16="http://schemas.microsoft.com/office/drawing/2014/main" id="{00000000-0008-0000-0900-0000F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80" name="optKubun35" hidden="1">
              <a:extLst>
                <a:ext uri="{63B3BB69-23CF-44E3-9099-C40C66FF867C}">
                  <a14:compatExt spid="_x0000_s44280"/>
                </a:ext>
                <a:ext uri="{FF2B5EF4-FFF2-40B4-BE49-F238E27FC236}">
                  <a16:creationId xmlns:a16="http://schemas.microsoft.com/office/drawing/2014/main" id="{00000000-0008-0000-0900-0000F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81" name="drpTaisaku34" hidden="1">
              <a:extLst>
                <a:ext uri="{63B3BB69-23CF-44E3-9099-C40C66FF867C}">
                  <a14:compatExt spid="_x0000_s44281"/>
                </a:ext>
                <a:ext uri="{FF2B5EF4-FFF2-40B4-BE49-F238E27FC236}">
                  <a16:creationId xmlns:a16="http://schemas.microsoft.com/office/drawing/2014/main" id="{00000000-0008-0000-0900-0000F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83" name="optLevel34" hidden="1">
              <a:extLst>
                <a:ext uri="{63B3BB69-23CF-44E3-9099-C40C66FF867C}">
                  <a14:compatExt spid="_x0000_s44283"/>
                </a:ext>
                <a:ext uri="{FF2B5EF4-FFF2-40B4-BE49-F238E27FC236}">
                  <a16:creationId xmlns:a16="http://schemas.microsoft.com/office/drawing/2014/main" id="{00000000-0008-0000-0900-0000F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84" name="optKubun34" hidden="1">
              <a:extLst>
                <a:ext uri="{63B3BB69-23CF-44E3-9099-C40C66FF867C}">
                  <a14:compatExt spid="_x0000_s44284"/>
                </a:ext>
                <a:ext uri="{FF2B5EF4-FFF2-40B4-BE49-F238E27FC236}">
                  <a16:creationId xmlns:a16="http://schemas.microsoft.com/office/drawing/2014/main" id="{00000000-0008-0000-0900-0000F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85" name="drpTaisaku33" hidden="1">
              <a:extLst>
                <a:ext uri="{63B3BB69-23CF-44E3-9099-C40C66FF867C}">
                  <a14:compatExt spid="_x0000_s44285"/>
                </a:ext>
                <a:ext uri="{FF2B5EF4-FFF2-40B4-BE49-F238E27FC236}">
                  <a16:creationId xmlns:a16="http://schemas.microsoft.com/office/drawing/2014/main" id="{00000000-0008-0000-0900-0000F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87" name="optLevel33" hidden="1">
              <a:extLst>
                <a:ext uri="{63B3BB69-23CF-44E3-9099-C40C66FF867C}">
                  <a14:compatExt spid="_x0000_s44287"/>
                </a:ext>
                <a:ext uri="{FF2B5EF4-FFF2-40B4-BE49-F238E27FC236}">
                  <a16:creationId xmlns:a16="http://schemas.microsoft.com/office/drawing/2014/main" id="{00000000-0008-0000-0900-0000F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88" name="optKubun33" hidden="1">
              <a:extLst>
                <a:ext uri="{63B3BB69-23CF-44E3-9099-C40C66FF867C}">
                  <a14:compatExt spid="_x0000_s44288"/>
                </a:ext>
                <a:ext uri="{FF2B5EF4-FFF2-40B4-BE49-F238E27FC236}">
                  <a16:creationId xmlns:a16="http://schemas.microsoft.com/office/drawing/2014/main" id="{00000000-0008-0000-0900-00000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89" name="drpTaisaku32" hidden="1">
              <a:extLst>
                <a:ext uri="{63B3BB69-23CF-44E3-9099-C40C66FF867C}">
                  <a14:compatExt spid="_x0000_s44289"/>
                </a:ext>
                <a:ext uri="{FF2B5EF4-FFF2-40B4-BE49-F238E27FC236}">
                  <a16:creationId xmlns:a16="http://schemas.microsoft.com/office/drawing/2014/main" id="{00000000-0008-0000-0900-000001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91" name="optLevel32" hidden="1">
              <a:extLst>
                <a:ext uri="{63B3BB69-23CF-44E3-9099-C40C66FF867C}">
                  <a14:compatExt spid="_x0000_s44291"/>
                </a:ext>
                <a:ext uri="{FF2B5EF4-FFF2-40B4-BE49-F238E27FC236}">
                  <a16:creationId xmlns:a16="http://schemas.microsoft.com/office/drawing/2014/main" id="{00000000-0008-0000-0900-00000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92" name="optKubun32" hidden="1">
              <a:extLst>
                <a:ext uri="{63B3BB69-23CF-44E3-9099-C40C66FF867C}">
                  <a14:compatExt spid="_x0000_s44292"/>
                </a:ext>
                <a:ext uri="{FF2B5EF4-FFF2-40B4-BE49-F238E27FC236}">
                  <a16:creationId xmlns:a16="http://schemas.microsoft.com/office/drawing/2014/main" id="{00000000-0008-0000-0900-00000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93" name="drpTaisaku31" hidden="1">
              <a:extLst>
                <a:ext uri="{63B3BB69-23CF-44E3-9099-C40C66FF867C}">
                  <a14:compatExt spid="_x0000_s44293"/>
                </a:ext>
                <a:ext uri="{FF2B5EF4-FFF2-40B4-BE49-F238E27FC236}">
                  <a16:creationId xmlns:a16="http://schemas.microsoft.com/office/drawing/2014/main" id="{00000000-0008-0000-0900-000005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95" name="optLevel31" hidden="1">
              <a:extLst>
                <a:ext uri="{63B3BB69-23CF-44E3-9099-C40C66FF867C}">
                  <a14:compatExt spid="_x0000_s44295"/>
                </a:ext>
                <a:ext uri="{FF2B5EF4-FFF2-40B4-BE49-F238E27FC236}">
                  <a16:creationId xmlns:a16="http://schemas.microsoft.com/office/drawing/2014/main" id="{00000000-0008-0000-0900-000007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296" name="optKubun31" hidden="1">
              <a:extLst>
                <a:ext uri="{63B3BB69-23CF-44E3-9099-C40C66FF867C}">
                  <a14:compatExt spid="_x0000_s44296"/>
                </a:ext>
                <a:ext uri="{FF2B5EF4-FFF2-40B4-BE49-F238E27FC236}">
                  <a16:creationId xmlns:a16="http://schemas.microsoft.com/office/drawing/2014/main" id="{00000000-0008-0000-0900-000008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297" name="drpTaisaku30" hidden="1">
              <a:extLst>
                <a:ext uri="{63B3BB69-23CF-44E3-9099-C40C66FF867C}">
                  <a14:compatExt spid="_x0000_s44297"/>
                </a:ext>
                <a:ext uri="{FF2B5EF4-FFF2-40B4-BE49-F238E27FC236}">
                  <a16:creationId xmlns:a16="http://schemas.microsoft.com/office/drawing/2014/main" id="{00000000-0008-0000-0900-000009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299" name="optLevel30" hidden="1">
              <a:extLst>
                <a:ext uri="{63B3BB69-23CF-44E3-9099-C40C66FF867C}">
                  <a14:compatExt spid="_x0000_s44299"/>
                </a:ext>
                <a:ext uri="{FF2B5EF4-FFF2-40B4-BE49-F238E27FC236}">
                  <a16:creationId xmlns:a16="http://schemas.microsoft.com/office/drawing/2014/main" id="{00000000-0008-0000-0900-00000B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300" name="optKubun30" hidden="1">
              <a:extLst>
                <a:ext uri="{63B3BB69-23CF-44E3-9099-C40C66FF867C}">
                  <a14:compatExt spid="_x0000_s44300"/>
                </a:ext>
                <a:ext uri="{FF2B5EF4-FFF2-40B4-BE49-F238E27FC236}">
                  <a16:creationId xmlns:a16="http://schemas.microsoft.com/office/drawing/2014/main" id="{00000000-0008-0000-0900-00000C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301" name="drpTaisaku29" hidden="1">
              <a:extLst>
                <a:ext uri="{63B3BB69-23CF-44E3-9099-C40C66FF867C}">
                  <a14:compatExt spid="_x0000_s44301"/>
                </a:ext>
                <a:ext uri="{FF2B5EF4-FFF2-40B4-BE49-F238E27FC236}">
                  <a16:creationId xmlns:a16="http://schemas.microsoft.com/office/drawing/2014/main" id="{00000000-0008-0000-0900-00000D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303" name="optLevel29" hidden="1">
              <a:extLst>
                <a:ext uri="{63B3BB69-23CF-44E3-9099-C40C66FF867C}">
                  <a14:compatExt spid="_x0000_s44303"/>
                </a:ext>
                <a:ext uri="{FF2B5EF4-FFF2-40B4-BE49-F238E27FC236}">
                  <a16:creationId xmlns:a16="http://schemas.microsoft.com/office/drawing/2014/main" id="{00000000-0008-0000-0900-00000F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304" name="optKubun29" hidden="1">
              <a:extLst>
                <a:ext uri="{63B3BB69-23CF-44E3-9099-C40C66FF867C}">
                  <a14:compatExt spid="_x0000_s44304"/>
                </a:ext>
                <a:ext uri="{FF2B5EF4-FFF2-40B4-BE49-F238E27FC236}">
                  <a16:creationId xmlns:a16="http://schemas.microsoft.com/office/drawing/2014/main" id="{00000000-0008-0000-0900-00001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305" name="drpTaisaku28" hidden="1">
              <a:extLst>
                <a:ext uri="{63B3BB69-23CF-44E3-9099-C40C66FF867C}">
                  <a14:compatExt spid="_x0000_s44305"/>
                </a:ext>
                <a:ext uri="{FF2B5EF4-FFF2-40B4-BE49-F238E27FC236}">
                  <a16:creationId xmlns:a16="http://schemas.microsoft.com/office/drawing/2014/main" id="{00000000-0008-0000-0900-000011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307" name="optLevel28" hidden="1">
              <a:extLst>
                <a:ext uri="{63B3BB69-23CF-44E3-9099-C40C66FF867C}">
                  <a14:compatExt spid="_x0000_s44307"/>
                </a:ext>
                <a:ext uri="{FF2B5EF4-FFF2-40B4-BE49-F238E27FC236}">
                  <a16:creationId xmlns:a16="http://schemas.microsoft.com/office/drawing/2014/main" id="{00000000-0008-0000-0900-00001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308" name="optKubun28" hidden="1">
              <a:extLst>
                <a:ext uri="{63B3BB69-23CF-44E3-9099-C40C66FF867C}">
                  <a14:compatExt spid="_x0000_s44308"/>
                </a:ext>
                <a:ext uri="{FF2B5EF4-FFF2-40B4-BE49-F238E27FC236}">
                  <a16:creationId xmlns:a16="http://schemas.microsoft.com/office/drawing/2014/main" id="{00000000-0008-0000-0900-00001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309" name="drpTaisaku27" hidden="1">
              <a:extLst>
                <a:ext uri="{63B3BB69-23CF-44E3-9099-C40C66FF867C}">
                  <a14:compatExt spid="_x0000_s44309"/>
                </a:ext>
                <a:ext uri="{FF2B5EF4-FFF2-40B4-BE49-F238E27FC236}">
                  <a16:creationId xmlns:a16="http://schemas.microsoft.com/office/drawing/2014/main" id="{00000000-0008-0000-0900-000015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311" name="optLevel27" hidden="1">
              <a:extLst>
                <a:ext uri="{63B3BB69-23CF-44E3-9099-C40C66FF867C}">
                  <a14:compatExt spid="_x0000_s44311"/>
                </a:ext>
                <a:ext uri="{FF2B5EF4-FFF2-40B4-BE49-F238E27FC236}">
                  <a16:creationId xmlns:a16="http://schemas.microsoft.com/office/drawing/2014/main" id="{00000000-0008-0000-0900-000017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312" name="optKubun27" hidden="1">
              <a:extLst>
                <a:ext uri="{63B3BB69-23CF-44E3-9099-C40C66FF867C}">
                  <a14:compatExt spid="_x0000_s44312"/>
                </a:ext>
                <a:ext uri="{FF2B5EF4-FFF2-40B4-BE49-F238E27FC236}">
                  <a16:creationId xmlns:a16="http://schemas.microsoft.com/office/drawing/2014/main" id="{00000000-0008-0000-0900-000018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228600</xdr:rowOff>
        </xdr:from>
        <xdr:to>
          <xdr:col>6</xdr:col>
          <xdr:colOff>937260</xdr:colOff>
          <xdr:row>78</xdr:row>
          <xdr:rowOff>114300</xdr:rowOff>
        </xdr:to>
        <xdr:sp macro="" textlink="">
          <xdr:nvSpPr>
            <xdr:cNvPr id="44313" name="drpTaisaku26" hidden="1">
              <a:extLst>
                <a:ext uri="{63B3BB69-23CF-44E3-9099-C40C66FF867C}">
                  <a14:compatExt spid="_x0000_s44313"/>
                </a:ext>
                <a:ext uri="{FF2B5EF4-FFF2-40B4-BE49-F238E27FC236}">
                  <a16:creationId xmlns:a16="http://schemas.microsoft.com/office/drawing/2014/main" id="{00000000-0008-0000-0900-000019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228600</xdr:rowOff>
        </xdr:from>
        <xdr:to>
          <xdr:col>6</xdr:col>
          <xdr:colOff>1295400</xdr:colOff>
          <xdr:row>78</xdr:row>
          <xdr:rowOff>129540</xdr:rowOff>
        </xdr:to>
        <xdr:sp macro="" textlink="">
          <xdr:nvSpPr>
            <xdr:cNvPr id="44315" name="optLevel26" hidden="1">
              <a:extLst>
                <a:ext uri="{63B3BB69-23CF-44E3-9099-C40C66FF867C}">
                  <a14:compatExt spid="_x0000_s44315"/>
                </a:ext>
                <a:ext uri="{FF2B5EF4-FFF2-40B4-BE49-F238E27FC236}">
                  <a16:creationId xmlns:a16="http://schemas.microsoft.com/office/drawing/2014/main" id="{00000000-0008-0000-0900-00001B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228600</xdr:rowOff>
        </xdr:from>
        <xdr:to>
          <xdr:col>3</xdr:col>
          <xdr:colOff>251460</xdr:colOff>
          <xdr:row>78</xdr:row>
          <xdr:rowOff>129540</xdr:rowOff>
        </xdr:to>
        <xdr:sp macro="" textlink="">
          <xdr:nvSpPr>
            <xdr:cNvPr id="44316" name="optKubun26" hidden="1">
              <a:extLst>
                <a:ext uri="{63B3BB69-23CF-44E3-9099-C40C66FF867C}">
                  <a14:compatExt spid="_x0000_s44316"/>
                </a:ext>
                <a:ext uri="{FF2B5EF4-FFF2-40B4-BE49-F238E27FC236}">
                  <a16:creationId xmlns:a16="http://schemas.microsoft.com/office/drawing/2014/main" id="{00000000-0008-0000-0900-00001C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99060</xdr:rowOff>
        </xdr:from>
        <xdr:to>
          <xdr:col>6</xdr:col>
          <xdr:colOff>937260</xdr:colOff>
          <xdr:row>78</xdr:row>
          <xdr:rowOff>114300</xdr:rowOff>
        </xdr:to>
        <xdr:sp macro="" textlink="">
          <xdr:nvSpPr>
            <xdr:cNvPr id="44317" name="drpTaisaku25" hidden="1">
              <a:extLst>
                <a:ext uri="{63B3BB69-23CF-44E3-9099-C40C66FF867C}">
                  <a14:compatExt spid="_x0000_s44317"/>
                </a:ext>
                <a:ext uri="{FF2B5EF4-FFF2-40B4-BE49-F238E27FC236}">
                  <a16:creationId xmlns:a16="http://schemas.microsoft.com/office/drawing/2014/main" id="{00000000-0008-0000-0900-00001D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38100</xdr:rowOff>
        </xdr:from>
        <xdr:to>
          <xdr:col>6</xdr:col>
          <xdr:colOff>1295400</xdr:colOff>
          <xdr:row>78</xdr:row>
          <xdr:rowOff>137160</xdr:rowOff>
        </xdr:to>
        <xdr:sp macro="" textlink="">
          <xdr:nvSpPr>
            <xdr:cNvPr id="44319" name="optLevel25" hidden="1">
              <a:extLst>
                <a:ext uri="{63B3BB69-23CF-44E3-9099-C40C66FF867C}">
                  <a14:compatExt spid="_x0000_s44319"/>
                </a:ext>
                <a:ext uri="{FF2B5EF4-FFF2-40B4-BE49-F238E27FC236}">
                  <a16:creationId xmlns:a16="http://schemas.microsoft.com/office/drawing/2014/main" id="{00000000-0008-0000-0900-00001F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38100</xdr:rowOff>
        </xdr:from>
        <xdr:to>
          <xdr:col>3</xdr:col>
          <xdr:colOff>251460</xdr:colOff>
          <xdr:row>78</xdr:row>
          <xdr:rowOff>137160</xdr:rowOff>
        </xdr:to>
        <xdr:sp macro="" textlink="">
          <xdr:nvSpPr>
            <xdr:cNvPr id="44320" name="optKubun25" hidden="1">
              <a:extLst>
                <a:ext uri="{63B3BB69-23CF-44E3-9099-C40C66FF867C}">
                  <a14:compatExt spid="_x0000_s44320"/>
                </a:ext>
                <a:ext uri="{FF2B5EF4-FFF2-40B4-BE49-F238E27FC236}">
                  <a16:creationId xmlns:a16="http://schemas.microsoft.com/office/drawing/2014/main" id="{00000000-0008-0000-0900-00002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49</xdr:row>
          <xdr:rowOff>190500</xdr:rowOff>
        </xdr:from>
        <xdr:to>
          <xdr:col>6</xdr:col>
          <xdr:colOff>937260</xdr:colOff>
          <xdr:row>78</xdr:row>
          <xdr:rowOff>137160</xdr:rowOff>
        </xdr:to>
        <xdr:sp macro="" textlink="">
          <xdr:nvSpPr>
            <xdr:cNvPr id="44321" name="drpTaisaku24" hidden="1">
              <a:extLst>
                <a:ext uri="{63B3BB69-23CF-44E3-9099-C40C66FF867C}">
                  <a14:compatExt spid="_x0000_s44321"/>
                </a:ext>
                <a:ext uri="{FF2B5EF4-FFF2-40B4-BE49-F238E27FC236}">
                  <a16:creationId xmlns:a16="http://schemas.microsoft.com/office/drawing/2014/main" id="{00000000-0008-0000-0900-000021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49</xdr:row>
          <xdr:rowOff>129540</xdr:rowOff>
        </xdr:from>
        <xdr:to>
          <xdr:col>6</xdr:col>
          <xdr:colOff>1295400</xdr:colOff>
          <xdr:row>78</xdr:row>
          <xdr:rowOff>152400</xdr:rowOff>
        </xdr:to>
        <xdr:sp macro="" textlink="">
          <xdr:nvSpPr>
            <xdr:cNvPr id="44323" name="optLevel24" hidden="1">
              <a:extLst>
                <a:ext uri="{63B3BB69-23CF-44E3-9099-C40C66FF867C}">
                  <a14:compatExt spid="_x0000_s44323"/>
                </a:ext>
                <a:ext uri="{FF2B5EF4-FFF2-40B4-BE49-F238E27FC236}">
                  <a16:creationId xmlns:a16="http://schemas.microsoft.com/office/drawing/2014/main" id="{00000000-0008-0000-0900-00002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49</xdr:row>
          <xdr:rowOff>129540</xdr:rowOff>
        </xdr:from>
        <xdr:to>
          <xdr:col>3</xdr:col>
          <xdr:colOff>251460</xdr:colOff>
          <xdr:row>78</xdr:row>
          <xdr:rowOff>152400</xdr:rowOff>
        </xdr:to>
        <xdr:sp macro="" textlink="">
          <xdr:nvSpPr>
            <xdr:cNvPr id="44324" name="optKubun24" hidden="1">
              <a:extLst>
                <a:ext uri="{63B3BB69-23CF-44E3-9099-C40C66FF867C}">
                  <a14:compatExt spid="_x0000_s44324"/>
                </a:ext>
                <a:ext uri="{FF2B5EF4-FFF2-40B4-BE49-F238E27FC236}">
                  <a16:creationId xmlns:a16="http://schemas.microsoft.com/office/drawing/2014/main" id="{00000000-0008-0000-0900-00002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243840</xdr:rowOff>
        </xdr:from>
        <xdr:to>
          <xdr:col>6</xdr:col>
          <xdr:colOff>937260</xdr:colOff>
          <xdr:row>78</xdr:row>
          <xdr:rowOff>152400</xdr:rowOff>
        </xdr:to>
        <xdr:sp macro="" textlink="">
          <xdr:nvSpPr>
            <xdr:cNvPr id="44325" name="drpTaisaku23" hidden="1">
              <a:extLst>
                <a:ext uri="{63B3BB69-23CF-44E3-9099-C40C66FF867C}">
                  <a14:compatExt spid="_x0000_s44325"/>
                </a:ext>
                <a:ext uri="{FF2B5EF4-FFF2-40B4-BE49-F238E27FC236}">
                  <a16:creationId xmlns:a16="http://schemas.microsoft.com/office/drawing/2014/main" id="{00000000-0008-0000-0900-000025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48</xdr:row>
          <xdr:rowOff>190500</xdr:rowOff>
        </xdr:from>
        <xdr:to>
          <xdr:col>6</xdr:col>
          <xdr:colOff>1295400</xdr:colOff>
          <xdr:row>78</xdr:row>
          <xdr:rowOff>152400</xdr:rowOff>
        </xdr:to>
        <xdr:sp macro="" textlink="">
          <xdr:nvSpPr>
            <xdr:cNvPr id="44327" name="optLevel23" hidden="1">
              <a:extLst>
                <a:ext uri="{63B3BB69-23CF-44E3-9099-C40C66FF867C}">
                  <a14:compatExt spid="_x0000_s44327"/>
                </a:ext>
                <a:ext uri="{FF2B5EF4-FFF2-40B4-BE49-F238E27FC236}">
                  <a16:creationId xmlns:a16="http://schemas.microsoft.com/office/drawing/2014/main" id="{00000000-0008-0000-0900-000027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190500</xdr:rowOff>
        </xdr:from>
        <xdr:to>
          <xdr:col>3</xdr:col>
          <xdr:colOff>251460</xdr:colOff>
          <xdr:row>78</xdr:row>
          <xdr:rowOff>152400</xdr:rowOff>
        </xdr:to>
        <xdr:sp macro="" textlink="">
          <xdr:nvSpPr>
            <xdr:cNvPr id="44328" name="optKubun23" hidden="1">
              <a:extLst>
                <a:ext uri="{63B3BB69-23CF-44E3-9099-C40C66FF867C}">
                  <a14:compatExt spid="_x0000_s44328"/>
                </a:ext>
                <a:ext uri="{FF2B5EF4-FFF2-40B4-BE49-F238E27FC236}">
                  <a16:creationId xmlns:a16="http://schemas.microsoft.com/office/drawing/2014/main" id="{00000000-0008-0000-0900-000028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30480</xdr:rowOff>
        </xdr:from>
        <xdr:to>
          <xdr:col>6</xdr:col>
          <xdr:colOff>937260</xdr:colOff>
          <xdr:row>78</xdr:row>
          <xdr:rowOff>152400</xdr:rowOff>
        </xdr:to>
        <xdr:sp macro="" textlink="">
          <xdr:nvSpPr>
            <xdr:cNvPr id="44329" name="drpTaisaku22" hidden="1">
              <a:extLst>
                <a:ext uri="{63B3BB69-23CF-44E3-9099-C40C66FF867C}">
                  <a14:compatExt spid="_x0000_s44329"/>
                </a:ext>
                <a:ext uri="{FF2B5EF4-FFF2-40B4-BE49-F238E27FC236}">
                  <a16:creationId xmlns:a16="http://schemas.microsoft.com/office/drawing/2014/main" id="{00000000-0008-0000-0900-000029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47</xdr:row>
          <xdr:rowOff>259080</xdr:rowOff>
        </xdr:from>
        <xdr:to>
          <xdr:col>6</xdr:col>
          <xdr:colOff>1295400</xdr:colOff>
          <xdr:row>78</xdr:row>
          <xdr:rowOff>152400</xdr:rowOff>
        </xdr:to>
        <xdr:sp macro="" textlink="">
          <xdr:nvSpPr>
            <xdr:cNvPr id="44331" name="optLevel22" hidden="1">
              <a:extLst>
                <a:ext uri="{63B3BB69-23CF-44E3-9099-C40C66FF867C}">
                  <a14:compatExt spid="_x0000_s44331"/>
                </a:ext>
                <a:ext uri="{FF2B5EF4-FFF2-40B4-BE49-F238E27FC236}">
                  <a16:creationId xmlns:a16="http://schemas.microsoft.com/office/drawing/2014/main" id="{00000000-0008-0000-0900-00002B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47</xdr:row>
          <xdr:rowOff>259080</xdr:rowOff>
        </xdr:from>
        <xdr:to>
          <xdr:col>3</xdr:col>
          <xdr:colOff>251460</xdr:colOff>
          <xdr:row>78</xdr:row>
          <xdr:rowOff>152400</xdr:rowOff>
        </xdr:to>
        <xdr:sp macro="" textlink="">
          <xdr:nvSpPr>
            <xdr:cNvPr id="44332" name="optKubun22" hidden="1">
              <a:extLst>
                <a:ext uri="{63B3BB69-23CF-44E3-9099-C40C66FF867C}">
                  <a14:compatExt spid="_x0000_s44332"/>
                </a:ext>
                <a:ext uri="{FF2B5EF4-FFF2-40B4-BE49-F238E27FC236}">
                  <a16:creationId xmlns:a16="http://schemas.microsoft.com/office/drawing/2014/main" id="{00000000-0008-0000-0900-00002C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114300</xdr:rowOff>
        </xdr:from>
        <xdr:to>
          <xdr:col>6</xdr:col>
          <xdr:colOff>937260</xdr:colOff>
          <xdr:row>78</xdr:row>
          <xdr:rowOff>129540</xdr:rowOff>
        </xdr:to>
        <xdr:sp macro="" textlink="">
          <xdr:nvSpPr>
            <xdr:cNvPr id="44333" name="drpTaisaku21" hidden="1">
              <a:extLst>
                <a:ext uri="{63B3BB69-23CF-44E3-9099-C40C66FF867C}">
                  <a14:compatExt spid="_x0000_s44333"/>
                </a:ext>
                <a:ext uri="{FF2B5EF4-FFF2-40B4-BE49-F238E27FC236}">
                  <a16:creationId xmlns:a16="http://schemas.microsoft.com/office/drawing/2014/main" id="{00000000-0008-0000-0900-00002D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47</xdr:row>
          <xdr:rowOff>60960</xdr:rowOff>
        </xdr:from>
        <xdr:to>
          <xdr:col>6</xdr:col>
          <xdr:colOff>1295400</xdr:colOff>
          <xdr:row>78</xdr:row>
          <xdr:rowOff>144780</xdr:rowOff>
        </xdr:to>
        <xdr:sp macro="" textlink="">
          <xdr:nvSpPr>
            <xdr:cNvPr id="44335" name="optLevel21" hidden="1">
              <a:extLst>
                <a:ext uri="{63B3BB69-23CF-44E3-9099-C40C66FF867C}">
                  <a14:compatExt spid="_x0000_s44335"/>
                </a:ext>
                <a:ext uri="{FF2B5EF4-FFF2-40B4-BE49-F238E27FC236}">
                  <a16:creationId xmlns:a16="http://schemas.microsoft.com/office/drawing/2014/main" id="{00000000-0008-0000-0900-00002F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47</xdr:row>
          <xdr:rowOff>60960</xdr:rowOff>
        </xdr:from>
        <xdr:to>
          <xdr:col>3</xdr:col>
          <xdr:colOff>251460</xdr:colOff>
          <xdr:row>78</xdr:row>
          <xdr:rowOff>144780</xdr:rowOff>
        </xdr:to>
        <xdr:sp macro="" textlink="">
          <xdr:nvSpPr>
            <xdr:cNvPr id="44336" name="optKubun21" hidden="1">
              <a:extLst>
                <a:ext uri="{63B3BB69-23CF-44E3-9099-C40C66FF867C}">
                  <a14:compatExt spid="_x0000_s44336"/>
                </a:ext>
                <a:ext uri="{FF2B5EF4-FFF2-40B4-BE49-F238E27FC236}">
                  <a16:creationId xmlns:a16="http://schemas.microsoft.com/office/drawing/2014/main" id="{00000000-0008-0000-0900-00003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182880</xdr:rowOff>
        </xdr:from>
        <xdr:to>
          <xdr:col>6</xdr:col>
          <xdr:colOff>937260</xdr:colOff>
          <xdr:row>78</xdr:row>
          <xdr:rowOff>144780</xdr:rowOff>
        </xdr:to>
        <xdr:sp macro="" textlink="">
          <xdr:nvSpPr>
            <xdr:cNvPr id="44337" name="drpTaisaku20" hidden="1">
              <a:extLst>
                <a:ext uri="{63B3BB69-23CF-44E3-9099-C40C66FF867C}">
                  <a14:compatExt spid="_x0000_s44337"/>
                </a:ext>
                <a:ext uri="{FF2B5EF4-FFF2-40B4-BE49-F238E27FC236}">
                  <a16:creationId xmlns:a16="http://schemas.microsoft.com/office/drawing/2014/main" id="{00000000-0008-0000-0900-000031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46</xdr:row>
          <xdr:rowOff>114300</xdr:rowOff>
        </xdr:from>
        <xdr:to>
          <xdr:col>6</xdr:col>
          <xdr:colOff>1295400</xdr:colOff>
          <xdr:row>78</xdr:row>
          <xdr:rowOff>152400</xdr:rowOff>
        </xdr:to>
        <xdr:sp macro="" textlink="">
          <xdr:nvSpPr>
            <xdr:cNvPr id="44339" name="optLevel20" hidden="1">
              <a:extLst>
                <a:ext uri="{63B3BB69-23CF-44E3-9099-C40C66FF867C}">
                  <a14:compatExt spid="_x0000_s44339"/>
                </a:ext>
                <a:ext uri="{FF2B5EF4-FFF2-40B4-BE49-F238E27FC236}">
                  <a16:creationId xmlns:a16="http://schemas.microsoft.com/office/drawing/2014/main" id="{00000000-0008-0000-0900-00003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46</xdr:row>
          <xdr:rowOff>114300</xdr:rowOff>
        </xdr:from>
        <xdr:to>
          <xdr:col>3</xdr:col>
          <xdr:colOff>251460</xdr:colOff>
          <xdr:row>78</xdr:row>
          <xdr:rowOff>152400</xdr:rowOff>
        </xdr:to>
        <xdr:sp macro="" textlink="">
          <xdr:nvSpPr>
            <xdr:cNvPr id="44340" name="optKubun20" hidden="1">
              <a:extLst>
                <a:ext uri="{63B3BB69-23CF-44E3-9099-C40C66FF867C}">
                  <a14:compatExt spid="_x0000_s44340"/>
                </a:ext>
                <a:ext uri="{FF2B5EF4-FFF2-40B4-BE49-F238E27FC236}">
                  <a16:creationId xmlns:a16="http://schemas.microsoft.com/office/drawing/2014/main" id="{00000000-0008-0000-0900-00003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251460</xdr:rowOff>
        </xdr:from>
        <xdr:to>
          <xdr:col>6</xdr:col>
          <xdr:colOff>937260</xdr:colOff>
          <xdr:row>78</xdr:row>
          <xdr:rowOff>129540</xdr:rowOff>
        </xdr:to>
        <xdr:sp macro="" textlink="">
          <xdr:nvSpPr>
            <xdr:cNvPr id="44341" name="drpTaisaku19" hidden="1">
              <a:extLst>
                <a:ext uri="{63B3BB69-23CF-44E3-9099-C40C66FF867C}">
                  <a14:compatExt spid="_x0000_s44341"/>
                </a:ext>
                <a:ext uri="{FF2B5EF4-FFF2-40B4-BE49-F238E27FC236}">
                  <a16:creationId xmlns:a16="http://schemas.microsoft.com/office/drawing/2014/main" id="{00000000-0008-0000-0900-000035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45</xdr:row>
          <xdr:rowOff>190500</xdr:rowOff>
        </xdr:from>
        <xdr:to>
          <xdr:col>6</xdr:col>
          <xdr:colOff>1295400</xdr:colOff>
          <xdr:row>78</xdr:row>
          <xdr:rowOff>144780</xdr:rowOff>
        </xdr:to>
        <xdr:sp macro="" textlink="">
          <xdr:nvSpPr>
            <xdr:cNvPr id="44343" name="optLevel19" hidden="1">
              <a:extLst>
                <a:ext uri="{63B3BB69-23CF-44E3-9099-C40C66FF867C}">
                  <a14:compatExt spid="_x0000_s44343"/>
                </a:ext>
                <a:ext uri="{FF2B5EF4-FFF2-40B4-BE49-F238E27FC236}">
                  <a16:creationId xmlns:a16="http://schemas.microsoft.com/office/drawing/2014/main" id="{00000000-0008-0000-0900-000037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45</xdr:row>
          <xdr:rowOff>190500</xdr:rowOff>
        </xdr:from>
        <xdr:to>
          <xdr:col>3</xdr:col>
          <xdr:colOff>251460</xdr:colOff>
          <xdr:row>78</xdr:row>
          <xdr:rowOff>144780</xdr:rowOff>
        </xdr:to>
        <xdr:sp macro="" textlink="">
          <xdr:nvSpPr>
            <xdr:cNvPr id="44344" name="optKubun19" hidden="1">
              <a:extLst>
                <a:ext uri="{63B3BB69-23CF-44E3-9099-C40C66FF867C}">
                  <a14:compatExt spid="_x0000_s44344"/>
                </a:ext>
                <a:ext uri="{FF2B5EF4-FFF2-40B4-BE49-F238E27FC236}">
                  <a16:creationId xmlns:a16="http://schemas.microsoft.com/office/drawing/2014/main" id="{00000000-0008-0000-0900-000038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53340</xdr:rowOff>
        </xdr:from>
        <xdr:to>
          <xdr:col>6</xdr:col>
          <xdr:colOff>937260</xdr:colOff>
          <xdr:row>78</xdr:row>
          <xdr:rowOff>129540</xdr:rowOff>
        </xdr:to>
        <xdr:sp macro="" textlink="">
          <xdr:nvSpPr>
            <xdr:cNvPr id="44345" name="drpTaisaku18" hidden="1">
              <a:extLst>
                <a:ext uri="{63B3BB69-23CF-44E3-9099-C40C66FF867C}">
                  <a14:compatExt spid="_x0000_s44345"/>
                </a:ext>
                <a:ext uri="{FF2B5EF4-FFF2-40B4-BE49-F238E27FC236}">
                  <a16:creationId xmlns:a16="http://schemas.microsoft.com/office/drawing/2014/main" id="{00000000-0008-0000-0900-000039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44</xdr:row>
          <xdr:rowOff>281940</xdr:rowOff>
        </xdr:from>
        <xdr:to>
          <xdr:col>6</xdr:col>
          <xdr:colOff>1295400</xdr:colOff>
          <xdr:row>78</xdr:row>
          <xdr:rowOff>144780</xdr:rowOff>
        </xdr:to>
        <xdr:sp macro="" textlink="">
          <xdr:nvSpPr>
            <xdr:cNvPr id="44347" name="optLevel18" hidden="1">
              <a:extLst>
                <a:ext uri="{63B3BB69-23CF-44E3-9099-C40C66FF867C}">
                  <a14:compatExt spid="_x0000_s44347"/>
                </a:ext>
                <a:ext uri="{FF2B5EF4-FFF2-40B4-BE49-F238E27FC236}">
                  <a16:creationId xmlns:a16="http://schemas.microsoft.com/office/drawing/2014/main" id="{00000000-0008-0000-0900-00003B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44</xdr:row>
          <xdr:rowOff>281940</xdr:rowOff>
        </xdr:from>
        <xdr:to>
          <xdr:col>3</xdr:col>
          <xdr:colOff>251460</xdr:colOff>
          <xdr:row>78</xdr:row>
          <xdr:rowOff>144780</xdr:rowOff>
        </xdr:to>
        <xdr:sp macro="" textlink="">
          <xdr:nvSpPr>
            <xdr:cNvPr id="44348" name="optKubun18" hidden="1">
              <a:extLst>
                <a:ext uri="{63B3BB69-23CF-44E3-9099-C40C66FF867C}">
                  <a14:compatExt spid="_x0000_s44348"/>
                </a:ext>
                <a:ext uri="{FF2B5EF4-FFF2-40B4-BE49-F238E27FC236}">
                  <a16:creationId xmlns:a16="http://schemas.microsoft.com/office/drawing/2014/main" id="{00000000-0008-0000-0900-00003C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44</xdr:row>
          <xdr:rowOff>106680</xdr:rowOff>
        </xdr:from>
        <xdr:to>
          <xdr:col>6</xdr:col>
          <xdr:colOff>937260</xdr:colOff>
          <xdr:row>78</xdr:row>
          <xdr:rowOff>144780</xdr:rowOff>
        </xdr:to>
        <xdr:sp macro="" textlink="">
          <xdr:nvSpPr>
            <xdr:cNvPr id="44349" name="drpTaisaku17" hidden="1">
              <a:extLst>
                <a:ext uri="{63B3BB69-23CF-44E3-9099-C40C66FF867C}">
                  <a14:compatExt spid="_x0000_s44349"/>
                </a:ext>
                <a:ext uri="{FF2B5EF4-FFF2-40B4-BE49-F238E27FC236}">
                  <a16:creationId xmlns:a16="http://schemas.microsoft.com/office/drawing/2014/main" id="{00000000-0008-0000-0900-00003D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44</xdr:row>
          <xdr:rowOff>53340</xdr:rowOff>
        </xdr:from>
        <xdr:to>
          <xdr:col>6</xdr:col>
          <xdr:colOff>1295400</xdr:colOff>
          <xdr:row>78</xdr:row>
          <xdr:rowOff>167640</xdr:rowOff>
        </xdr:to>
        <xdr:sp macro="" textlink="">
          <xdr:nvSpPr>
            <xdr:cNvPr id="44351" name="optLevel17" hidden="1">
              <a:extLst>
                <a:ext uri="{63B3BB69-23CF-44E3-9099-C40C66FF867C}">
                  <a14:compatExt spid="_x0000_s44351"/>
                </a:ext>
                <a:ext uri="{FF2B5EF4-FFF2-40B4-BE49-F238E27FC236}">
                  <a16:creationId xmlns:a16="http://schemas.microsoft.com/office/drawing/2014/main" id="{00000000-0008-0000-0900-00003F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44</xdr:row>
          <xdr:rowOff>53340</xdr:rowOff>
        </xdr:from>
        <xdr:to>
          <xdr:col>3</xdr:col>
          <xdr:colOff>251460</xdr:colOff>
          <xdr:row>78</xdr:row>
          <xdr:rowOff>167640</xdr:rowOff>
        </xdr:to>
        <xdr:sp macro="" textlink="">
          <xdr:nvSpPr>
            <xdr:cNvPr id="44352" name="optKubun17" hidden="1">
              <a:extLst>
                <a:ext uri="{63B3BB69-23CF-44E3-9099-C40C66FF867C}">
                  <a14:compatExt spid="_x0000_s44352"/>
                </a:ext>
                <a:ext uri="{FF2B5EF4-FFF2-40B4-BE49-F238E27FC236}">
                  <a16:creationId xmlns:a16="http://schemas.microsoft.com/office/drawing/2014/main" id="{00000000-0008-0000-0900-00004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43</xdr:row>
          <xdr:rowOff>190500</xdr:rowOff>
        </xdr:from>
        <xdr:to>
          <xdr:col>6</xdr:col>
          <xdr:colOff>937260</xdr:colOff>
          <xdr:row>78</xdr:row>
          <xdr:rowOff>114300</xdr:rowOff>
        </xdr:to>
        <xdr:sp macro="" textlink="">
          <xdr:nvSpPr>
            <xdr:cNvPr id="44353" name="drpTaisaku16" hidden="1">
              <a:extLst>
                <a:ext uri="{63B3BB69-23CF-44E3-9099-C40C66FF867C}">
                  <a14:compatExt spid="_x0000_s44353"/>
                </a:ext>
                <a:ext uri="{FF2B5EF4-FFF2-40B4-BE49-F238E27FC236}">
                  <a16:creationId xmlns:a16="http://schemas.microsoft.com/office/drawing/2014/main" id="{00000000-0008-0000-0900-000041A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43</xdr:row>
          <xdr:rowOff>137160</xdr:rowOff>
        </xdr:from>
        <xdr:to>
          <xdr:col>6</xdr:col>
          <xdr:colOff>1295400</xdr:colOff>
          <xdr:row>78</xdr:row>
          <xdr:rowOff>144780</xdr:rowOff>
        </xdr:to>
        <xdr:sp macro="" textlink="">
          <xdr:nvSpPr>
            <xdr:cNvPr id="44355" name="optLevel16" hidden="1">
              <a:extLst>
                <a:ext uri="{63B3BB69-23CF-44E3-9099-C40C66FF867C}">
                  <a14:compatExt spid="_x0000_s44355"/>
                </a:ext>
                <a:ext uri="{FF2B5EF4-FFF2-40B4-BE49-F238E27FC236}">
                  <a16:creationId xmlns:a16="http://schemas.microsoft.com/office/drawing/2014/main" id="{00000000-0008-0000-0900-00004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43</xdr:row>
          <xdr:rowOff>137160</xdr:rowOff>
        </xdr:from>
        <xdr:to>
          <xdr:col>3</xdr:col>
          <xdr:colOff>251460</xdr:colOff>
          <xdr:row>78</xdr:row>
          <xdr:rowOff>144780</xdr:rowOff>
        </xdr:to>
        <xdr:sp macro="" textlink="">
          <xdr:nvSpPr>
            <xdr:cNvPr id="44356" name="optKubun16" hidden="1">
              <a:extLst>
                <a:ext uri="{63B3BB69-23CF-44E3-9099-C40C66FF867C}">
                  <a14:compatExt spid="_x0000_s44356"/>
                </a:ext>
                <a:ext uri="{FF2B5EF4-FFF2-40B4-BE49-F238E27FC236}">
                  <a16:creationId xmlns:a16="http://schemas.microsoft.com/office/drawing/2014/main" id="{00000000-0008-0000-0900-00004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40" name="drpTaisaku89" hidden="1">
              <a:extLst>
                <a:ext uri="{63B3BB69-23CF-44E3-9099-C40C66FF867C}">
                  <a14:compatExt spid="_x0000_s60740"/>
                </a:ext>
                <a:ext uri="{FF2B5EF4-FFF2-40B4-BE49-F238E27FC236}">
                  <a16:creationId xmlns:a16="http://schemas.microsoft.com/office/drawing/2014/main" id="{00000000-0008-0000-0900-00004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41" name="optLevel89" hidden="1">
              <a:extLst>
                <a:ext uri="{63B3BB69-23CF-44E3-9099-C40C66FF867C}">
                  <a14:compatExt spid="_x0000_s60741"/>
                </a:ext>
                <a:ext uri="{FF2B5EF4-FFF2-40B4-BE49-F238E27FC236}">
                  <a16:creationId xmlns:a16="http://schemas.microsoft.com/office/drawing/2014/main" id="{00000000-0008-0000-0900-00004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42" name="drpTaisaku90" hidden="1">
              <a:extLst>
                <a:ext uri="{63B3BB69-23CF-44E3-9099-C40C66FF867C}">
                  <a14:compatExt spid="_x0000_s60742"/>
                </a:ext>
                <a:ext uri="{FF2B5EF4-FFF2-40B4-BE49-F238E27FC236}">
                  <a16:creationId xmlns:a16="http://schemas.microsoft.com/office/drawing/2014/main" id="{00000000-0008-0000-0900-00004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43" name="optLevel90" hidden="1">
              <a:extLst>
                <a:ext uri="{63B3BB69-23CF-44E3-9099-C40C66FF867C}">
                  <a14:compatExt spid="_x0000_s60743"/>
                </a:ext>
                <a:ext uri="{FF2B5EF4-FFF2-40B4-BE49-F238E27FC236}">
                  <a16:creationId xmlns:a16="http://schemas.microsoft.com/office/drawing/2014/main" id="{00000000-0008-0000-0900-00004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44" name="drpTaisaku88" hidden="1">
              <a:extLst>
                <a:ext uri="{63B3BB69-23CF-44E3-9099-C40C66FF867C}">
                  <a14:compatExt spid="_x0000_s60744"/>
                </a:ext>
                <a:ext uri="{FF2B5EF4-FFF2-40B4-BE49-F238E27FC236}">
                  <a16:creationId xmlns:a16="http://schemas.microsoft.com/office/drawing/2014/main" id="{00000000-0008-0000-0900-00004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45" name="optLevel88" hidden="1">
              <a:extLst>
                <a:ext uri="{63B3BB69-23CF-44E3-9099-C40C66FF867C}">
                  <a14:compatExt spid="_x0000_s60745"/>
                </a:ext>
                <a:ext uri="{FF2B5EF4-FFF2-40B4-BE49-F238E27FC236}">
                  <a16:creationId xmlns:a16="http://schemas.microsoft.com/office/drawing/2014/main" id="{00000000-0008-0000-0900-00004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46" name="drpTaisaku87" hidden="1">
              <a:extLst>
                <a:ext uri="{63B3BB69-23CF-44E3-9099-C40C66FF867C}">
                  <a14:compatExt spid="_x0000_s60746"/>
                </a:ext>
                <a:ext uri="{FF2B5EF4-FFF2-40B4-BE49-F238E27FC236}">
                  <a16:creationId xmlns:a16="http://schemas.microsoft.com/office/drawing/2014/main" id="{00000000-0008-0000-0900-00004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47" name="optLevel87" hidden="1">
              <a:extLst>
                <a:ext uri="{63B3BB69-23CF-44E3-9099-C40C66FF867C}">
                  <a14:compatExt spid="_x0000_s60747"/>
                </a:ext>
                <a:ext uri="{FF2B5EF4-FFF2-40B4-BE49-F238E27FC236}">
                  <a16:creationId xmlns:a16="http://schemas.microsoft.com/office/drawing/2014/main" id="{00000000-0008-0000-0900-00004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48" name="drpTaisaku86" hidden="1">
              <a:extLst>
                <a:ext uri="{63B3BB69-23CF-44E3-9099-C40C66FF867C}">
                  <a14:compatExt spid="_x0000_s60748"/>
                </a:ext>
                <a:ext uri="{FF2B5EF4-FFF2-40B4-BE49-F238E27FC236}">
                  <a16:creationId xmlns:a16="http://schemas.microsoft.com/office/drawing/2014/main" id="{00000000-0008-0000-0900-00004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49" name="optLevel86" hidden="1">
              <a:extLst>
                <a:ext uri="{63B3BB69-23CF-44E3-9099-C40C66FF867C}">
                  <a14:compatExt spid="_x0000_s60749"/>
                </a:ext>
                <a:ext uri="{FF2B5EF4-FFF2-40B4-BE49-F238E27FC236}">
                  <a16:creationId xmlns:a16="http://schemas.microsoft.com/office/drawing/2014/main" id="{00000000-0008-0000-0900-00004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50" name="drpTaisaku85" hidden="1">
              <a:extLst>
                <a:ext uri="{63B3BB69-23CF-44E3-9099-C40C66FF867C}">
                  <a14:compatExt spid="_x0000_s60750"/>
                </a:ext>
                <a:ext uri="{FF2B5EF4-FFF2-40B4-BE49-F238E27FC236}">
                  <a16:creationId xmlns:a16="http://schemas.microsoft.com/office/drawing/2014/main" id="{00000000-0008-0000-0900-00004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51" name="optLevel85" hidden="1">
              <a:extLst>
                <a:ext uri="{63B3BB69-23CF-44E3-9099-C40C66FF867C}">
                  <a14:compatExt spid="_x0000_s60751"/>
                </a:ext>
                <a:ext uri="{FF2B5EF4-FFF2-40B4-BE49-F238E27FC236}">
                  <a16:creationId xmlns:a16="http://schemas.microsoft.com/office/drawing/2014/main" id="{00000000-0008-0000-0900-00004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52" name="drpTaisaku84" hidden="1">
              <a:extLst>
                <a:ext uri="{63B3BB69-23CF-44E3-9099-C40C66FF867C}">
                  <a14:compatExt spid="_x0000_s60752"/>
                </a:ext>
                <a:ext uri="{FF2B5EF4-FFF2-40B4-BE49-F238E27FC236}">
                  <a16:creationId xmlns:a16="http://schemas.microsoft.com/office/drawing/2014/main" id="{00000000-0008-0000-0900-00005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53" name="optLevel84" hidden="1">
              <a:extLst>
                <a:ext uri="{63B3BB69-23CF-44E3-9099-C40C66FF867C}">
                  <a14:compatExt spid="_x0000_s60753"/>
                </a:ext>
                <a:ext uri="{FF2B5EF4-FFF2-40B4-BE49-F238E27FC236}">
                  <a16:creationId xmlns:a16="http://schemas.microsoft.com/office/drawing/2014/main" id="{00000000-0008-0000-0900-00005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54" name="drpTaisaku83" hidden="1">
              <a:extLst>
                <a:ext uri="{63B3BB69-23CF-44E3-9099-C40C66FF867C}">
                  <a14:compatExt spid="_x0000_s60754"/>
                </a:ext>
                <a:ext uri="{FF2B5EF4-FFF2-40B4-BE49-F238E27FC236}">
                  <a16:creationId xmlns:a16="http://schemas.microsoft.com/office/drawing/2014/main" id="{00000000-0008-0000-0900-00005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55" name="optLevel83" hidden="1">
              <a:extLst>
                <a:ext uri="{63B3BB69-23CF-44E3-9099-C40C66FF867C}">
                  <a14:compatExt spid="_x0000_s60755"/>
                </a:ext>
                <a:ext uri="{FF2B5EF4-FFF2-40B4-BE49-F238E27FC236}">
                  <a16:creationId xmlns:a16="http://schemas.microsoft.com/office/drawing/2014/main" id="{00000000-0008-0000-0900-00005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56" name="drpTaisaku82" hidden="1">
              <a:extLst>
                <a:ext uri="{63B3BB69-23CF-44E3-9099-C40C66FF867C}">
                  <a14:compatExt spid="_x0000_s60756"/>
                </a:ext>
                <a:ext uri="{FF2B5EF4-FFF2-40B4-BE49-F238E27FC236}">
                  <a16:creationId xmlns:a16="http://schemas.microsoft.com/office/drawing/2014/main" id="{00000000-0008-0000-0900-00005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57" name="optLevel82" hidden="1">
              <a:extLst>
                <a:ext uri="{63B3BB69-23CF-44E3-9099-C40C66FF867C}">
                  <a14:compatExt spid="_x0000_s60757"/>
                </a:ext>
                <a:ext uri="{FF2B5EF4-FFF2-40B4-BE49-F238E27FC236}">
                  <a16:creationId xmlns:a16="http://schemas.microsoft.com/office/drawing/2014/main" id="{00000000-0008-0000-0900-00005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58" name="drpTaisaku81" hidden="1">
              <a:extLst>
                <a:ext uri="{63B3BB69-23CF-44E3-9099-C40C66FF867C}">
                  <a14:compatExt spid="_x0000_s60758"/>
                </a:ext>
                <a:ext uri="{FF2B5EF4-FFF2-40B4-BE49-F238E27FC236}">
                  <a16:creationId xmlns:a16="http://schemas.microsoft.com/office/drawing/2014/main" id="{00000000-0008-0000-0900-00005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59" name="optLevel81" hidden="1">
              <a:extLst>
                <a:ext uri="{63B3BB69-23CF-44E3-9099-C40C66FF867C}">
                  <a14:compatExt spid="_x0000_s60759"/>
                </a:ext>
                <a:ext uri="{FF2B5EF4-FFF2-40B4-BE49-F238E27FC236}">
                  <a16:creationId xmlns:a16="http://schemas.microsoft.com/office/drawing/2014/main" id="{00000000-0008-0000-0900-00005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60" name="drpTaisaku80" hidden="1">
              <a:extLst>
                <a:ext uri="{63B3BB69-23CF-44E3-9099-C40C66FF867C}">
                  <a14:compatExt spid="_x0000_s60760"/>
                </a:ext>
                <a:ext uri="{FF2B5EF4-FFF2-40B4-BE49-F238E27FC236}">
                  <a16:creationId xmlns:a16="http://schemas.microsoft.com/office/drawing/2014/main" id="{00000000-0008-0000-0900-00005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61" name="optLevel80" hidden="1">
              <a:extLst>
                <a:ext uri="{63B3BB69-23CF-44E3-9099-C40C66FF867C}">
                  <a14:compatExt spid="_x0000_s60761"/>
                </a:ext>
                <a:ext uri="{FF2B5EF4-FFF2-40B4-BE49-F238E27FC236}">
                  <a16:creationId xmlns:a16="http://schemas.microsoft.com/office/drawing/2014/main" id="{00000000-0008-0000-0900-00005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62" name="drpTaisaku79" hidden="1">
              <a:extLst>
                <a:ext uri="{63B3BB69-23CF-44E3-9099-C40C66FF867C}">
                  <a14:compatExt spid="_x0000_s60762"/>
                </a:ext>
                <a:ext uri="{FF2B5EF4-FFF2-40B4-BE49-F238E27FC236}">
                  <a16:creationId xmlns:a16="http://schemas.microsoft.com/office/drawing/2014/main" id="{00000000-0008-0000-0900-00005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63" name="optLevel79" hidden="1">
              <a:extLst>
                <a:ext uri="{63B3BB69-23CF-44E3-9099-C40C66FF867C}">
                  <a14:compatExt spid="_x0000_s60763"/>
                </a:ext>
                <a:ext uri="{FF2B5EF4-FFF2-40B4-BE49-F238E27FC236}">
                  <a16:creationId xmlns:a16="http://schemas.microsoft.com/office/drawing/2014/main" id="{00000000-0008-0000-0900-00005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64" name="drpTaisaku78" hidden="1">
              <a:extLst>
                <a:ext uri="{63B3BB69-23CF-44E3-9099-C40C66FF867C}">
                  <a14:compatExt spid="_x0000_s60764"/>
                </a:ext>
                <a:ext uri="{FF2B5EF4-FFF2-40B4-BE49-F238E27FC236}">
                  <a16:creationId xmlns:a16="http://schemas.microsoft.com/office/drawing/2014/main" id="{00000000-0008-0000-0900-00005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65" name="optLevel78" hidden="1">
              <a:extLst>
                <a:ext uri="{63B3BB69-23CF-44E3-9099-C40C66FF867C}">
                  <a14:compatExt spid="_x0000_s60765"/>
                </a:ext>
                <a:ext uri="{FF2B5EF4-FFF2-40B4-BE49-F238E27FC236}">
                  <a16:creationId xmlns:a16="http://schemas.microsoft.com/office/drawing/2014/main" id="{00000000-0008-0000-0900-00005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66" name="drpTaisaku77" hidden="1">
              <a:extLst>
                <a:ext uri="{63B3BB69-23CF-44E3-9099-C40C66FF867C}">
                  <a14:compatExt spid="_x0000_s60766"/>
                </a:ext>
                <a:ext uri="{FF2B5EF4-FFF2-40B4-BE49-F238E27FC236}">
                  <a16:creationId xmlns:a16="http://schemas.microsoft.com/office/drawing/2014/main" id="{00000000-0008-0000-0900-00005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67" name="optLevel77" hidden="1">
              <a:extLst>
                <a:ext uri="{63B3BB69-23CF-44E3-9099-C40C66FF867C}">
                  <a14:compatExt spid="_x0000_s60767"/>
                </a:ext>
                <a:ext uri="{FF2B5EF4-FFF2-40B4-BE49-F238E27FC236}">
                  <a16:creationId xmlns:a16="http://schemas.microsoft.com/office/drawing/2014/main" id="{00000000-0008-0000-0900-00005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68" name="drpTaisaku76" hidden="1">
              <a:extLst>
                <a:ext uri="{63B3BB69-23CF-44E3-9099-C40C66FF867C}">
                  <a14:compatExt spid="_x0000_s60768"/>
                </a:ext>
                <a:ext uri="{FF2B5EF4-FFF2-40B4-BE49-F238E27FC236}">
                  <a16:creationId xmlns:a16="http://schemas.microsoft.com/office/drawing/2014/main" id="{00000000-0008-0000-0900-00006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69" name="optLevel76" hidden="1">
              <a:extLst>
                <a:ext uri="{63B3BB69-23CF-44E3-9099-C40C66FF867C}">
                  <a14:compatExt spid="_x0000_s60769"/>
                </a:ext>
                <a:ext uri="{FF2B5EF4-FFF2-40B4-BE49-F238E27FC236}">
                  <a16:creationId xmlns:a16="http://schemas.microsoft.com/office/drawing/2014/main" id="{00000000-0008-0000-0900-00006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70" name="drpTaisaku75" hidden="1">
              <a:extLst>
                <a:ext uri="{63B3BB69-23CF-44E3-9099-C40C66FF867C}">
                  <a14:compatExt spid="_x0000_s60770"/>
                </a:ext>
                <a:ext uri="{FF2B5EF4-FFF2-40B4-BE49-F238E27FC236}">
                  <a16:creationId xmlns:a16="http://schemas.microsoft.com/office/drawing/2014/main" id="{00000000-0008-0000-0900-00006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71" name="optLevel75" hidden="1">
              <a:extLst>
                <a:ext uri="{63B3BB69-23CF-44E3-9099-C40C66FF867C}">
                  <a14:compatExt spid="_x0000_s60771"/>
                </a:ext>
                <a:ext uri="{FF2B5EF4-FFF2-40B4-BE49-F238E27FC236}">
                  <a16:creationId xmlns:a16="http://schemas.microsoft.com/office/drawing/2014/main" id="{00000000-0008-0000-0900-00006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72" name="drpTaisaku74" hidden="1">
              <a:extLst>
                <a:ext uri="{63B3BB69-23CF-44E3-9099-C40C66FF867C}">
                  <a14:compatExt spid="_x0000_s60772"/>
                </a:ext>
                <a:ext uri="{FF2B5EF4-FFF2-40B4-BE49-F238E27FC236}">
                  <a16:creationId xmlns:a16="http://schemas.microsoft.com/office/drawing/2014/main" id="{00000000-0008-0000-0900-00006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73" name="optLevel74" hidden="1">
              <a:extLst>
                <a:ext uri="{63B3BB69-23CF-44E3-9099-C40C66FF867C}">
                  <a14:compatExt spid="_x0000_s60773"/>
                </a:ext>
                <a:ext uri="{FF2B5EF4-FFF2-40B4-BE49-F238E27FC236}">
                  <a16:creationId xmlns:a16="http://schemas.microsoft.com/office/drawing/2014/main" id="{00000000-0008-0000-0900-00006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74" name="drpTaisaku73" hidden="1">
              <a:extLst>
                <a:ext uri="{63B3BB69-23CF-44E3-9099-C40C66FF867C}">
                  <a14:compatExt spid="_x0000_s60774"/>
                </a:ext>
                <a:ext uri="{FF2B5EF4-FFF2-40B4-BE49-F238E27FC236}">
                  <a16:creationId xmlns:a16="http://schemas.microsoft.com/office/drawing/2014/main" id="{00000000-0008-0000-0900-00006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75" name="optLevel73" hidden="1">
              <a:extLst>
                <a:ext uri="{63B3BB69-23CF-44E3-9099-C40C66FF867C}">
                  <a14:compatExt spid="_x0000_s60775"/>
                </a:ext>
                <a:ext uri="{FF2B5EF4-FFF2-40B4-BE49-F238E27FC236}">
                  <a16:creationId xmlns:a16="http://schemas.microsoft.com/office/drawing/2014/main" id="{00000000-0008-0000-0900-00006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76" name="drpTaisaku72" hidden="1">
              <a:extLst>
                <a:ext uri="{63B3BB69-23CF-44E3-9099-C40C66FF867C}">
                  <a14:compatExt spid="_x0000_s60776"/>
                </a:ext>
                <a:ext uri="{FF2B5EF4-FFF2-40B4-BE49-F238E27FC236}">
                  <a16:creationId xmlns:a16="http://schemas.microsoft.com/office/drawing/2014/main" id="{00000000-0008-0000-0900-00006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77" name="optLevel72" hidden="1">
              <a:extLst>
                <a:ext uri="{63B3BB69-23CF-44E3-9099-C40C66FF867C}">
                  <a14:compatExt spid="_x0000_s60777"/>
                </a:ext>
                <a:ext uri="{FF2B5EF4-FFF2-40B4-BE49-F238E27FC236}">
                  <a16:creationId xmlns:a16="http://schemas.microsoft.com/office/drawing/2014/main" id="{00000000-0008-0000-0900-00006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78" name="drpTaisaku71" hidden="1">
              <a:extLst>
                <a:ext uri="{63B3BB69-23CF-44E3-9099-C40C66FF867C}">
                  <a14:compatExt spid="_x0000_s60778"/>
                </a:ext>
                <a:ext uri="{FF2B5EF4-FFF2-40B4-BE49-F238E27FC236}">
                  <a16:creationId xmlns:a16="http://schemas.microsoft.com/office/drawing/2014/main" id="{00000000-0008-0000-0900-00006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79" name="optLevel71" hidden="1">
              <a:extLst>
                <a:ext uri="{63B3BB69-23CF-44E3-9099-C40C66FF867C}">
                  <a14:compatExt spid="_x0000_s60779"/>
                </a:ext>
                <a:ext uri="{FF2B5EF4-FFF2-40B4-BE49-F238E27FC236}">
                  <a16:creationId xmlns:a16="http://schemas.microsoft.com/office/drawing/2014/main" id="{00000000-0008-0000-0900-00006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80" name="drpTaisaku70" hidden="1">
              <a:extLst>
                <a:ext uri="{63B3BB69-23CF-44E3-9099-C40C66FF867C}">
                  <a14:compatExt spid="_x0000_s60780"/>
                </a:ext>
                <a:ext uri="{FF2B5EF4-FFF2-40B4-BE49-F238E27FC236}">
                  <a16:creationId xmlns:a16="http://schemas.microsoft.com/office/drawing/2014/main" id="{00000000-0008-0000-0900-00006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81" name="optLevel70" hidden="1">
              <a:extLst>
                <a:ext uri="{63B3BB69-23CF-44E3-9099-C40C66FF867C}">
                  <a14:compatExt spid="_x0000_s60781"/>
                </a:ext>
                <a:ext uri="{FF2B5EF4-FFF2-40B4-BE49-F238E27FC236}">
                  <a16:creationId xmlns:a16="http://schemas.microsoft.com/office/drawing/2014/main" id="{00000000-0008-0000-0900-00006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82" name="drpTaisaku69" hidden="1">
              <a:extLst>
                <a:ext uri="{63B3BB69-23CF-44E3-9099-C40C66FF867C}">
                  <a14:compatExt spid="_x0000_s60782"/>
                </a:ext>
                <a:ext uri="{FF2B5EF4-FFF2-40B4-BE49-F238E27FC236}">
                  <a16:creationId xmlns:a16="http://schemas.microsoft.com/office/drawing/2014/main" id="{00000000-0008-0000-0900-00006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83" name="optLevel69" hidden="1">
              <a:extLst>
                <a:ext uri="{63B3BB69-23CF-44E3-9099-C40C66FF867C}">
                  <a14:compatExt spid="_x0000_s60783"/>
                </a:ext>
                <a:ext uri="{FF2B5EF4-FFF2-40B4-BE49-F238E27FC236}">
                  <a16:creationId xmlns:a16="http://schemas.microsoft.com/office/drawing/2014/main" id="{00000000-0008-0000-0900-00006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243840</xdr:rowOff>
        </xdr:from>
        <xdr:to>
          <xdr:col>6</xdr:col>
          <xdr:colOff>937260</xdr:colOff>
          <xdr:row>78</xdr:row>
          <xdr:rowOff>129540</xdr:rowOff>
        </xdr:to>
        <xdr:sp macro="" textlink="">
          <xdr:nvSpPr>
            <xdr:cNvPr id="60784" name="drpTaisaku68" hidden="1">
              <a:extLst>
                <a:ext uri="{63B3BB69-23CF-44E3-9099-C40C66FF867C}">
                  <a14:compatExt spid="_x0000_s60784"/>
                </a:ext>
                <a:ext uri="{FF2B5EF4-FFF2-40B4-BE49-F238E27FC236}">
                  <a16:creationId xmlns:a16="http://schemas.microsoft.com/office/drawing/2014/main" id="{00000000-0008-0000-0900-00007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243840</xdr:rowOff>
        </xdr:from>
        <xdr:to>
          <xdr:col>6</xdr:col>
          <xdr:colOff>1295400</xdr:colOff>
          <xdr:row>78</xdr:row>
          <xdr:rowOff>144780</xdr:rowOff>
        </xdr:to>
        <xdr:sp macro="" textlink="">
          <xdr:nvSpPr>
            <xdr:cNvPr id="60785" name="optLevel68" hidden="1">
              <a:extLst>
                <a:ext uri="{63B3BB69-23CF-44E3-9099-C40C66FF867C}">
                  <a14:compatExt spid="_x0000_s60785"/>
                </a:ext>
                <a:ext uri="{FF2B5EF4-FFF2-40B4-BE49-F238E27FC236}">
                  <a16:creationId xmlns:a16="http://schemas.microsoft.com/office/drawing/2014/main" id="{00000000-0008-0000-0900-00007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56</xdr:row>
          <xdr:rowOff>99060</xdr:rowOff>
        </xdr:from>
        <xdr:to>
          <xdr:col>6</xdr:col>
          <xdr:colOff>937260</xdr:colOff>
          <xdr:row>78</xdr:row>
          <xdr:rowOff>137160</xdr:rowOff>
        </xdr:to>
        <xdr:sp macro="" textlink="">
          <xdr:nvSpPr>
            <xdr:cNvPr id="60786" name="drpTaisaku67" hidden="1">
              <a:extLst>
                <a:ext uri="{63B3BB69-23CF-44E3-9099-C40C66FF867C}">
                  <a14:compatExt spid="_x0000_s60786"/>
                </a:ext>
                <a:ext uri="{FF2B5EF4-FFF2-40B4-BE49-F238E27FC236}">
                  <a16:creationId xmlns:a16="http://schemas.microsoft.com/office/drawing/2014/main" id="{00000000-0008-0000-0900-00007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56</xdr:row>
          <xdr:rowOff>38100</xdr:rowOff>
        </xdr:from>
        <xdr:to>
          <xdr:col>6</xdr:col>
          <xdr:colOff>1295400</xdr:colOff>
          <xdr:row>78</xdr:row>
          <xdr:rowOff>144780</xdr:rowOff>
        </xdr:to>
        <xdr:sp macro="" textlink="">
          <xdr:nvSpPr>
            <xdr:cNvPr id="60787" name="optLevel67" hidden="1">
              <a:extLst>
                <a:ext uri="{63B3BB69-23CF-44E3-9099-C40C66FF867C}">
                  <a14:compatExt spid="_x0000_s60787"/>
                </a:ext>
                <a:ext uri="{FF2B5EF4-FFF2-40B4-BE49-F238E27FC236}">
                  <a16:creationId xmlns:a16="http://schemas.microsoft.com/office/drawing/2014/main" id="{00000000-0008-0000-0900-00007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220980</xdr:rowOff>
        </xdr:from>
        <xdr:to>
          <xdr:col>6</xdr:col>
          <xdr:colOff>937260</xdr:colOff>
          <xdr:row>78</xdr:row>
          <xdr:rowOff>106680</xdr:rowOff>
        </xdr:to>
        <xdr:sp macro="" textlink="">
          <xdr:nvSpPr>
            <xdr:cNvPr id="60788" name="drpTaisaku66" hidden="1">
              <a:extLst>
                <a:ext uri="{63B3BB69-23CF-44E3-9099-C40C66FF867C}">
                  <a14:compatExt spid="_x0000_s60788"/>
                </a:ext>
                <a:ext uri="{FF2B5EF4-FFF2-40B4-BE49-F238E27FC236}">
                  <a16:creationId xmlns:a16="http://schemas.microsoft.com/office/drawing/2014/main" id="{00000000-0008-0000-0900-00007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55</xdr:row>
          <xdr:rowOff>167640</xdr:rowOff>
        </xdr:from>
        <xdr:to>
          <xdr:col>6</xdr:col>
          <xdr:colOff>1295400</xdr:colOff>
          <xdr:row>78</xdr:row>
          <xdr:rowOff>137160</xdr:rowOff>
        </xdr:to>
        <xdr:sp macro="" textlink="">
          <xdr:nvSpPr>
            <xdr:cNvPr id="60789" name="optLevel66" hidden="1">
              <a:extLst>
                <a:ext uri="{63B3BB69-23CF-44E3-9099-C40C66FF867C}">
                  <a14:compatExt spid="_x0000_s60789"/>
                </a:ext>
                <a:ext uri="{FF2B5EF4-FFF2-40B4-BE49-F238E27FC236}">
                  <a16:creationId xmlns:a16="http://schemas.microsoft.com/office/drawing/2014/main" id="{00000000-0008-0000-0900-00007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38100</xdr:rowOff>
        </xdr:from>
        <xdr:to>
          <xdr:col>6</xdr:col>
          <xdr:colOff>937260</xdr:colOff>
          <xdr:row>78</xdr:row>
          <xdr:rowOff>106680</xdr:rowOff>
        </xdr:to>
        <xdr:sp macro="" textlink="">
          <xdr:nvSpPr>
            <xdr:cNvPr id="60790" name="drpTaisaku65" hidden="1">
              <a:extLst>
                <a:ext uri="{63B3BB69-23CF-44E3-9099-C40C66FF867C}">
                  <a14:compatExt spid="_x0000_s60790"/>
                </a:ext>
                <a:ext uri="{FF2B5EF4-FFF2-40B4-BE49-F238E27FC236}">
                  <a16:creationId xmlns:a16="http://schemas.microsoft.com/office/drawing/2014/main" id="{00000000-0008-0000-0900-00007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289560</xdr:rowOff>
        </xdr:from>
        <xdr:to>
          <xdr:col>6</xdr:col>
          <xdr:colOff>1295400</xdr:colOff>
          <xdr:row>78</xdr:row>
          <xdr:rowOff>144780</xdr:rowOff>
        </xdr:to>
        <xdr:sp macro="" textlink="">
          <xdr:nvSpPr>
            <xdr:cNvPr id="60791" name="optLevel65" hidden="1">
              <a:extLst>
                <a:ext uri="{63B3BB69-23CF-44E3-9099-C40C66FF867C}">
                  <a14:compatExt spid="_x0000_s60791"/>
                </a:ext>
                <a:ext uri="{FF2B5EF4-FFF2-40B4-BE49-F238E27FC236}">
                  <a16:creationId xmlns:a16="http://schemas.microsoft.com/office/drawing/2014/main" id="{00000000-0008-0000-0900-00007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144780</xdr:rowOff>
        </xdr:from>
        <xdr:to>
          <xdr:col>6</xdr:col>
          <xdr:colOff>937260</xdr:colOff>
          <xdr:row>78</xdr:row>
          <xdr:rowOff>129540</xdr:rowOff>
        </xdr:to>
        <xdr:sp macro="" textlink="">
          <xdr:nvSpPr>
            <xdr:cNvPr id="60792" name="drpTaisaku64" hidden="1">
              <a:extLst>
                <a:ext uri="{63B3BB69-23CF-44E3-9099-C40C66FF867C}">
                  <a14:compatExt spid="_x0000_s60792"/>
                </a:ext>
                <a:ext uri="{FF2B5EF4-FFF2-40B4-BE49-F238E27FC236}">
                  <a16:creationId xmlns:a16="http://schemas.microsoft.com/office/drawing/2014/main" id="{00000000-0008-0000-0900-00007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793" name="optLevel64" hidden="1">
              <a:extLst>
                <a:ext uri="{63B3BB69-23CF-44E3-9099-C40C66FF867C}">
                  <a14:compatExt spid="_x0000_s60793"/>
                </a:ext>
                <a:ext uri="{FF2B5EF4-FFF2-40B4-BE49-F238E27FC236}">
                  <a16:creationId xmlns:a16="http://schemas.microsoft.com/office/drawing/2014/main" id="{00000000-0008-0000-0900-00007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794" name="drpTaisaku63" hidden="1">
              <a:extLst>
                <a:ext uri="{63B3BB69-23CF-44E3-9099-C40C66FF867C}">
                  <a14:compatExt spid="_x0000_s60794"/>
                </a:ext>
                <a:ext uri="{FF2B5EF4-FFF2-40B4-BE49-F238E27FC236}">
                  <a16:creationId xmlns:a16="http://schemas.microsoft.com/office/drawing/2014/main" id="{00000000-0008-0000-0900-00007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795" name="optLevel63" hidden="1">
              <a:extLst>
                <a:ext uri="{63B3BB69-23CF-44E3-9099-C40C66FF867C}">
                  <a14:compatExt spid="_x0000_s60795"/>
                </a:ext>
                <a:ext uri="{FF2B5EF4-FFF2-40B4-BE49-F238E27FC236}">
                  <a16:creationId xmlns:a16="http://schemas.microsoft.com/office/drawing/2014/main" id="{00000000-0008-0000-0900-00007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796" name="drpTaisaku62" hidden="1">
              <a:extLst>
                <a:ext uri="{63B3BB69-23CF-44E3-9099-C40C66FF867C}">
                  <a14:compatExt spid="_x0000_s60796"/>
                </a:ext>
                <a:ext uri="{FF2B5EF4-FFF2-40B4-BE49-F238E27FC236}">
                  <a16:creationId xmlns:a16="http://schemas.microsoft.com/office/drawing/2014/main" id="{00000000-0008-0000-0900-00007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797" name="optLevel62" hidden="1">
              <a:extLst>
                <a:ext uri="{63B3BB69-23CF-44E3-9099-C40C66FF867C}">
                  <a14:compatExt spid="_x0000_s60797"/>
                </a:ext>
                <a:ext uri="{FF2B5EF4-FFF2-40B4-BE49-F238E27FC236}">
                  <a16:creationId xmlns:a16="http://schemas.microsoft.com/office/drawing/2014/main" id="{00000000-0008-0000-0900-00007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798" name="drpTaisaku61" hidden="1">
              <a:extLst>
                <a:ext uri="{63B3BB69-23CF-44E3-9099-C40C66FF867C}">
                  <a14:compatExt spid="_x0000_s60798"/>
                </a:ext>
                <a:ext uri="{FF2B5EF4-FFF2-40B4-BE49-F238E27FC236}">
                  <a16:creationId xmlns:a16="http://schemas.microsoft.com/office/drawing/2014/main" id="{00000000-0008-0000-0900-00007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799" name="optLevel61" hidden="1">
              <a:extLst>
                <a:ext uri="{63B3BB69-23CF-44E3-9099-C40C66FF867C}">
                  <a14:compatExt spid="_x0000_s60799"/>
                </a:ext>
                <a:ext uri="{FF2B5EF4-FFF2-40B4-BE49-F238E27FC236}">
                  <a16:creationId xmlns:a16="http://schemas.microsoft.com/office/drawing/2014/main" id="{00000000-0008-0000-0900-00007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800" name="drpTaisaku60" hidden="1">
              <a:extLst>
                <a:ext uri="{63B3BB69-23CF-44E3-9099-C40C66FF867C}">
                  <a14:compatExt spid="_x0000_s60800"/>
                </a:ext>
                <a:ext uri="{FF2B5EF4-FFF2-40B4-BE49-F238E27FC236}">
                  <a16:creationId xmlns:a16="http://schemas.microsoft.com/office/drawing/2014/main" id="{00000000-0008-0000-0900-00008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801" name="optLevel60" hidden="1">
              <a:extLst>
                <a:ext uri="{63B3BB69-23CF-44E3-9099-C40C66FF867C}">
                  <a14:compatExt spid="_x0000_s60801"/>
                </a:ext>
                <a:ext uri="{FF2B5EF4-FFF2-40B4-BE49-F238E27FC236}">
                  <a16:creationId xmlns:a16="http://schemas.microsoft.com/office/drawing/2014/main" id="{00000000-0008-0000-0900-00008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802" name="drpTaisaku59" hidden="1">
              <a:extLst>
                <a:ext uri="{63B3BB69-23CF-44E3-9099-C40C66FF867C}">
                  <a14:compatExt spid="_x0000_s60802"/>
                </a:ext>
                <a:ext uri="{FF2B5EF4-FFF2-40B4-BE49-F238E27FC236}">
                  <a16:creationId xmlns:a16="http://schemas.microsoft.com/office/drawing/2014/main" id="{00000000-0008-0000-0900-00008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803" name="optLevel59" hidden="1">
              <a:extLst>
                <a:ext uri="{63B3BB69-23CF-44E3-9099-C40C66FF867C}">
                  <a14:compatExt spid="_x0000_s60803"/>
                </a:ext>
                <a:ext uri="{FF2B5EF4-FFF2-40B4-BE49-F238E27FC236}">
                  <a16:creationId xmlns:a16="http://schemas.microsoft.com/office/drawing/2014/main" id="{00000000-0008-0000-0900-00008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804" name="drpTaisaku58" hidden="1">
              <a:extLst>
                <a:ext uri="{63B3BB69-23CF-44E3-9099-C40C66FF867C}">
                  <a14:compatExt spid="_x0000_s60804"/>
                </a:ext>
                <a:ext uri="{FF2B5EF4-FFF2-40B4-BE49-F238E27FC236}">
                  <a16:creationId xmlns:a16="http://schemas.microsoft.com/office/drawing/2014/main" id="{00000000-0008-0000-0900-00008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805" name="optLevel58" hidden="1">
              <a:extLst>
                <a:ext uri="{63B3BB69-23CF-44E3-9099-C40C66FF867C}">
                  <a14:compatExt spid="_x0000_s60805"/>
                </a:ext>
                <a:ext uri="{FF2B5EF4-FFF2-40B4-BE49-F238E27FC236}">
                  <a16:creationId xmlns:a16="http://schemas.microsoft.com/office/drawing/2014/main" id="{00000000-0008-0000-0900-00008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91440</xdr:rowOff>
        </xdr:from>
        <xdr:to>
          <xdr:col>6</xdr:col>
          <xdr:colOff>937260</xdr:colOff>
          <xdr:row>78</xdr:row>
          <xdr:rowOff>129540</xdr:rowOff>
        </xdr:to>
        <xdr:sp macro="" textlink="">
          <xdr:nvSpPr>
            <xdr:cNvPr id="60806" name="drpTaisaku57" hidden="1">
              <a:extLst>
                <a:ext uri="{63B3BB69-23CF-44E3-9099-C40C66FF867C}">
                  <a14:compatExt spid="_x0000_s60806"/>
                </a:ext>
                <a:ext uri="{FF2B5EF4-FFF2-40B4-BE49-F238E27FC236}">
                  <a16:creationId xmlns:a16="http://schemas.microsoft.com/office/drawing/2014/main" id="{00000000-0008-0000-0900-00008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54</xdr:row>
          <xdr:rowOff>91440</xdr:rowOff>
        </xdr:from>
        <xdr:to>
          <xdr:col>6</xdr:col>
          <xdr:colOff>1295400</xdr:colOff>
          <xdr:row>78</xdr:row>
          <xdr:rowOff>152400</xdr:rowOff>
        </xdr:to>
        <xdr:sp macro="" textlink="">
          <xdr:nvSpPr>
            <xdr:cNvPr id="60807" name="optLevel57" hidden="1">
              <a:extLst>
                <a:ext uri="{63B3BB69-23CF-44E3-9099-C40C66FF867C}">
                  <a14:compatExt spid="_x0000_s60807"/>
                </a:ext>
                <a:ext uri="{FF2B5EF4-FFF2-40B4-BE49-F238E27FC236}">
                  <a16:creationId xmlns:a16="http://schemas.microsoft.com/office/drawing/2014/main" id="{00000000-0008-0000-0900-00008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251460</xdr:rowOff>
        </xdr:from>
        <xdr:to>
          <xdr:col>6</xdr:col>
          <xdr:colOff>937260</xdr:colOff>
          <xdr:row>78</xdr:row>
          <xdr:rowOff>129540</xdr:rowOff>
        </xdr:to>
        <xdr:sp macro="" textlink="">
          <xdr:nvSpPr>
            <xdr:cNvPr id="60808" name="drpTaisaku56" hidden="1">
              <a:extLst>
                <a:ext uri="{63B3BB69-23CF-44E3-9099-C40C66FF867C}">
                  <a14:compatExt spid="_x0000_s60808"/>
                </a:ext>
                <a:ext uri="{FF2B5EF4-FFF2-40B4-BE49-F238E27FC236}">
                  <a16:creationId xmlns:a16="http://schemas.microsoft.com/office/drawing/2014/main" id="{00000000-0008-0000-0900-00008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205740</xdr:rowOff>
        </xdr:from>
        <xdr:to>
          <xdr:col>6</xdr:col>
          <xdr:colOff>1295400</xdr:colOff>
          <xdr:row>78</xdr:row>
          <xdr:rowOff>152400</xdr:rowOff>
        </xdr:to>
        <xdr:sp macro="" textlink="">
          <xdr:nvSpPr>
            <xdr:cNvPr id="60809" name="optLevel56" hidden="1">
              <a:extLst>
                <a:ext uri="{63B3BB69-23CF-44E3-9099-C40C66FF867C}">
                  <a14:compatExt spid="_x0000_s60809"/>
                </a:ext>
                <a:ext uri="{FF2B5EF4-FFF2-40B4-BE49-F238E27FC236}">
                  <a16:creationId xmlns:a16="http://schemas.microsoft.com/office/drawing/2014/main" id="{00000000-0008-0000-0900-00008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60960</xdr:rowOff>
        </xdr:from>
        <xdr:to>
          <xdr:col>6</xdr:col>
          <xdr:colOff>937260</xdr:colOff>
          <xdr:row>78</xdr:row>
          <xdr:rowOff>129540</xdr:rowOff>
        </xdr:to>
        <xdr:sp macro="" textlink="">
          <xdr:nvSpPr>
            <xdr:cNvPr id="60810" name="drpTaisaku55" hidden="1">
              <a:extLst>
                <a:ext uri="{63B3BB69-23CF-44E3-9099-C40C66FF867C}">
                  <a14:compatExt spid="_x0000_s60810"/>
                </a:ext>
                <a:ext uri="{FF2B5EF4-FFF2-40B4-BE49-F238E27FC236}">
                  <a16:creationId xmlns:a16="http://schemas.microsoft.com/office/drawing/2014/main" id="{00000000-0008-0000-0900-00008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53</xdr:row>
          <xdr:rowOff>0</xdr:rowOff>
        </xdr:from>
        <xdr:to>
          <xdr:col>6</xdr:col>
          <xdr:colOff>1295400</xdr:colOff>
          <xdr:row>78</xdr:row>
          <xdr:rowOff>144780</xdr:rowOff>
        </xdr:to>
        <xdr:sp macro="" textlink="">
          <xdr:nvSpPr>
            <xdr:cNvPr id="60811" name="optLevel55" hidden="1">
              <a:extLst>
                <a:ext uri="{63B3BB69-23CF-44E3-9099-C40C66FF867C}">
                  <a14:compatExt spid="_x0000_s60811"/>
                </a:ext>
                <a:ext uri="{FF2B5EF4-FFF2-40B4-BE49-F238E27FC236}">
                  <a16:creationId xmlns:a16="http://schemas.microsoft.com/office/drawing/2014/main" id="{00000000-0008-0000-0900-00008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52</xdr:row>
          <xdr:rowOff>167640</xdr:rowOff>
        </xdr:from>
        <xdr:to>
          <xdr:col>6</xdr:col>
          <xdr:colOff>937260</xdr:colOff>
          <xdr:row>78</xdr:row>
          <xdr:rowOff>114300</xdr:rowOff>
        </xdr:to>
        <xdr:sp macro="" textlink="">
          <xdr:nvSpPr>
            <xdr:cNvPr id="60812" name="drpTaisaku54" hidden="1">
              <a:extLst>
                <a:ext uri="{63B3BB69-23CF-44E3-9099-C40C66FF867C}">
                  <a14:compatExt spid="_x0000_s60812"/>
                </a:ext>
                <a:ext uri="{FF2B5EF4-FFF2-40B4-BE49-F238E27FC236}">
                  <a16:creationId xmlns:a16="http://schemas.microsoft.com/office/drawing/2014/main" id="{00000000-0008-0000-0900-00008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52</xdr:row>
          <xdr:rowOff>106680</xdr:rowOff>
        </xdr:from>
        <xdr:to>
          <xdr:col>6</xdr:col>
          <xdr:colOff>1295400</xdr:colOff>
          <xdr:row>78</xdr:row>
          <xdr:rowOff>144780</xdr:rowOff>
        </xdr:to>
        <xdr:sp macro="" textlink="">
          <xdr:nvSpPr>
            <xdr:cNvPr id="60813" name="optLevel54" hidden="1">
              <a:extLst>
                <a:ext uri="{63B3BB69-23CF-44E3-9099-C40C66FF867C}">
                  <a14:compatExt spid="_x0000_s60813"/>
                </a:ext>
                <a:ext uri="{FF2B5EF4-FFF2-40B4-BE49-F238E27FC236}">
                  <a16:creationId xmlns:a16="http://schemas.microsoft.com/office/drawing/2014/main" id="{00000000-0008-0000-0900-00008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281940</xdr:rowOff>
        </xdr:from>
        <xdr:to>
          <xdr:col>6</xdr:col>
          <xdr:colOff>937260</xdr:colOff>
          <xdr:row>78</xdr:row>
          <xdr:rowOff>114300</xdr:rowOff>
        </xdr:to>
        <xdr:sp macro="" textlink="">
          <xdr:nvSpPr>
            <xdr:cNvPr id="60814" name="drpTaisaku53" hidden="1">
              <a:extLst>
                <a:ext uri="{63B3BB69-23CF-44E3-9099-C40C66FF867C}">
                  <a14:compatExt spid="_x0000_s60814"/>
                </a:ext>
                <a:ext uri="{FF2B5EF4-FFF2-40B4-BE49-F238E27FC236}">
                  <a16:creationId xmlns:a16="http://schemas.microsoft.com/office/drawing/2014/main" id="{00000000-0008-0000-0900-00008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15" name="optLevel53" hidden="1">
              <a:extLst>
                <a:ext uri="{63B3BB69-23CF-44E3-9099-C40C66FF867C}">
                  <a14:compatExt spid="_x0000_s60815"/>
                </a:ext>
                <a:ext uri="{FF2B5EF4-FFF2-40B4-BE49-F238E27FC236}">
                  <a16:creationId xmlns:a16="http://schemas.microsoft.com/office/drawing/2014/main" id="{00000000-0008-0000-0900-00008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16" name="drpTaisaku52" hidden="1">
              <a:extLst>
                <a:ext uri="{63B3BB69-23CF-44E3-9099-C40C66FF867C}">
                  <a14:compatExt spid="_x0000_s60816"/>
                </a:ext>
                <a:ext uri="{FF2B5EF4-FFF2-40B4-BE49-F238E27FC236}">
                  <a16:creationId xmlns:a16="http://schemas.microsoft.com/office/drawing/2014/main" id="{00000000-0008-0000-0900-00009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17" name="optLevel52" hidden="1">
              <a:extLst>
                <a:ext uri="{63B3BB69-23CF-44E3-9099-C40C66FF867C}">
                  <a14:compatExt spid="_x0000_s60817"/>
                </a:ext>
                <a:ext uri="{FF2B5EF4-FFF2-40B4-BE49-F238E27FC236}">
                  <a16:creationId xmlns:a16="http://schemas.microsoft.com/office/drawing/2014/main" id="{00000000-0008-0000-0900-00009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18" name="drpTaisaku51" hidden="1">
              <a:extLst>
                <a:ext uri="{63B3BB69-23CF-44E3-9099-C40C66FF867C}">
                  <a14:compatExt spid="_x0000_s60818"/>
                </a:ext>
                <a:ext uri="{FF2B5EF4-FFF2-40B4-BE49-F238E27FC236}">
                  <a16:creationId xmlns:a16="http://schemas.microsoft.com/office/drawing/2014/main" id="{00000000-0008-0000-0900-00009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19" name="optLevel51" hidden="1">
              <a:extLst>
                <a:ext uri="{63B3BB69-23CF-44E3-9099-C40C66FF867C}">
                  <a14:compatExt spid="_x0000_s60819"/>
                </a:ext>
                <a:ext uri="{FF2B5EF4-FFF2-40B4-BE49-F238E27FC236}">
                  <a16:creationId xmlns:a16="http://schemas.microsoft.com/office/drawing/2014/main" id="{00000000-0008-0000-0900-00009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20" name="drpTaisaku50" hidden="1">
              <a:extLst>
                <a:ext uri="{63B3BB69-23CF-44E3-9099-C40C66FF867C}">
                  <a14:compatExt spid="_x0000_s60820"/>
                </a:ext>
                <a:ext uri="{FF2B5EF4-FFF2-40B4-BE49-F238E27FC236}">
                  <a16:creationId xmlns:a16="http://schemas.microsoft.com/office/drawing/2014/main" id="{00000000-0008-0000-0900-00009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21" name="optLevel50" hidden="1">
              <a:extLst>
                <a:ext uri="{63B3BB69-23CF-44E3-9099-C40C66FF867C}">
                  <a14:compatExt spid="_x0000_s60821"/>
                </a:ext>
                <a:ext uri="{FF2B5EF4-FFF2-40B4-BE49-F238E27FC236}">
                  <a16:creationId xmlns:a16="http://schemas.microsoft.com/office/drawing/2014/main" id="{00000000-0008-0000-0900-00009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22" name="drpTaisaku49" hidden="1">
              <a:extLst>
                <a:ext uri="{63B3BB69-23CF-44E3-9099-C40C66FF867C}">
                  <a14:compatExt spid="_x0000_s60822"/>
                </a:ext>
                <a:ext uri="{FF2B5EF4-FFF2-40B4-BE49-F238E27FC236}">
                  <a16:creationId xmlns:a16="http://schemas.microsoft.com/office/drawing/2014/main" id="{00000000-0008-0000-0900-00009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23" name="optLevel49" hidden="1">
              <a:extLst>
                <a:ext uri="{63B3BB69-23CF-44E3-9099-C40C66FF867C}">
                  <a14:compatExt spid="_x0000_s60823"/>
                </a:ext>
                <a:ext uri="{FF2B5EF4-FFF2-40B4-BE49-F238E27FC236}">
                  <a16:creationId xmlns:a16="http://schemas.microsoft.com/office/drawing/2014/main" id="{00000000-0008-0000-0900-00009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24" name="drpTaisaku48" hidden="1">
              <a:extLst>
                <a:ext uri="{63B3BB69-23CF-44E3-9099-C40C66FF867C}">
                  <a14:compatExt spid="_x0000_s60824"/>
                </a:ext>
                <a:ext uri="{FF2B5EF4-FFF2-40B4-BE49-F238E27FC236}">
                  <a16:creationId xmlns:a16="http://schemas.microsoft.com/office/drawing/2014/main" id="{00000000-0008-0000-0900-00009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25" name="optLevel48" hidden="1">
              <a:extLst>
                <a:ext uri="{63B3BB69-23CF-44E3-9099-C40C66FF867C}">
                  <a14:compatExt spid="_x0000_s60825"/>
                </a:ext>
                <a:ext uri="{FF2B5EF4-FFF2-40B4-BE49-F238E27FC236}">
                  <a16:creationId xmlns:a16="http://schemas.microsoft.com/office/drawing/2014/main" id="{00000000-0008-0000-0900-00009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26" name="drpTaisaku47" hidden="1">
              <a:extLst>
                <a:ext uri="{63B3BB69-23CF-44E3-9099-C40C66FF867C}">
                  <a14:compatExt spid="_x0000_s60826"/>
                </a:ext>
                <a:ext uri="{FF2B5EF4-FFF2-40B4-BE49-F238E27FC236}">
                  <a16:creationId xmlns:a16="http://schemas.microsoft.com/office/drawing/2014/main" id="{00000000-0008-0000-0900-00009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27" name="optLevel47" hidden="1">
              <a:extLst>
                <a:ext uri="{63B3BB69-23CF-44E3-9099-C40C66FF867C}">
                  <a14:compatExt spid="_x0000_s60827"/>
                </a:ext>
                <a:ext uri="{FF2B5EF4-FFF2-40B4-BE49-F238E27FC236}">
                  <a16:creationId xmlns:a16="http://schemas.microsoft.com/office/drawing/2014/main" id="{00000000-0008-0000-0900-00009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28" name="drpTaisaku46" hidden="1">
              <a:extLst>
                <a:ext uri="{63B3BB69-23CF-44E3-9099-C40C66FF867C}">
                  <a14:compatExt spid="_x0000_s60828"/>
                </a:ext>
                <a:ext uri="{FF2B5EF4-FFF2-40B4-BE49-F238E27FC236}">
                  <a16:creationId xmlns:a16="http://schemas.microsoft.com/office/drawing/2014/main" id="{00000000-0008-0000-0900-00009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29" name="optLevel46" hidden="1">
              <a:extLst>
                <a:ext uri="{63B3BB69-23CF-44E3-9099-C40C66FF867C}">
                  <a14:compatExt spid="_x0000_s60829"/>
                </a:ext>
                <a:ext uri="{FF2B5EF4-FFF2-40B4-BE49-F238E27FC236}">
                  <a16:creationId xmlns:a16="http://schemas.microsoft.com/office/drawing/2014/main" id="{00000000-0008-0000-0900-00009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30" name="drpTaisaku45" hidden="1">
              <a:extLst>
                <a:ext uri="{63B3BB69-23CF-44E3-9099-C40C66FF867C}">
                  <a14:compatExt spid="_x0000_s60830"/>
                </a:ext>
                <a:ext uri="{FF2B5EF4-FFF2-40B4-BE49-F238E27FC236}">
                  <a16:creationId xmlns:a16="http://schemas.microsoft.com/office/drawing/2014/main" id="{00000000-0008-0000-0900-00009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31" name="optLevel45" hidden="1">
              <a:extLst>
                <a:ext uri="{63B3BB69-23CF-44E3-9099-C40C66FF867C}">
                  <a14:compatExt spid="_x0000_s60831"/>
                </a:ext>
                <a:ext uri="{FF2B5EF4-FFF2-40B4-BE49-F238E27FC236}">
                  <a16:creationId xmlns:a16="http://schemas.microsoft.com/office/drawing/2014/main" id="{00000000-0008-0000-0900-00009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32" name="drpTaisaku44" hidden="1">
              <a:extLst>
                <a:ext uri="{63B3BB69-23CF-44E3-9099-C40C66FF867C}">
                  <a14:compatExt spid="_x0000_s60832"/>
                </a:ext>
                <a:ext uri="{FF2B5EF4-FFF2-40B4-BE49-F238E27FC236}">
                  <a16:creationId xmlns:a16="http://schemas.microsoft.com/office/drawing/2014/main" id="{00000000-0008-0000-0900-0000A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33" name="optLevel44" hidden="1">
              <a:extLst>
                <a:ext uri="{63B3BB69-23CF-44E3-9099-C40C66FF867C}">
                  <a14:compatExt spid="_x0000_s60833"/>
                </a:ext>
                <a:ext uri="{FF2B5EF4-FFF2-40B4-BE49-F238E27FC236}">
                  <a16:creationId xmlns:a16="http://schemas.microsoft.com/office/drawing/2014/main" id="{00000000-0008-0000-0900-0000A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34" name="drpTaisaku43" hidden="1">
              <a:extLst>
                <a:ext uri="{63B3BB69-23CF-44E3-9099-C40C66FF867C}">
                  <a14:compatExt spid="_x0000_s60834"/>
                </a:ext>
                <a:ext uri="{FF2B5EF4-FFF2-40B4-BE49-F238E27FC236}">
                  <a16:creationId xmlns:a16="http://schemas.microsoft.com/office/drawing/2014/main" id="{00000000-0008-0000-0900-0000A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35" name="optLevel43" hidden="1">
              <a:extLst>
                <a:ext uri="{63B3BB69-23CF-44E3-9099-C40C66FF867C}">
                  <a14:compatExt spid="_x0000_s60835"/>
                </a:ext>
                <a:ext uri="{FF2B5EF4-FFF2-40B4-BE49-F238E27FC236}">
                  <a16:creationId xmlns:a16="http://schemas.microsoft.com/office/drawing/2014/main" id="{00000000-0008-0000-0900-0000A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36" name="drpTaisaku42" hidden="1">
              <a:extLst>
                <a:ext uri="{63B3BB69-23CF-44E3-9099-C40C66FF867C}">
                  <a14:compatExt spid="_x0000_s60836"/>
                </a:ext>
                <a:ext uri="{FF2B5EF4-FFF2-40B4-BE49-F238E27FC236}">
                  <a16:creationId xmlns:a16="http://schemas.microsoft.com/office/drawing/2014/main" id="{00000000-0008-0000-0900-0000A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37" name="optLevel42" hidden="1">
              <a:extLst>
                <a:ext uri="{63B3BB69-23CF-44E3-9099-C40C66FF867C}">
                  <a14:compatExt spid="_x0000_s60837"/>
                </a:ext>
                <a:ext uri="{FF2B5EF4-FFF2-40B4-BE49-F238E27FC236}">
                  <a16:creationId xmlns:a16="http://schemas.microsoft.com/office/drawing/2014/main" id="{00000000-0008-0000-0900-0000A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38" name="drpTaisaku41" hidden="1">
              <a:extLst>
                <a:ext uri="{63B3BB69-23CF-44E3-9099-C40C66FF867C}">
                  <a14:compatExt spid="_x0000_s60838"/>
                </a:ext>
                <a:ext uri="{FF2B5EF4-FFF2-40B4-BE49-F238E27FC236}">
                  <a16:creationId xmlns:a16="http://schemas.microsoft.com/office/drawing/2014/main" id="{00000000-0008-0000-0900-0000A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39" name="optLevel41" hidden="1">
              <a:extLst>
                <a:ext uri="{63B3BB69-23CF-44E3-9099-C40C66FF867C}">
                  <a14:compatExt spid="_x0000_s60839"/>
                </a:ext>
                <a:ext uri="{FF2B5EF4-FFF2-40B4-BE49-F238E27FC236}">
                  <a16:creationId xmlns:a16="http://schemas.microsoft.com/office/drawing/2014/main" id="{00000000-0008-0000-0900-0000A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40" name="drpTaisaku40" hidden="1">
              <a:extLst>
                <a:ext uri="{63B3BB69-23CF-44E3-9099-C40C66FF867C}">
                  <a14:compatExt spid="_x0000_s60840"/>
                </a:ext>
                <a:ext uri="{FF2B5EF4-FFF2-40B4-BE49-F238E27FC236}">
                  <a16:creationId xmlns:a16="http://schemas.microsoft.com/office/drawing/2014/main" id="{00000000-0008-0000-0900-0000A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41" name="optLevel40" hidden="1">
              <a:extLst>
                <a:ext uri="{63B3BB69-23CF-44E3-9099-C40C66FF867C}">
                  <a14:compatExt spid="_x0000_s60841"/>
                </a:ext>
                <a:ext uri="{FF2B5EF4-FFF2-40B4-BE49-F238E27FC236}">
                  <a16:creationId xmlns:a16="http://schemas.microsoft.com/office/drawing/2014/main" id="{00000000-0008-0000-0900-0000A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42" name="drpTaisaku39" hidden="1">
              <a:extLst>
                <a:ext uri="{63B3BB69-23CF-44E3-9099-C40C66FF867C}">
                  <a14:compatExt spid="_x0000_s60842"/>
                </a:ext>
                <a:ext uri="{FF2B5EF4-FFF2-40B4-BE49-F238E27FC236}">
                  <a16:creationId xmlns:a16="http://schemas.microsoft.com/office/drawing/2014/main" id="{00000000-0008-0000-0900-0000A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43" name="optLevel39" hidden="1">
              <a:extLst>
                <a:ext uri="{63B3BB69-23CF-44E3-9099-C40C66FF867C}">
                  <a14:compatExt spid="_x0000_s60843"/>
                </a:ext>
                <a:ext uri="{FF2B5EF4-FFF2-40B4-BE49-F238E27FC236}">
                  <a16:creationId xmlns:a16="http://schemas.microsoft.com/office/drawing/2014/main" id="{00000000-0008-0000-0900-0000A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44" name="drpTaisaku38" hidden="1">
              <a:extLst>
                <a:ext uri="{63B3BB69-23CF-44E3-9099-C40C66FF867C}">
                  <a14:compatExt spid="_x0000_s60844"/>
                </a:ext>
                <a:ext uri="{FF2B5EF4-FFF2-40B4-BE49-F238E27FC236}">
                  <a16:creationId xmlns:a16="http://schemas.microsoft.com/office/drawing/2014/main" id="{00000000-0008-0000-0900-0000A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45" name="optLevel38" hidden="1">
              <a:extLst>
                <a:ext uri="{63B3BB69-23CF-44E3-9099-C40C66FF867C}">
                  <a14:compatExt spid="_x0000_s60845"/>
                </a:ext>
                <a:ext uri="{FF2B5EF4-FFF2-40B4-BE49-F238E27FC236}">
                  <a16:creationId xmlns:a16="http://schemas.microsoft.com/office/drawing/2014/main" id="{00000000-0008-0000-0900-0000A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46" name="drpTaisaku37" hidden="1">
              <a:extLst>
                <a:ext uri="{63B3BB69-23CF-44E3-9099-C40C66FF867C}">
                  <a14:compatExt spid="_x0000_s60846"/>
                </a:ext>
                <a:ext uri="{FF2B5EF4-FFF2-40B4-BE49-F238E27FC236}">
                  <a16:creationId xmlns:a16="http://schemas.microsoft.com/office/drawing/2014/main" id="{00000000-0008-0000-0900-0000A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47" name="optLevel37" hidden="1">
              <a:extLst>
                <a:ext uri="{63B3BB69-23CF-44E3-9099-C40C66FF867C}">
                  <a14:compatExt spid="_x0000_s60847"/>
                </a:ext>
                <a:ext uri="{FF2B5EF4-FFF2-40B4-BE49-F238E27FC236}">
                  <a16:creationId xmlns:a16="http://schemas.microsoft.com/office/drawing/2014/main" id="{00000000-0008-0000-0900-0000A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48" name="drpTaisaku36" hidden="1">
              <a:extLst>
                <a:ext uri="{63B3BB69-23CF-44E3-9099-C40C66FF867C}">
                  <a14:compatExt spid="_x0000_s60848"/>
                </a:ext>
                <a:ext uri="{FF2B5EF4-FFF2-40B4-BE49-F238E27FC236}">
                  <a16:creationId xmlns:a16="http://schemas.microsoft.com/office/drawing/2014/main" id="{00000000-0008-0000-0900-0000B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49" name="optLevel36" hidden="1">
              <a:extLst>
                <a:ext uri="{63B3BB69-23CF-44E3-9099-C40C66FF867C}">
                  <a14:compatExt spid="_x0000_s60849"/>
                </a:ext>
                <a:ext uri="{FF2B5EF4-FFF2-40B4-BE49-F238E27FC236}">
                  <a16:creationId xmlns:a16="http://schemas.microsoft.com/office/drawing/2014/main" id="{00000000-0008-0000-0900-0000B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50" name="drpTaisaku35" hidden="1">
              <a:extLst>
                <a:ext uri="{63B3BB69-23CF-44E3-9099-C40C66FF867C}">
                  <a14:compatExt spid="_x0000_s60850"/>
                </a:ext>
                <a:ext uri="{FF2B5EF4-FFF2-40B4-BE49-F238E27FC236}">
                  <a16:creationId xmlns:a16="http://schemas.microsoft.com/office/drawing/2014/main" id="{00000000-0008-0000-0900-0000B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51" name="optLevel35" hidden="1">
              <a:extLst>
                <a:ext uri="{63B3BB69-23CF-44E3-9099-C40C66FF867C}">
                  <a14:compatExt spid="_x0000_s60851"/>
                </a:ext>
                <a:ext uri="{FF2B5EF4-FFF2-40B4-BE49-F238E27FC236}">
                  <a16:creationId xmlns:a16="http://schemas.microsoft.com/office/drawing/2014/main" id="{00000000-0008-0000-0900-0000B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52" name="drpTaisaku34" hidden="1">
              <a:extLst>
                <a:ext uri="{63B3BB69-23CF-44E3-9099-C40C66FF867C}">
                  <a14:compatExt spid="_x0000_s60852"/>
                </a:ext>
                <a:ext uri="{FF2B5EF4-FFF2-40B4-BE49-F238E27FC236}">
                  <a16:creationId xmlns:a16="http://schemas.microsoft.com/office/drawing/2014/main" id="{00000000-0008-0000-0900-0000B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53" name="optLevel34" hidden="1">
              <a:extLst>
                <a:ext uri="{63B3BB69-23CF-44E3-9099-C40C66FF867C}">
                  <a14:compatExt spid="_x0000_s60853"/>
                </a:ext>
                <a:ext uri="{FF2B5EF4-FFF2-40B4-BE49-F238E27FC236}">
                  <a16:creationId xmlns:a16="http://schemas.microsoft.com/office/drawing/2014/main" id="{00000000-0008-0000-0900-0000B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54" name="drpTaisaku33" hidden="1">
              <a:extLst>
                <a:ext uri="{63B3BB69-23CF-44E3-9099-C40C66FF867C}">
                  <a14:compatExt spid="_x0000_s60854"/>
                </a:ext>
                <a:ext uri="{FF2B5EF4-FFF2-40B4-BE49-F238E27FC236}">
                  <a16:creationId xmlns:a16="http://schemas.microsoft.com/office/drawing/2014/main" id="{00000000-0008-0000-0900-0000B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55" name="optLevel33" hidden="1">
              <a:extLst>
                <a:ext uri="{63B3BB69-23CF-44E3-9099-C40C66FF867C}">
                  <a14:compatExt spid="_x0000_s60855"/>
                </a:ext>
                <a:ext uri="{FF2B5EF4-FFF2-40B4-BE49-F238E27FC236}">
                  <a16:creationId xmlns:a16="http://schemas.microsoft.com/office/drawing/2014/main" id="{00000000-0008-0000-0900-0000B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56" name="drpTaisaku32" hidden="1">
              <a:extLst>
                <a:ext uri="{63B3BB69-23CF-44E3-9099-C40C66FF867C}">
                  <a14:compatExt spid="_x0000_s60856"/>
                </a:ext>
                <a:ext uri="{FF2B5EF4-FFF2-40B4-BE49-F238E27FC236}">
                  <a16:creationId xmlns:a16="http://schemas.microsoft.com/office/drawing/2014/main" id="{00000000-0008-0000-0900-0000B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57" name="optLevel32" hidden="1">
              <a:extLst>
                <a:ext uri="{63B3BB69-23CF-44E3-9099-C40C66FF867C}">
                  <a14:compatExt spid="_x0000_s60857"/>
                </a:ext>
                <a:ext uri="{FF2B5EF4-FFF2-40B4-BE49-F238E27FC236}">
                  <a16:creationId xmlns:a16="http://schemas.microsoft.com/office/drawing/2014/main" id="{00000000-0008-0000-0900-0000B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58" name="drpTaisaku31" hidden="1">
              <a:extLst>
                <a:ext uri="{63B3BB69-23CF-44E3-9099-C40C66FF867C}">
                  <a14:compatExt spid="_x0000_s60858"/>
                </a:ext>
                <a:ext uri="{FF2B5EF4-FFF2-40B4-BE49-F238E27FC236}">
                  <a16:creationId xmlns:a16="http://schemas.microsoft.com/office/drawing/2014/main" id="{00000000-0008-0000-0900-0000B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59" name="optLevel31" hidden="1">
              <a:extLst>
                <a:ext uri="{63B3BB69-23CF-44E3-9099-C40C66FF867C}">
                  <a14:compatExt spid="_x0000_s60859"/>
                </a:ext>
                <a:ext uri="{FF2B5EF4-FFF2-40B4-BE49-F238E27FC236}">
                  <a16:creationId xmlns:a16="http://schemas.microsoft.com/office/drawing/2014/main" id="{00000000-0008-0000-0900-0000B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60" name="drpTaisaku30" hidden="1">
              <a:extLst>
                <a:ext uri="{63B3BB69-23CF-44E3-9099-C40C66FF867C}">
                  <a14:compatExt spid="_x0000_s60860"/>
                </a:ext>
                <a:ext uri="{FF2B5EF4-FFF2-40B4-BE49-F238E27FC236}">
                  <a16:creationId xmlns:a16="http://schemas.microsoft.com/office/drawing/2014/main" id="{00000000-0008-0000-0900-0000B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61" name="optLevel30" hidden="1">
              <a:extLst>
                <a:ext uri="{63B3BB69-23CF-44E3-9099-C40C66FF867C}">
                  <a14:compatExt spid="_x0000_s60861"/>
                </a:ext>
                <a:ext uri="{FF2B5EF4-FFF2-40B4-BE49-F238E27FC236}">
                  <a16:creationId xmlns:a16="http://schemas.microsoft.com/office/drawing/2014/main" id="{00000000-0008-0000-0900-0000B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62" name="drpTaisaku29" hidden="1">
              <a:extLst>
                <a:ext uri="{63B3BB69-23CF-44E3-9099-C40C66FF867C}">
                  <a14:compatExt spid="_x0000_s60862"/>
                </a:ext>
                <a:ext uri="{FF2B5EF4-FFF2-40B4-BE49-F238E27FC236}">
                  <a16:creationId xmlns:a16="http://schemas.microsoft.com/office/drawing/2014/main" id="{00000000-0008-0000-0900-0000B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63" name="optLevel29" hidden="1">
              <a:extLst>
                <a:ext uri="{63B3BB69-23CF-44E3-9099-C40C66FF867C}">
                  <a14:compatExt spid="_x0000_s60863"/>
                </a:ext>
                <a:ext uri="{FF2B5EF4-FFF2-40B4-BE49-F238E27FC236}">
                  <a16:creationId xmlns:a16="http://schemas.microsoft.com/office/drawing/2014/main" id="{00000000-0008-0000-0900-0000B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64" name="drpTaisaku28" hidden="1">
              <a:extLst>
                <a:ext uri="{63B3BB69-23CF-44E3-9099-C40C66FF867C}">
                  <a14:compatExt spid="_x0000_s60864"/>
                </a:ext>
                <a:ext uri="{FF2B5EF4-FFF2-40B4-BE49-F238E27FC236}">
                  <a16:creationId xmlns:a16="http://schemas.microsoft.com/office/drawing/2014/main" id="{00000000-0008-0000-0900-0000C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65" name="optLevel28" hidden="1">
              <a:extLst>
                <a:ext uri="{63B3BB69-23CF-44E3-9099-C40C66FF867C}">
                  <a14:compatExt spid="_x0000_s60865"/>
                </a:ext>
                <a:ext uri="{FF2B5EF4-FFF2-40B4-BE49-F238E27FC236}">
                  <a16:creationId xmlns:a16="http://schemas.microsoft.com/office/drawing/2014/main" id="{00000000-0008-0000-0900-0000C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66" name="drpTaisaku27" hidden="1">
              <a:extLst>
                <a:ext uri="{63B3BB69-23CF-44E3-9099-C40C66FF867C}">
                  <a14:compatExt spid="_x0000_s60866"/>
                </a:ext>
                <a:ext uri="{FF2B5EF4-FFF2-40B4-BE49-F238E27FC236}">
                  <a16:creationId xmlns:a16="http://schemas.microsoft.com/office/drawing/2014/main" id="{00000000-0008-0000-0900-0000C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67" name="optLevel27" hidden="1">
              <a:extLst>
                <a:ext uri="{63B3BB69-23CF-44E3-9099-C40C66FF867C}">
                  <a14:compatExt spid="_x0000_s60867"/>
                </a:ext>
                <a:ext uri="{FF2B5EF4-FFF2-40B4-BE49-F238E27FC236}">
                  <a16:creationId xmlns:a16="http://schemas.microsoft.com/office/drawing/2014/main" id="{00000000-0008-0000-0900-0000C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228600</xdr:rowOff>
        </xdr:from>
        <xdr:to>
          <xdr:col>6</xdr:col>
          <xdr:colOff>937260</xdr:colOff>
          <xdr:row>78</xdr:row>
          <xdr:rowOff>114300</xdr:rowOff>
        </xdr:to>
        <xdr:sp macro="" textlink="">
          <xdr:nvSpPr>
            <xdr:cNvPr id="60868" name="drpTaisaku26" hidden="1">
              <a:extLst>
                <a:ext uri="{63B3BB69-23CF-44E3-9099-C40C66FF867C}">
                  <a14:compatExt spid="_x0000_s60868"/>
                </a:ext>
                <a:ext uri="{FF2B5EF4-FFF2-40B4-BE49-F238E27FC236}">
                  <a16:creationId xmlns:a16="http://schemas.microsoft.com/office/drawing/2014/main" id="{00000000-0008-0000-0900-0000C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228600</xdr:rowOff>
        </xdr:from>
        <xdr:to>
          <xdr:col>6</xdr:col>
          <xdr:colOff>1295400</xdr:colOff>
          <xdr:row>78</xdr:row>
          <xdr:rowOff>129540</xdr:rowOff>
        </xdr:to>
        <xdr:sp macro="" textlink="">
          <xdr:nvSpPr>
            <xdr:cNvPr id="60869" name="optLevel26" hidden="1">
              <a:extLst>
                <a:ext uri="{63B3BB69-23CF-44E3-9099-C40C66FF867C}">
                  <a14:compatExt spid="_x0000_s60869"/>
                </a:ext>
                <a:ext uri="{FF2B5EF4-FFF2-40B4-BE49-F238E27FC236}">
                  <a16:creationId xmlns:a16="http://schemas.microsoft.com/office/drawing/2014/main" id="{00000000-0008-0000-0900-0000C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99060</xdr:rowOff>
        </xdr:from>
        <xdr:to>
          <xdr:col>6</xdr:col>
          <xdr:colOff>937260</xdr:colOff>
          <xdr:row>78</xdr:row>
          <xdr:rowOff>114300</xdr:rowOff>
        </xdr:to>
        <xdr:sp macro="" textlink="">
          <xdr:nvSpPr>
            <xdr:cNvPr id="60870" name="drpTaisaku25" hidden="1">
              <a:extLst>
                <a:ext uri="{63B3BB69-23CF-44E3-9099-C40C66FF867C}">
                  <a14:compatExt spid="_x0000_s60870"/>
                </a:ext>
                <a:ext uri="{FF2B5EF4-FFF2-40B4-BE49-F238E27FC236}">
                  <a16:creationId xmlns:a16="http://schemas.microsoft.com/office/drawing/2014/main" id="{00000000-0008-0000-0900-0000C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51</xdr:row>
          <xdr:rowOff>38100</xdr:rowOff>
        </xdr:from>
        <xdr:to>
          <xdr:col>6</xdr:col>
          <xdr:colOff>1295400</xdr:colOff>
          <xdr:row>78</xdr:row>
          <xdr:rowOff>137160</xdr:rowOff>
        </xdr:to>
        <xdr:sp macro="" textlink="">
          <xdr:nvSpPr>
            <xdr:cNvPr id="60871" name="optLevel25" hidden="1">
              <a:extLst>
                <a:ext uri="{63B3BB69-23CF-44E3-9099-C40C66FF867C}">
                  <a14:compatExt spid="_x0000_s60871"/>
                </a:ext>
                <a:ext uri="{FF2B5EF4-FFF2-40B4-BE49-F238E27FC236}">
                  <a16:creationId xmlns:a16="http://schemas.microsoft.com/office/drawing/2014/main" id="{00000000-0008-0000-0900-0000C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190500</xdr:rowOff>
        </xdr:from>
        <xdr:to>
          <xdr:col>6</xdr:col>
          <xdr:colOff>937260</xdr:colOff>
          <xdr:row>78</xdr:row>
          <xdr:rowOff>137160</xdr:rowOff>
        </xdr:to>
        <xdr:sp macro="" textlink="">
          <xdr:nvSpPr>
            <xdr:cNvPr id="60872" name="drpTaisaku24" hidden="1">
              <a:extLst>
                <a:ext uri="{63B3BB69-23CF-44E3-9099-C40C66FF867C}">
                  <a14:compatExt spid="_x0000_s60872"/>
                </a:ext>
                <a:ext uri="{FF2B5EF4-FFF2-40B4-BE49-F238E27FC236}">
                  <a16:creationId xmlns:a16="http://schemas.microsoft.com/office/drawing/2014/main" id="{00000000-0008-0000-0900-0000C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50</xdr:row>
          <xdr:rowOff>129540</xdr:rowOff>
        </xdr:from>
        <xdr:to>
          <xdr:col>6</xdr:col>
          <xdr:colOff>1295400</xdr:colOff>
          <xdr:row>78</xdr:row>
          <xdr:rowOff>152400</xdr:rowOff>
        </xdr:to>
        <xdr:sp macro="" textlink="">
          <xdr:nvSpPr>
            <xdr:cNvPr id="60873" name="optLevel24" hidden="1">
              <a:extLst>
                <a:ext uri="{63B3BB69-23CF-44E3-9099-C40C66FF867C}">
                  <a14:compatExt spid="_x0000_s60873"/>
                </a:ext>
                <a:ext uri="{FF2B5EF4-FFF2-40B4-BE49-F238E27FC236}">
                  <a16:creationId xmlns:a16="http://schemas.microsoft.com/office/drawing/2014/main" id="{00000000-0008-0000-0900-0000C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49</xdr:row>
          <xdr:rowOff>243840</xdr:rowOff>
        </xdr:from>
        <xdr:to>
          <xdr:col>6</xdr:col>
          <xdr:colOff>937260</xdr:colOff>
          <xdr:row>78</xdr:row>
          <xdr:rowOff>152400</xdr:rowOff>
        </xdr:to>
        <xdr:sp macro="" textlink="">
          <xdr:nvSpPr>
            <xdr:cNvPr id="60874" name="drpTaisaku23" hidden="1">
              <a:extLst>
                <a:ext uri="{63B3BB69-23CF-44E3-9099-C40C66FF867C}">
                  <a14:compatExt spid="_x0000_s60874"/>
                </a:ext>
                <a:ext uri="{FF2B5EF4-FFF2-40B4-BE49-F238E27FC236}">
                  <a16:creationId xmlns:a16="http://schemas.microsoft.com/office/drawing/2014/main" id="{00000000-0008-0000-0900-0000CA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49</xdr:row>
          <xdr:rowOff>190500</xdr:rowOff>
        </xdr:from>
        <xdr:to>
          <xdr:col>6</xdr:col>
          <xdr:colOff>1295400</xdr:colOff>
          <xdr:row>78</xdr:row>
          <xdr:rowOff>175260</xdr:rowOff>
        </xdr:to>
        <xdr:sp macro="" textlink="">
          <xdr:nvSpPr>
            <xdr:cNvPr id="60875" name="optLevel23" hidden="1">
              <a:extLst>
                <a:ext uri="{63B3BB69-23CF-44E3-9099-C40C66FF867C}">
                  <a14:compatExt spid="_x0000_s60875"/>
                </a:ext>
                <a:ext uri="{FF2B5EF4-FFF2-40B4-BE49-F238E27FC236}">
                  <a16:creationId xmlns:a16="http://schemas.microsoft.com/office/drawing/2014/main" id="{00000000-0008-0000-0900-0000CB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49</xdr:row>
          <xdr:rowOff>30480</xdr:rowOff>
        </xdr:from>
        <xdr:to>
          <xdr:col>6</xdr:col>
          <xdr:colOff>937260</xdr:colOff>
          <xdr:row>78</xdr:row>
          <xdr:rowOff>152400</xdr:rowOff>
        </xdr:to>
        <xdr:sp macro="" textlink="">
          <xdr:nvSpPr>
            <xdr:cNvPr id="60876" name="drpTaisaku22" hidden="1">
              <a:extLst>
                <a:ext uri="{63B3BB69-23CF-44E3-9099-C40C66FF867C}">
                  <a14:compatExt spid="_x0000_s60876"/>
                </a:ext>
                <a:ext uri="{FF2B5EF4-FFF2-40B4-BE49-F238E27FC236}">
                  <a16:creationId xmlns:a16="http://schemas.microsoft.com/office/drawing/2014/main" id="{00000000-0008-0000-0900-0000CC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48</xdr:row>
          <xdr:rowOff>259080</xdr:rowOff>
        </xdr:from>
        <xdr:to>
          <xdr:col>6</xdr:col>
          <xdr:colOff>1295400</xdr:colOff>
          <xdr:row>78</xdr:row>
          <xdr:rowOff>152400</xdr:rowOff>
        </xdr:to>
        <xdr:sp macro="" textlink="">
          <xdr:nvSpPr>
            <xdr:cNvPr id="60877" name="optLevel22" hidden="1">
              <a:extLst>
                <a:ext uri="{63B3BB69-23CF-44E3-9099-C40C66FF867C}">
                  <a14:compatExt spid="_x0000_s60877"/>
                </a:ext>
                <a:ext uri="{FF2B5EF4-FFF2-40B4-BE49-F238E27FC236}">
                  <a16:creationId xmlns:a16="http://schemas.microsoft.com/office/drawing/2014/main" id="{00000000-0008-0000-0900-0000CD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114300</xdr:rowOff>
        </xdr:from>
        <xdr:to>
          <xdr:col>6</xdr:col>
          <xdr:colOff>937260</xdr:colOff>
          <xdr:row>78</xdr:row>
          <xdr:rowOff>129540</xdr:rowOff>
        </xdr:to>
        <xdr:sp macro="" textlink="">
          <xdr:nvSpPr>
            <xdr:cNvPr id="60878" name="drpTaisaku21" hidden="1">
              <a:extLst>
                <a:ext uri="{63B3BB69-23CF-44E3-9099-C40C66FF867C}">
                  <a14:compatExt spid="_x0000_s60878"/>
                </a:ext>
                <a:ext uri="{FF2B5EF4-FFF2-40B4-BE49-F238E27FC236}">
                  <a16:creationId xmlns:a16="http://schemas.microsoft.com/office/drawing/2014/main" id="{00000000-0008-0000-0900-0000CE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48</xdr:row>
          <xdr:rowOff>60960</xdr:rowOff>
        </xdr:from>
        <xdr:to>
          <xdr:col>6</xdr:col>
          <xdr:colOff>1295400</xdr:colOff>
          <xdr:row>78</xdr:row>
          <xdr:rowOff>144780</xdr:rowOff>
        </xdr:to>
        <xdr:sp macro="" textlink="">
          <xdr:nvSpPr>
            <xdr:cNvPr id="60879" name="optLevel21" hidden="1">
              <a:extLst>
                <a:ext uri="{63B3BB69-23CF-44E3-9099-C40C66FF867C}">
                  <a14:compatExt spid="_x0000_s60879"/>
                </a:ext>
                <a:ext uri="{FF2B5EF4-FFF2-40B4-BE49-F238E27FC236}">
                  <a16:creationId xmlns:a16="http://schemas.microsoft.com/office/drawing/2014/main" id="{00000000-0008-0000-0900-0000CF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182880</xdr:rowOff>
        </xdr:from>
        <xdr:to>
          <xdr:col>6</xdr:col>
          <xdr:colOff>937260</xdr:colOff>
          <xdr:row>78</xdr:row>
          <xdr:rowOff>152400</xdr:rowOff>
        </xdr:to>
        <xdr:sp macro="" textlink="">
          <xdr:nvSpPr>
            <xdr:cNvPr id="60880" name="drpTaisaku20" hidden="1">
              <a:extLst>
                <a:ext uri="{63B3BB69-23CF-44E3-9099-C40C66FF867C}">
                  <a14:compatExt spid="_x0000_s60880"/>
                </a:ext>
                <a:ext uri="{FF2B5EF4-FFF2-40B4-BE49-F238E27FC236}">
                  <a16:creationId xmlns:a16="http://schemas.microsoft.com/office/drawing/2014/main" id="{00000000-0008-0000-0900-0000D0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47</xdr:row>
          <xdr:rowOff>114300</xdr:rowOff>
        </xdr:from>
        <xdr:to>
          <xdr:col>6</xdr:col>
          <xdr:colOff>1295400</xdr:colOff>
          <xdr:row>78</xdr:row>
          <xdr:rowOff>152400</xdr:rowOff>
        </xdr:to>
        <xdr:sp macro="" textlink="">
          <xdr:nvSpPr>
            <xdr:cNvPr id="60881" name="optLevel20" hidden="1">
              <a:extLst>
                <a:ext uri="{63B3BB69-23CF-44E3-9099-C40C66FF867C}">
                  <a14:compatExt spid="_x0000_s60881"/>
                </a:ext>
                <a:ext uri="{FF2B5EF4-FFF2-40B4-BE49-F238E27FC236}">
                  <a16:creationId xmlns:a16="http://schemas.microsoft.com/office/drawing/2014/main" id="{00000000-0008-0000-0900-0000D1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251460</xdr:rowOff>
        </xdr:from>
        <xdr:to>
          <xdr:col>6</xdr:col>
          <xdr:colOff>937260</xdr:colOff>
          <xdr:row>78</xdr:row>
          <xdr:rowOff>144780</xdr:rowOff>
        </xdr:to>
        <xdr:sp macro="" textlink="">
          <xdr:nvSpPr>
            <xdr:cNvPr id="60882" name="drpTaisaku19" hidden="1">
              <a:extLst>
                <a:ext uri="{63B3BB69-23CF-44E3-9099-C40C66FF867C}">
                  <a14:compatExt spid="_x0000_s60882"/>
                </a:ext>
                <a:ext uri="{FF2B5EF4-FFF2-40B4-BE49-F238E27FC236}">
                  <a16:creationId xmlns:a16="http://schemas.microsoft.com/office/drawing/2014/main" id="{00000000-0008-0000-0900-0000D2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46</xdr:row>
          <xdr:rowOff>190500</xdr:rowOff>
        </xdr:from>
        <xdr:to>
          <xdr:col>6</xdr:col>
          <xdr:colOff>1295400</xdr:colOff>
          <xdr:row>78</xdr:row>
          <xdr:rowOff>152400</xdr:rowOff>
        </xdr:to>
        <xdr:sp macro="" textlink="">
          <xdr:nvSpPr>
            <xdr:cNvPr id="60883" name="optLevel19" hidden="1">
              <a:extLst>
                <a:ext uri="{63B3BB69-23CF-44E3-9099-C40C66FF867C}">
                  <a14:compatExt spid="_x0000_s60883"/>
                </a:ext>
                <a:ext uri="{FF2B5EF4-FFF2-40B4-BE49-F238E27FC236}">
                  <a16:creationId xmlns:a16="http://schemas.microsoft.com/office/drawing/2014/main" id="{00000000-0008-0000-0900-0000D3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53340</xdr:rowOff>
        </xdr:from>
        <xdr:to>
          <xdr:col>6</xdr:col>
          <xdr:colOff>937260</xdr:colOff>
          <xdr:row>78</xdr:row>
          <xdr:rowOff>129540</xdr:rowOff>
        </xdr:to>
        <xdr:sp macro="" textlink="">
          <xdr:nvSpPr>
            <xdr:cNvPr id="60884" name="drpTaisaku18" hidden="1">
              <a:extLst>
                <a:ext uri="{63B3BB69-23CF-44E3-9099-C40C66FF867C}">
                  <a14:compatExt spid="_x0000_s60884"/>
                </a:ext>
                <a:ext uri="{FF2B5EF4-FFF2-40B4-BE49-F238E27FC236}">
                  <a16:creationId xmlns:a16="http://schemas.microsoft.com/office/drawing/2014/main" id="{00000000-0008-0000-0900-0000D4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45</xdr:row>
          <xdr:rowOff>281940</xdr:rowOff>
        </xdr:from>
        <xdr:to>
          <xdr:col>6</xdr:col>
          <xdr:colOff>1295400</xdr:colOff>
          <xdr:row>78</xdr:row>
          <xdr:rowOff>152400</xdr:rowOff>
        </xdr:to>
        <xdr:sp macro="" textlink="">
          <xdr:nvSpPr>
            <xdr:cNvPr id="60885" name="optLevel18" hidden="1">
              <a:extLst>
                <a:ext uri="{63B3BB69-23CF-44E3-9099-C40C66FF867C}">
                  <a14:compatExt spid="_x0000_s60885"/>
                </a:ext>
                <a:ext uri="{FF2B5EF4-FFF2-40B4-BE49-F238E27FC236}">
                  <a16:creationId xmlns:a16="http://schemas.microsoft.com/office/drawing/2014/main" id="{00000000-0008-0000-0900-0000D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106680</xdr:rowOff>
        </xdr:from>
        <xdr:to>
          <xdr:col>6</xdr:col>
          <xdr:colOff>937260</xdr:colOff>
          <xdr:row>78</xdr:row>
          <xdr:rowOff>144780</xdr:rowOff>
        </xdr:to>
        <xdr:sp macro="" textlink="">
          <xdr:nvSpPr>
            <xdr:cNvPr id="60886" name="drpTaisaku17" hidden="1">
              <a:extLst>
                <a:ext uri="{63B3BB69-23CF-44E3-9099-C40C66FF867C}">
                  <a14:compatExt spid="_x0000_s60886"/>
                </a:ext>
                <a:ext uri="{FF2B5EF4-FFF2-40B4-BE49-F238E27FC236}">
                  <a16:creationId xmlns:a16="http://schemas.microsoft.com/office/drawing/2014/main" id="{00000000-0008-0000-0900-0000D6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45</xdr:row>
          <xdr:rowOff>53340</xdr:rowOff>
        </xdr:from>
        <xdr:to>
          <xdr:col>6</xdr:col>
          <xdr:colOff>1295400</xdr:colOff>
          <xdr:row>78</xdr:row>
          <xdr:rowOff>167640</xdr:rowOff>
        </xdr:to>
        <xdr:sp macro="" textlink="">
          <xdr:nvSpPr>
            <xdr:cNvPr id="60887" name="optLevel17" hidden="1">
              <a:extLst>
                <a:ext uri="{63B3BB69-23CF-44E3-9099-C40C66FF867C}">
                  <a14:compatExt spid="_x0000_s60887"/>
                </a:ext>
                <a:ext uri="{FF2B5EF4-FFF2-40B4-BE49-F238E27FC236}">
                  <a16:creationId xmlns:a16="http://schemas.microsoft.com/office/drawing/2014/main" id="{00000000-0008-0000-0900-0000D7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44</xdr:row>
          <xdr:rowOff>190500</xdr:rowOff>
        </xdr:from>
        <xdr:to>
          <xdr:col>6</xdr:col>
          <xdr:colOff>937260</xdr:colOff>
          <xdr:row>78</xdr:row>
          <xdr:rowOff>137160</xdr:rowOff>
        </xdr:to>
        <xdr:sp macro="" textlink="">
          <xdr:nvSpPr>
            <xdr:cNvPr id="60888" name="drpTaisaku16" hidden="1">
              <a:extLst>
                <a:ext uri="{63B3BB69-23CF-44E3-9099-C40C66FF867C}">
                  <a14:compatExt spid="_x0000_s60888"/>
                </a:ext>
                <a:ext uri="{FF2B5EF4-FFF2-40B4-BE49-F238E27FC236}">
                  <a16:creationId xmlns:a16="http://schemas.microsoft.com/office/drawing/2014/main" id="{00000000-0008-0000-0900-0000D8E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1097280</xdr:colOff>
          <xdr:row>44</xdr:row>
          <xdr:rowOff>137160</xdr:rowOff>
        </xdr:from>
        <xdr:to>
          <xdr:col>6</xdr:col>
          <xdr:colOff>1295400</xdr:colOff>
          <xdr:row>78</xdr:row>
          <xdr:rowOff>144780</xdr:rowOff>
        </xdr:to>
        <xdr:sp macro="" textlink="">
          <xdr:nvSpPr>
            <xdr:cNvPr id="60889" name="optLevel16" hidden="1">
              <a:extLst>
                <a:ext uri="{63B3BB69-23CF-44E3-9099-C40C66FF867C}">
                  <a14:compatExt spid="_x0000_s60889"/>
                </a:ext>
                <a:ext uri="{FF2B5EF4-FFF2-40B4-BE49-F238E27FC236}">
                  <a16:creationId xmlns:a16="http://schemas.microsoft.com/office/drawing/2014/main" id="{00000000-0008-0000-0900-0000D9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350.xml"/><Relationship Id="rId299" Type="http://schemas.openxmlformats.org/officeDocument/2006/relationships/ctrlProp" Target="../ctrlProps/ctrlProp532.xml"/><Relationship Id="rId21" Type="http://schemas.openxmlformats.org/officeDocument/2006/relationships/ctrlProp" Target="../ctrlProps/ctrlProp254.xml"/><Relationship Id="rId63" Type="http://schemas.openxmlformats.org/officeDocument/2006/relationships/ctrlProp" Target="../ctrlProps/ctrlProp296.xml"/><Relationship Id="rId159" Type="http://schemas.openxmlformats.org/officeDocument/2006/relationships/ctrlProp" Target="../ctrlProps/ctrlProp392.xml"/><Relationship Id="rId324" Type="http://schemas.openxmlformats.org/officeDocument/2006/relationships/ctrlProp" Target="../ctrlProps/ctrlProp557.xml"/><Relationship Id="rId366" Type="http://schemas.openxmlformats.org/officeDocument/2006/relationships/ctrlProp" Target="../ctrlProps/ctrlProp599.xml"/><Relationship Id="rId170" Type="http://schemas.openxmlformats.org/officeDocument/2006/relationships/ctrlProp" Target="../ctrlProps/ctrlProp403.xml"/><Relationship Id="rId226" Type="http://schemas.openxmlformats.org/officeDocument/2006/relationships/ctrlProp" Target="../ctrlProps/ctrlProp459.xml"/><Relationship Id="rId268" Type="http://schemas.openxmlformats.org/officeDocument/2006/relationships/ctrlProp" Target="../ctrlProps/ctrlProp501.xml"/><Relationship Id="rId32" Type="http://schemas.openxmlformats.org/officeDocument/2006/relationships/ctrlProp" Target="../ctrlProps/ctrlProp265.xml"/><Relationship Id="rId74" Type="http://schemas.openxmlformats.org/officeDocument/2006/relationships/ctrlProp" Target="../ctrlProps/ctrlProp307.xml"/><Relationship Id="rId128" Type="http://schemas.openxmlformats.org/officeDocument/2006/relationships/ctrlProp" Target="../ctrlProps/ctrlProp361.xml"/><Relationship Id="rId335" Type="http://schemas.openxmlformats.org/officeDocument/2006/relationships/ctrlProp" Target="../ctrlProps/ctrlProp568.xml"/><Relationship Id="rId377" Type="http://schemas.openxmlformats.org/officeDocument/2006/relationships/ctrlProp" Target="../ctrlProps/ctrlProp610.xml"/><Relationship Id="rId5" Type="http://schemas.openxmlformats.org/officeDocument/2006/relationships/ctrlProp" Target="../ctrlProps/ctrlProp238.xml"/><Relationship Id="rId181" Type="http://schemas.openxmlformats.org/officeDocument/2006/relationships/ctrlProp" Target="../ctrlProps/ctrlProp414.xml"/><Relationship Id="rId237" Type="http://schemas.openxmlformats.org/officeDocument/2006/relationships/ctrlProp" Target="../ctrlProps/ctrlProp470.xml"/><Relationship Id="rId279" Type="http://schemas.openxmlformats.org/officeDocument/2006/relationships/ctrlProp" Target="../ctrlProps/ctrlProp512.xml"/><Relationship Id="rId43" Type="http://schemas.openxmlformats.org/officeDocument/2006/relationships/ctrlProp" Target="../ctrlProps/ctrlProp276.xml"/><Relationship Id="rId139" Type="http://schemas.openxmlformats.org/officeDocument/2006/relationships/ctrlProp" Target="../ctrlProps/ctrlProp372.xml"/><Relationship Id="rId290" Type="http://schemas.openxmlformats.org/officeDocument/2006/relationships/ctrlProp" Target="../ctrlProps/ctrlProp523.xml"/><Relationship Id="rId304" Type="http://schemas.openxmlformats.org/officeDocument/2006/relationships/ctrlProp" Target="../ctrlProps/ctrlProp537.xml"/><Relationship Id="rId346" Type="http://schemas.openxmlformats.org/officeDocument/2006/relationships/ctrlProp" Target="../ctrlProps/ctrlProp579.xml"/><Relationship Id="rId85" Type="http://schemas.openxmlformats.org/officeDocument/2006/relationships/ctrlProp" Target="../ctrlProps/ctrlProp318.xml"/><Relationship Id="rId150" Type="http://schemas.openxmlformats.org/officeDocument/2006/relationships/ctrlProp" Target="../ctrlProps/ctrlProp383.xml"/><Relationship Id="rId192" Type="http://schemas.openxmlformats.org/officeDocument/2006/relationships/ctrlProp" Target="../ctrlProps/ctrlProp425.xml"/><Relationship Id="rId206" Type="http://schemas.openxmlformats.org/officeDocument/2006/relationships/ctrlProp" Target="../ctrlProps/ctrlProp439.xml"/><Relationship Id="rId248" Type="http://schemas.openxmlformats.org/officeDocument/2006/relationships/ctrlProp" Target="../ctrlProps/ctrlProp481.xml"/><Relationship Id="rId12" Type="http://schemas.openxmlformats.org/officeDocument/2006/relationships/ctrlProp" Target="../ctrlProps/ctrlProp245.xml"/><Relationship Id="rId108" Type="http://schemas.openxmlformats.org/officeDocument/2006/relationships/ctrlProp" Target="../ctrlProps/ctrlProp341.xml"/><Relationship Id="rId315" Type="http://schemas.openxmlformats.org/officeDocument/2006/relationships/ctrlProp" Target="../ctrlProps/ctrlProp548.xml"/><Relationship Id="rId357" Type="http://schemas.openxmlformats.org/officeDocument/2006/relationships/ctrlProp" Target="../ctrlProps/ctrlProp590.xml"/><Relationship Id="rId54" Type="http://schemas.openxmlformats.org/officeDocument/2006/relationships/ctrlProp" Target="../ctrlProps/ctrlProp287.xml"/><Relationship Id="rId96" Type="http://schemas.openxmlformats.org/officeDocument/2006/relationships/ctrlProp" Target="../ctrlProps/ctrlProp329.xml"/><Relationship Id="rId161" Type="http://schemas.openxmlformats.org/officeDocument/2006/relationships/ctrlProp" Target="../ctrlProps/ctrlProp394.xml"/><Relationship Id="rId217" Type="http://schemas.openxmlformats.org/officeDocument/2006/relationships/ctrlProp" Target="../ctrlProps/ctrlProp450.xml"/><Relationship Id="rId259" Type="http://schemas.openxmlformats.org/officeDocument/2006/relationships/ctrlProp" Target="../ctrlProps/ctrlProp492.xml"/><Relationship Id="rId23" Type="http://schemas.openxmlformats.org/officeDocument/2006/relationships/ctrlProp" Target="../ctrlProps/ctrlProp256.xml"/><Relationship Id="rId119" Type="http://schemas.openxmlformats.org/officeDocument/2006/relationships/ctrlProp" Target="../ctrlProps/ctrlProp352.xml"/><Relationship Id="rId270" Type="http://schemas.openxmlformats.org/officeDocument/2006/relationships/ctrlProp" Target="../ctrlProps/ctrlProp503.xml"/><Relationship Id="rId326" Type="http://schemas.openxmlformats.org/officeDocument/2006/relationships/ctrlProp" Target="../ctrlProps/ctrlProp559.xml"/><Relationship Id="rId65" Type="http://schemas.openxmlformats.org/officeDocument/2006/relationships/ctrlProp" Target="../ctrlProps/ctrlProp298.xml"/><Relationship Id="rId130" Type="http://schemas.openxmlformats.org/officeDocument/2006/relationships/ctrlProp" Target="../ctrlProps/ctrlProp363.xml"/><Relationship Id="rId368" Type="http://schemas.openxmlformats.org/officeDocument/2006/relationships/ctrlProp" Target="../ctrlProps/ctrlProp601.xml"/><Relationship Id="rId172" Type="http://schemas.openxmlformats.org/officeDocument/2006/relationships/ctrlProp" Target="../ctrlProps/ctrlProp405.xml"/><Relationship Id="rId228" Type="http://schemas.openxmlformats.org/officeDocument/2006/relationships/ctrlProp" Target="../ctrlProps/ctrlProp461.xml"/><Relationship Id="rId281" Type="http://schemas.openxmlformats.org/officeDocument/2006/relationships/ctrlProp" Target="../ctrlProps/ctrlProp514.xml"/><Relationship Id="rId337" Type="http://schemas.openxmlformats.org/officeDocument/2006/relationships/ctrlProp" Target="../ctrlProps/ctrlProp570.xml"/><Relationship Id="rId34" Type="http://schemas.openxmlformats.org/officeDocument/2006/relationships/ctrlProp" Target="../ctrlProps/ctrlProp267.xml"/><Relationship Id="rId76" Type="http://schemas.openxmlformats.org/officeDocument/2006/relationships/ctrlProp" Target="../ctrlProps/ctrlProp309.xml"/><Relationship Id="rId141" Type="http://schemas.openxmlformats.org/officeDocument/2006/relationships/ctrlProp" Target="../ctrlProps/ctrlProp374.xml"/><Relationship Id="rId379" Type="http://schemas.openxmlformats.org/officeDocument/2006/relationships/comments" Target="../comments6.xml"/><Relationship Id="rId7" Type="http://schemas.openxmlformats.org/officeDocument/2006/relationships/ctrlProp" Target="../ctrlProps/ctrlProp240.xml"/><Relationship Id="rId183" Type="http://schemas.openxmlformats.org/officeDocument/2006/relationships/ctrlProp" Target="../ctrlProps/ctrlProp416.xml"/><Relationship Id="rId239" Type="http://schemas.openxmlformats.org/officeDocument/2006/relationships/ctrlProp" Target="../ctrlProps/ctrlProp472.xml"/><Relationship Id="rId250" Type="http://schemas.openxmlformats.org/officeDocument/2006/relationships/ctrlProp" Target="../ctrlProps/ctrlProp483.xml"/><Relationship Id="rId292" Type="http://schemas.openxmlformats.org/officeDocument/2006/relationships/ctrlProp" Target="../ctrlProps/ctrlProp525.xml"/><Relationship Id="rId306" Type="http://schemas.openxmlformats.org/officeDocument/2006/relationships/ctrlProp" Target="../ctrlProps/ctrlProp539.xml"/><Relationship Id="rId45" Type="http://schemas.openxmlformats.org/officeDocument/2006/relationships/ctrlProp" Target="../ctrlProps/ctrlProp278.xml"/><Relationship Id="rId87" Type="http://schemas.openxmlformats.org/officeDocument/2006/relationships/ctrlProp" Target="../ctrlProps/ctrlProp320.xml"/><Relationship Id="rId110" Type="http://schemas.openxmlformats.org/officeDocument/2006/relationships/ctrlProp" Target="../ctrlProps/ctrlProp343.xml"/><Relationship Id="rId348" Type="http://schemas.openxmlformats.org/officeDocument/2006/relationships/ctrlProp" Target="../ctrlProps/ctrlProp581.xml"/><Relationship Id="rId152" Type="http://schemas.openxmlformats.org/officeDocument/2006/relationships/ctrlProp" Target="../ctrlProps/ctrlProp385.xml"/><Relationship Id="rId194" Type="http://schemas.openxmlformats.org/officeDocument/2006/relationships/ctrlProp" Target="../ctrlProps/ctrlProp427.xml"/><Relationship Id="rId208" Type="http://schemas.openxmlformats.org/officeDocument/2006/relationships/ctrlProp" Target="../ctrlProps/ctrlProp441.xml"/><Relationship Id="rId261" Type="http://schemas.openxmlformats.org/officeDocument/2006/relationships/ctrlProp" Target="../ctrlProps/ctrlProp494.xml"/><Relationship Id="rId14" Type="http://schemas.openxmlformats.org/officeDocument/2006/relationships/ctrlProp" Target="../ctrlProps/ctrlProp247.xml"/><Relationship Id="rId56" Type="http://schemas.openxmlformats.org/officeDocument/2006/relationships/ctrlProp" Target="../ctrlProps/ctrlProp289.xml"/><Relationship Id="rId317" Type="http://schemas.openxmlformats.org/officeDocument/2006/relationships/ctrlProp" Target="../ctrlProps/ctrlProp550.xml"/><Relationship Id="rId359" Type="http://schemas.openxmlformats.org/officeDocument/2006/relationships/ctrlProp" Target="../ctrlProps/ctrlProp592.xml"/><Relationship Id="rId98" Type="http://schemas.openxmlformats.org/officeDocument/2006/relationships/ctrlProp" Target="../ctrlProps/ctrlProp331.xml"/><Relationship Id="rId121" Type="http://schemas.openxmlformats.org/officeDocument/2006/relationships/ctrlProp" Target="../ctrlProps/ctrlProp354.xml"/><Relationship Id="rId163" Type="http://schemas.openxmlformats.org/officeDocument/2006/relationships/ctrlProp" Target="../ctrlProps/ctrlProp396.xml"/><Relationship Id="rId219" Type="http://schemas.openxmlformats.org/officeDocument/2006/relationships/ctrlProp" Target="../ctrlProps/ctrlProp452.xml"/><Relationship Id="rId370" Type="http://schemas.openxmlformats.org/officeDocument/2006/relationships/ctrlProp" Target="../ctrlProps/ctrlProp603.xml"/><Relationship Id="rId230" Type="http://schemas.openxmlformats.org/officeDocument/2006/relationships/ctrlProp" Target="../ctrlProps/ctrlProp463.xml"/><Relationship Id="rId25" Type="http://schemas.openxmlformats.org/officeDocument/2006/relationships/ctrlProp" Target="../ctrlProps/ctrlProp258.xml"/><Relationship Id="rId67" Type="http://schemas.openxmlformats.org/officeDocument/2006/relationships/ctrlProp" Target="../ctrlProps/ctrlProp300.xml"/><Relationship Id="rId272" Type="http://schemas.openxmlformats.org/officeDocument/2006/relationships/ctrlProp" Target="../ctrlProps/ctrlProp505.xml"/><Relationship Id="rId328" Type="http://schemas.openxmlformats.org/officeDocument/2006/relationships/ctrlProp" Target="../ctrlProps/ctrlProp561.xml"/><Relationship Id="rId132" Type="http://schemas.openxmlformats.org/officeDocument/2006/relationships/ctrlProp" Target="../ctrlProps/ctrlProp365.xml"/><Relationship Id="rId174" Type="http://schemas.openxmlformats.org/officeDocument/2006/relationships/ctrlProp" Target="../ctrlProps/ctrlProp407.xml"/><Relationship Id="rId241" Type="http://schemas.openxmlformats.org/officeDocument/2006/relationships/ctrlProp" Target="../ctrlProps/ctrlProp474.xml"/><Relationship Id="rId36" Type="http://schemas.openxmlformats.org/officeDocument/2006/relationships/ctrlProp" Target="../ctrlProps/ctrlProp269.xml"/><Relationship Id="rId283" Type="http://schemas.openxmlformats.org/officeDocument/2006/relationships/ctrlProp" Target="../ctrlProps/ctrlProp516.xml"/><Relationship Id="rId339" Type="http://schemas.openxmlformats.org/officeDocument/2006/relationships/ctrlProp" Target="../ctrlProps/ctrlProp572.xml"/><Relationship Id="rId78" Type="http://schemas.openxmlformats.org/officeDocument/2006/relationships/ctrlProp" Target="../ctrlProps/ctrlProp311.xml"/><Relationship Id="rId101" Type="http://schemas.openxmlformats.org/officeDocument/2006/relationships/ctrlProp" Target="../ctrlProps/ctrlProp334.xml"/><Relationship Id="rId143" Type="http://schemas.openxmlformats.org/officeDocument/2006/relationships/ctrlProp" Target="../ctrlProps/ctrlProp376.xml"/><Relationship Id="rId185" Type="http://schemas.openxmlformats.org/officeDocument/2006/relationships/ctrlProp" Target="../ctrlProps/ctrlProp418.xml"/><Relationship Id="rId350" Type="http://schemas.openxmlformats.org/officeDocument/2006/relationships/ctrlProp" Target="../ctrlProps/ctrlProp583.xml"/><Relationship Id="rId9" Type="http://schemas.openxmlformats.org/officeDocument/2006/relationships/ctrlProp" Target="../ctrlProps/ctrlProp242.xml"/><Relationship Id="rId210" Type="http://schemas.openxmlformats.org/officeDocument/2006/relationships/ctrlProp" Target="../ctrlProps/ctrlProp443.xml"/><Relationship Id="rId26" Type="http://schemas.openxmlformats.org/officeDocument/2006/relationships/ctrlProp" Target="../ctrlProps/ctrlProp259.xml"/><Relationship Id="rId231" Type="http://schemas.openxmlformats.org/officeDocument/2006/relationships/ctrlProp" Target="../ctrlProps/ctrlProp464.xml"/><Relationship Id="rId252" Type="http://schemas.openxmlformats.org/officeDocument/2006/relationships/ctrlProp" Target="../ctrlProps/ctrlProp485.xml"/><Relationship Id="rId273" Type="http://schemas.openxmlformats.org/officeDocument/2006/relationships/ctrlProp" Target="../ctrlProps/ctrlProp506.xml"/><Relationship Id="rId294" Type="http://schemas.openxmlformats.org/officeDocument/2006/relationships/ctrlProp" Target="../ctrlProps/ctrlProp527.xml"/><Relationship Id="rId308" Type="http://schemas.openxmlformats.org/officeDocument/2006/relationships/ctrlProp" Target="../ctrlProps/ctrlProp541.xml"/><Relationship Id="rId329" Type="http://schemas.openxmlformats.org/officeDocument/2006/relationships/ctrlProp" Target="../ctrlProps/ctrlProp562.xml"/><Relationship Id="rId47" Type="http://schemas.openxmlformats.org/officeDocument/2006/relationships/ctrlProp" Target="../ctrlProps/ctrlProp280.xml"/><Relationship Id="rId68" Type="http://schemas.openxmlformats.org/officeDocument/2006/relationships/ctrlProp" Target="../ctrlProps/ctrlProp301.xml"/><Relationship Id="rId89" Type="http://schemas.openxmlformats.org/officeDocument/2006/relationships/ctrlProp" Target="../ctrlProps/ctrlProp322.xml"/><Relationship Id="rId112" Type="http://schemas.openxmlformats.org/officeDocument/2006/relationships/ctrlProp" Target="../ctrlProps/ctrlProp345.xml"/><Relationship Id="rId133" Type="http://schemas.openxmlformats.org/officeDocument/2006/relationships/ctrlProp" Target="../ctrlProps/ctrlProp366.xml"/><Relationship Id="rId154" Type="http://schemas.openxmlformats.org/officeDocument/2006/relationships/ctrlProp" Target="../ctrlProps/ctrlProp387.xml"/><Relationship Id="rId175" Type="http://schemas.openxmlformats.org/officeDocument/2006/relationships/ctrlProp" Target="../ctrlProps/ctrlProp408.xml"/><Relationship Id="rId340" Type="http://schemas.openxmlformats.org/officeDocument/2006/relationships/ctrlProp" Target="../ctrlProps/ctrlProp573.xml"/><Relationship Id="rId361" Type="http://schemas.openxmlformats.org/officeDocument/2006/relationships/ctrlProp" Target="../ctrlProps/ctrlProp594.xml"/><Relationship Id="rId196" Type="http://schemas.openxmlformats.org/officeDocument/2006/relationships/ctrlProp" Target="../ctrlProps/ctrlProp429.xml"/><Relationship Id="rId200" Type="http://schemas.openxmlformats.org/officeDocument/2006/relationships/ctrlProp" Target="../ctrlProps/ctrlProp433.xml"/><Relationship Id="rId16" Type="http://schemas.openxmlformats.org/officeDocument/2006/relationships/ctrlProp" Target="../ctrlProps/ctrlProp249.xml"/><Relationship Id="rId221" Type="http://schemas.openxmlformats.org/officeDocument/2006/relationships/ctrlProp" Target="../ctrlProps/ctrlProp454.xml"/><Relationship Id="rId242" Type="http://schemas.openxmlformats.org/officeDocument/2006/relationships/ctrlProp" Target="../ctrlProps/ctrlProp475.xml"/><Relationship Id="rId263" Type="http://schemas.openxmlformats.org/officeDocument/2006/relationships/ctrlProp" Target="../ctrlProps/ctrlProp496.xml"/><Relationship Id="rId284" Type="http://schemas.openxmlformats.org/officeDocument/2006/relationships/ctrlProp" Target="../ctrlProps/ctrlProp517.xml"/><Relationship Id="rId319" Type="http://schemas.openxmlformats.org/officeDocument/2006/relationships/ctrlProp" Target="../ctrlProps/ctrlProp552.xml"/><Relationship Id="rId37" Type="http://schemas.openxmlformats.org/officeDocument/2006/relationships/ctrlProp" Target="../ctrlProps/ctrlProp270.xml"/><Relationship Id="rId58" Type="http://schemas.openxmlformats.org/officeDocument/2006/relationships/ctrlProp" Target="../ctrlProps/ctrlProp291.xml"/><Relationship Id="rId79" Type="http://schemas.openxmlformats.org/officeDocument/2006/relationships/ctrlProp" Target="../ctrlProps/ctrlProp312.xml"/><Relationship Id="rId102" Type="http://schemas.openxmlformats.org/officeDocument/2006/relationships/ctrlProp" Target="../ctrlProps/ctrlProp335.xml"/><Relationship Id="rId123" Type="http://schemas.openxmlformats.org/officeDocument/2006/relationships/ctrlProp" Target="../ctrlProps/ctrlProp356.xml"/><Relationship Id="rId144" Type="http://schemas.openxmlformats.org/officeDocument/2006/relationships/ctrlProp" Target="../ctrlProps/ctrlProp377.xml"/><Relationship Id="rId330" Type="http://schemas.openxmlformats.org/officeDocument/2006/relationships/ctrlProp" Target="../ctrlProps/ctrlProp563.xml"/><Relationship Id="rId90" Type="http://schemas.openxmlformats.org/officeDocument/2006/relationships/ctrlProp" Target="../ctrlProps/ctrlProp323.xml"/><Relationship Id="rId165" Type="http://schemas.openxmlformats.org/officeDocument/2006/relationships/ctrlProp" Target="../ctrlProps/ctrlProp398.xml"/><Relationship Id="rId186" Type="http://schemas.openxmlformats.org/officeDocument/2006/relationships/ctrlProp" Target="../ctrlProps/ctrlProp419.xml"/><Relationship Id="rId351" Type="http://schemas.openxmlformats.org/officeDocument/2006/relationships/ctrlProp" Target="../ctrlProps/ctrlProp584.xml"/><Relationship Id="rId372" Type="http://schemas.openxmlformats.org/officeDocument/2006/relationships/ctrlProp" Target="../ctrlProps/ctrlProp605.xml"/><Relationship Id="rId211" Type="http://schemas.openxmlformats.org/officeDocument/2006/relationships/ctrlProp" Target="../ctrlProps/ctrlProp444.xml"/><Relationship Id="rId232" Type="http://schemas.openxmlformats.org/officeDocument/2006/relationships/ctrlProp" Target="../ctrlProps/ctrlProp465.xml"/><Relationship Id="rId253" Type="http://schemas.openxmlformats.org/officeDocument/2006/relationships/ctrlProp" Target="../ctrlProps/ctrlProp486.xml"/><Relationship Id="rId274" Type="http://schemas.openxmlformats.org/officeDocument/2006/relationships/ctrlProp" Target="../ctrlProps/ctrlProp507.xml"/><Relationship Id="rId295" Type="http://schemas.openxmlformats.org/officeDocument/2006/relationships/ctrlProp" Target="../ctrlProps/ctrlProp528.xml"/><Relationship Id="rId309" Type="http://schemas.openxmlformats.org/officeDocument/2006/relationships/ctrlProp" Target="../ctrlProps/ctrlProp542.xml"/><Relationship Id="rId27" Type="http://schemas.openxmlformats.org/officeDocument/2006/relationships/ctrlProp" Target="../ctrlProps/ctrlProp260.xml"/><Relationship Id="rId48" Type="http://schemas.openxmlformats.org/officeDocument/2006/relationships/ctrlProp" Target="../ctrlProps/ctrlProp281.xml"/><Relationship Id="rId69" Type="http://schemas.openxmlformats.org/officeDocument/2006/relationships/ctrlProp" Target="../ctrlProps/ctrlProp302.xml"/><Relationship Id="rId113" Type="http://schemas.openxmlformats.org/officeDocument/2006/relationships/ctrlProp" Target="../ctrlProps/ctrlProp346.xml"/><Relationship Id="rId134" Type="http://schemas.openxmlformats.org/officeDocument/2006/relationships/ctrlProp" Target="../ctrlProps/ctrlProp367.xml"/><Relationship Id="rId320" Type="http://schemas.openxmlformats.org/officeDocument/2006/relationships/ctrlProp" Target="../ctrlProps/ctrlProp553.xml"/><Relationship Id="rId80" Type="http://schemas.openxmlformats.org/officeDocument/2006/relationships/ctrlProp" Target="../ctrlProps/ctrlProp313.xml"/><Relationship Id="rId155" Type="http://schemas.openxmlformats.org/officeDocument/2006/relationships/ctrlProp" Target="../ctrlProps/ctrlProp388.xml"/><Relationship Id="rId176" Type="http://schemas.openxmlformats.org/officeDocument/2006/relationships/ctrlProp" Target="../ctrlProps/ctrlProp409.xml"/><Relationship Id="rId197" Type="http://schemas.openxmlformats.org/officeDocument/2006/relationships/ctrlProp" Target="../ctrlProps/ctrlProp430.xml"/><Relationship Id="rId341" Type="http://schemas.openxmlformats.org/officeDocument/2006/relationships/ctrlProp" Target="../ctrlProps/ctrlProp574.xml"/><Relationship Id="rId362" Type="http://schemas.openxmlformats.org/officeDocument/2006/relationships/ctrlProp" Target="../ctrlProps/ctrlProp595.xml"/><Relationship Id="rId201" Type="http://schemas.openxmlformats.org/officeDocument/2006/relationships/ctrlProp" Target="../ctrlProps/ctrlProp434.xml"/><Relationship Id="rId222" Type="http://schemas.openxmlformats.org/officeDocument/2006/relationships/ctrlProp" Target="../ctrlProps/ctrlProp455.xml"/><Relationship Id="rId243" Type="http://schemas.openxmlformats.org/officeDocument/2006/relationships/ctrlProp" Target="../ctrlProps/ctrlProp476.xml"/><Relationship Id="rId264" Type="http://schemas.openxmlformats.org/officeDocument/2006/relationships/ctrlProp" Target="../ctrlProps/ctrlProp497.xml"/><Relationship Id="rId285" Type="http://schemas.openxmlformats.org/officeDocument/2006/relationships/ctrlProp" Target="../ctrlProps/ctrlProp518.xml"/><Relationship Id="rId17" Type="http://schemas.openxmlformats.org/officeDocument/2006/relationships/ctrlProp" Target="../ctrlProps/ctrlProp250.xml"/><Relationship Id="rId38" Type="http://schemas.openxmlformats.org/officeDocument/2006/relationships/ctrlProp" Target="../ctrlProps/ctrlProp271.xml"/><Relationship Id="rId59" Type="http://schemas.openxmlformats.org/officeDocument/2006/relationships/ctrlProp" Target="../ctrlProps/ctrlProp292.xml"/><Relationship Id="rId103" Type="http://schemas.openxmlformats.org/officeDocument/2006/relationships/ctrlProp" Target="../ctrlProps/ctrlProp336.xml"/><Relationship Id="rId124" Type="http://schemas.openxmlformats.org/officeDocument/2006/relationships/ctrlProp" Target="../ctrlProps/ctrlProp357.xml"/><Relationship Id="rId310" Type="http://schemas.openxmlformats.org/officeDocument/2006/relationships/ctrlProp" Target="../ctrlProps/ctrlProp543.xml"/><Relationship Id="rId70" Type="http://schemas.openxmlformats.org/officeDocument/2006/relationships/ctrlProp" Target="../ctrlProps/ctrlProp303.xml"/><Relationship Id="rId91" Type="http://schemas.openxmlformats.org/officeDocument/2006/relationships/ctrlProp" Target="../ctrlProps/ctrlProp324.xml"/><Relationship Id="rId145" Type="http://schemas.openxmlformats.org/officeDocument/2006/relationships/ctrlProp" Target="../ctrlProps/ctrlProp378.xml"/><Relationship Id="rId166" Type="http://schemas.openxmlformats.org/officeDocument/2006/relationships/ctrlProp" Target="../ctrlProps/ctrlProp399.xml"/><Relationship Id="rId187" Type="http://schemas.openxmlformats.org/officeDocument/2006/relationships/ctrlProp" Target="../ctrlProps/ctrlProp420.xml"/><Relationship Id="rId331" Type="http://schemas.openxmlformats.org/officeDocument/2006/relationships/ctrlProp" Target="../ctrlProps/ctrlProp564.xml"/><Relationship Id="rId352" Type="http://schemas.openxmlformats.org/officeDocument/2006/relationships/ctrlProp" Target="../ctrlProps/ctrlProp585.xml"/><Relationship Id="rId373" Type="http://schemas.openxmlformats.org/officeDocument/2006/relationships/ctrlProp" Target="../ctrlProps/ctrlProp606.xml"/><Relationship Id="rId1" Type="http://schemas.openxmlformats.org/officeDocument/2006/relationships/printerSettings" Target="../printerSettings/printerSettings10.bin"/><Relationship Id="rId212" Type="http://schemas.openxmlformats.org/officeDocument/2006/relationships/ctrlProp" Target="../ctrlProps/ctrlProp445.xml"/><Relationship Id="rId233" Type="http://schemas.openxmlformats.org/officeDocument/2006/relationships/ctrlProp" Target="../ctrlProps/ctrlProp466.xml"/><Relationship Id="rId254" Type="http://schemas.openxmlformats.org/officeDocument/2006/relationships/ctrlProp" Target="../ctrlProps/ctrlProp487.xml"/><Relationship Id="rId28" Type="http://schemas.openxmlformats.org/officeDocument/2006/relationships/ctrlProp" Target="../ctrlProps/ctrlProp261.xml"/><Relationship Id="rId49" Type="http://schemas.openxmlformats.org/officeDocument/2006/relationships/ctrlProp" Target="../ctrlProps/ctrlProp282.xml"/><Relationship Id="rId114" Type="http://schemas.openxmlformats.org/officeDocument/2006/relationships/ctrlProp" Target="../ctrlProps/ctrlProp347.xml"/><Relationship Id="rId275" Type="http://schemas.openxmlformats.org/officeDocument/2006/relationships/ctrlProp" Target="../ctrlProps/ctrlProp508.xml"/><Relationship Id="rId296" Type="http://schemas.openxmlformats.org/officeDocument/2006/relationships/ctrlProp" Target="../ctrlProps/ctrlProp529.xml"/><Relationship Id="rId300" Type="http://schemas.openxmlformats.org/officeDocument/2006/relationships/ctrlProp" Target="../ctrlProps/ctrlProp533.xml"/><Relationship Id="rId60" Type="http://schemas.openxmlformats.org/officeDocument/2006/relationships/ctrlProp" Target="../ctrlProps/ctrlProp293.xml"/><Relationship Id="rId81" Type="http://schemas.openxmlformats.org/officeDocument/2006/relationships/ctrlProp" Target="../ctrlProps/ctrlProp314.xml"/><Relationship Id="rId135" Type="http://schemas.openxmlformats.org/officeDocument/2006/relationships/ctrlProp" Target="../ctrlProps/ctrlProp368.xml"/><Relationship Id="rId156" Type="http://schemas.openxmlformats.org/officeDocument/2006/relationships/ctrlProp" Target="../ctrlProps/ctrlProp389.xml"/><Relationship Id="rId177" Type="http://schemas.openxmlformats.org/officeDocument/2006/relationships/ctrlProp" Target="../ctrlProps/ctrlProp410.xml"/><Relationship Id="rId198" Type="http://schemas.openxmlformats.org/officeDocument/2006/relationships/ctrlProp" Target="../ctrlProps/ctrlProp431.xml"/><Relationship Id="rId321" Type="http://schemas.openxmlformats.org/officeDocument/2006/relationships/ctrlProp" Target="../ctrlProps/ctrlProp554.xml"/><Relationship Id="rId342" Type="http://schemas.openxmlformats.org/officeDocument/2006/relationships/ctrlProp" Target="../ctrlProps/ctrlProp575.xml"/><Relationship Id="rId363" Type="http://schemas.openxmlformats.org/officeDocument/2006/relationships/ctrlProp" Target="../ctrlProps/ctrlProp596.xml"/><Relationship Id="rId202" Type="http://schemas.openxmlformats.org/officeDocument/2006/relationships/ctrlProp" Target="../ctrlProps/ctrlProp435.xml"/><Relationship Id="rId223" Type="http://schemas.openxmlformats.org/officeDocument/2006/relationships/ctrlProp" Target="../ctrlProps/ctrlProp456.xml"/><Relationship Id="rId244" Type="http://schemas.openxmlformats.org/officeDocument/2006/relationships/ctrlProp" Target="../ctrlProps/ctrlProp477.xml"/><Relationship Id="rId18" Type="http://schemas.openxmlformats.org/officeDocument/2006/relationships/ctrlProp" Target="../ctrlProps/ctrlProp251.xml"/><Relationship Id="rId39" Type="http://schemas.openxmlformats.org/officeDocument/2006/relationships/ctrlProp" Target="../ctrlProps/ctrlProp272.xml"/><Relationship Id="rId265" Type="http://schemas.openxmlformats.org/officeDocument/2006/relationships/ctrlProp" Target="../ctrlProps/ctrlProp498.xml"/><Relationship Id="rId286" Type="http://schemas.openxmlformats.org/officeDocument/2006/relationships/ctrlProp" Target="../ctrlProps/ctrlProp519.xml"/><Relationship Id="rId50" Type="http://schemas.openxmlformats.org/officeDocument/2006/relationships/ctrlProp" Target="../ctrlProps/ctrlProp283.xml"/><Relationship Id="rId104" Type="http://schemas.openxmlformats.org/officeDocument/2006/relationships/ctrlProp" Target="../ctrlProps/ctrlProp337.xml"/><Relationship Id="rId125" Type="http://schemas.openxmlformats.org/officeDocument/2006/relationships/ctrlProp" Target="../ctrlProps/ctrlProp358.xml"/><Relationship Id="rId146" Type="http://schemas.openxmlformats.org/officeDocument/2006/relationships/ctrlProp" Target="../ctrlProps/ctrlProp379.xml"/><Relationship Id="rId167" Type="http://schemas.openxmlformats.org/officeDocument/2006/relationships/ctrlProp" Target="../ctrlProps/ctrlProp400.xml"/><Relationship Id="rId188" Type="http://schemas.openxmlformats.org/officeDocument/2006/relationships/ctrlProp" Target="../ctrlProps/ctrlProp421.xml"/><Relationship Id="rId311" Type="http://schemas.openxmlformats.org/officeDocument/2006/relationships/ctrlProp" Target="../ctrlProps/ctrlProp544.xml"/><Relationship Id="rId332" Type="http://schemas.openxmlformats.org/officeDocument/2006/relationships/ctrlProp" Target="../ctrlProps/ctrlProp565.xml"/><Relationship Id="rId353" Type="http://schemas.openxmlformats.org/officeDocument/2006/relationships/ctrlProp" Target="../ctrlProps/ctrlProp586.xml"/><Relationship Id="rId374" Type="http://schemas.openxmlformats.org/officeDocument/2006/relationships/ctrlProp" Target="../ctrlProps/ctrlProp607.xml"/><Relationship Id="rId71" Type="http://schemas.openxmlformats.org/officeDocument/2006/relationships/ctrlProp" Target="../ctrlProps/ctrlProp304.xml"/><Relationship Id="rId92" Type="http://schemas.openxmlformats.org/officeDocument/2006/relationships/ctrlProp" Target="../ctrlProps/ctrlProp325.xml"/><Relationship Id="rId213" Type="http://schemas.openxmlformats.org/officeDocument/2006/relationships/ctrlProp" Target="../ctrlProps/ctrlProp446.xml"/><Relationship Id="rId234" Type="http://schemas.openxmlformats.org/officeDocument/2006/relationships/ctrlProp" Target="../ctrlProps/ctrlProp467.xml"/><Relationship Id="rId2" Type="http://schemas.openxmlformats.org/officeDocument/2006/relationships/drawing" Target="../drawings/drawing6.xml"/><Relationship Id="rId29" Type="http://schemas.openxmlformats.org/officeDocument/2006/relationships/ctrlProp" Target="../ctrlProps/ctrlProp262.xml"/><Relationship Id="rId255" Type="http://schemas.openxmlformats.org/officeDocument/2006/relationships/ctrlProp" Target="../ctrlProps/ctrlProp488.xml"/><Relationship Id="rId276" Type="http://schemas.openxmlformats.org/officeDocument/2006/relationships/ctrlProp" Target="../ctrlProps/ctrlProp509.xml"/><Relationship Id="rId297" Type="http://schemas.openxmlformats.org/officeDocument/2006/relationships/ctrlProp" Target="../ctrlProps/ctrlProp530.xml"/><Relationship Id="rId40" Type="http://schemas.openxmlformats.org/officeDocument/2006/relationships/ctrlProp" Target="../ctrlProps/ctrlProp273.xml"/><Relationship Id="rId115" Type="http://schemas.openxmlformats.org/officeDocument/2006/relationships/ctrlProp" Target="../ctrlProps/ctrlProp348.xml"/><Relationship Id="rId136" Type="http://schemas.openxmlformats.org/officeDocument/2006/relationships/ctrlProp" Target="../ctrlProps/ctrlProp369.xml"/><Relationship Id="rId157" Type="http://schemas.openxmlformats.org/officeDocument/2006/relationships/ctrlProp" Target="../ctrlProps/ctrlProp390.xml"/><Relationship Id="rId178" Type="http://schemas.openxmlformats.org/officeDocument/2006/relationships/ctrlProp" Target="../ctrlProps/ctrlProp411.xml"/><Relationship Id="rId301" Type="http://schemas.openxmlformats.org/officeDocument/2006/relationships/ctrlProp" Target="../ctrlProps/ctrlProp534.xml"/><Relationship Id="rId322" Type="http://schemas.openxmlformats.org/officeDocument/2006/relationships/ctrlProp" Target="../ctrlProps/ctrlProp555.xml"/><Relationship Id="rId343" Type="http://schemas.openxmlformats.org/officeDocument/2006/relationships/ctrlProp" Target="../ctrlProps/ctrlProp576.xml"/><Relationship Id="rId364" Type="http://schemas.openxmlformats.org/officeDocument/2006/relationships/ctrlProp" Target="../ctrlProps/ctrlProp597.xml"/><Relationship Id="rId61" Type="http://schemas.openxmlformats.org/officeDocument/2006/relationships/ctrlProp" Target="../ctrlProps/ctrlProp294.xml"/><Relationship Id="rId82" Type="http://schemas.openxmlformats.org/officeDocument/2006/relationships/ctrlProp" Target="../ctrlProps/ctrlProp315.xml"/><Relationship Id="rId199" Type="http://schemas.openxmlformats.org/officeDocument/2006/relationships/ctrlProp" Target="../ctrlProps/ctrlProp432.xml"/><Relationship Id="rId203" Type="http://schemas.openxmlformats.org/officeDocument/2006/relationships/ctrlProp" Target="../ctrlProps/ctrlProp436.xml"/><Relationship Id="rId19" Type="http://schemas.openxmlformats.org/officeDocument/2006/relationships/ctrlProp" Target="../ctrlProps/ctrlProp252.xml"/><Relationship Id="rId224" Type="http://schemas.openxmlformats.org/officeDocument/2006/relationships/ctrlProp" Target="../ctrlProps/ctrlProp457.xml"/><Relationship Id="rId245" Type="http://schemas.openxmlformats.org/officeDocument/2006/relationships/ctrlProp" Target="../ctrlProps/ctrlProp478.xml"/><Relationship Id="rId266" Type="http://schemas.openxmlformats.org/officeDocument/2006/relationships/ctrlProp" Target="../ctrlProps/ctrlProp499.xml"/><Relationship Id="rId287" Type="http://schemas.openxmlformats.org/officeDocument/2006/relationships/ctrlProp" Target="../ctrlProps/ctrlProp520.xml"/><Relationship Id="rId30" Type="http://schemas.openxmlformats.org/officeDocument/2006/relationships/ctrlProp" Target="../ctrlProps/ctrlProp263.xml"/><Relationship Id="rId105" Type="http://schemas.openxmlformats.org/officeDocument/2006/relationships/ctrlProp" Target="../ctrlProps/ctrlProp338.xml"/><Relationship Id="rId126" Type="http://schemas.openxmlformats.org/officeDocument/2006/relationships/ctrlProp" Target="../ctrlProps/ctrlProp359.xml"/><Relationship Id="rId147" Type="http://schemas.openxmlformats.org/officeDocument/2006/relationships/ctrlProp" Target="../ctrlProps/ctrlProp380.xml"/><Relationship Id="rId168" Type="http://schemas.openxmlformats.org/officeDocument/2006/relationships/ctrlProp" Target="../ctrlProps/ctrlProp401.xml"/><Relationship Id="rId312" Type="http://schemas.openxmlformats.org/officeDocument/2006/relationships/ctrlProp" Target="../ctrlProps/ctrlProp545.xml"/><Relationship Id="rId333" Type="http://schemas.openxmlformats.org/officeDocument/2006/relationships/ctrlProp" Target="../ctrlProps/ctrlProp566.xml"/><Relationship Id="rId354" Type="http://schemas.openxmlformats.org/officeDocument/2006/relationships/ctrlProp" Target="../ctrlProps/ctrlProp587.xml"/><Relationship Id="rId51" Type="http://schemas.openxmlformats.org/officeDocument/2006/relationships/ctrlProp" Target="../ctrlProps/ctrlProp284.xml"/><Relationship Id="rId72" Type="http://schemas.openxmlformats.org/officeDocument/2006/relationships/ctrlProp" Target="../ctrlProps/ctrlProp305.xml"/><Relationship Id="rId93" Type="http://schemas.openxmlformats.org/officeDocument/2006/relationships/ctrlProp" Target="../ctrlProps/ctrlProp326.xml"/><Relationship Id="rId189" Type="http://schemas.openxmlformats.org/officeDocument/2006/relationships/ctrlProp" Target="../ctrlProps/ctrlProp422.xml"/><Relationship Id="rId375" Type="http://schemas.openxmlformats.org/officeDocument/2006/relationships/ctrlProp" Target="../ctrlProps/ctrlProp608.xml"/><Relationship Id="rId3" Type="http://schemas.openxmlformats.org/officeDocument/2006/relationships/vmlDrawing" Target="../drawings/vmlDrawing8.vml"/><Relationship Id="rId214" Type="http://schemas.openxmlformats.org/officeDocument/2006/relationships/ctrlProp" Target="../ctrlProps/ctrlProp447.xml"/><Relationship Id="rId235" Type="http://schemas.openxmlformats.org/officeDocument/2006/relationships/ctrlProp" Target="../ctrlProps/ctrlProp468.xml"/><Relationship Id="rId256" Type="http://schemas.openxmlformats.org/officeDocument/2006/relationships/ctrlProp" Target="../ctrlProps/ctrlProp489.xml"/><Relationship Id="rId277" Type="http://schemas.openxmlformats.org/officeDocument/2006/relationships/ctrlProp" Target="../ctrlProps/ctrlProp510.xml"/><Relationship Id="rId298" Type="http://schemas.openxmlformats.org/officeDocument/2006/relationships/ctrlProp" Target="../ctrlProps/ctrlProp531.xml"/><Relationship Id="rId116" Type="http://schemas.openxmlformats.org/officeDocument/2006/relationships/ctrlProp" Target="../ctrlProps/ctrlProp349.xml"/><Relationship Id="rId137" Type="http://schemas.openxmlformats.org/officeDocument/2006/relationships/ctrlProp" Target="../ctrlProps/ctrlProp370.xml"/><Relationship Id="rId158" Type="http://schemas.openxmlformats.org/officeDocument/2006/relationships/ctrlProp" Target="../ctrlProps/ctrlProp391.xml"/><Relationship Id="rId302" Type="http://schemas.openxmlformats.org/officeDocument/2006/relationships/ctrlProp" Target="../ctrlProps/ctrlProp535.xml"/><Relationship Id="rId323" Type="http://schemas.openxmlformats.org/officeDocument/2006/relationships/ctrlProp" Target="../ctrlProps/ctrlProp556.xml"/><Relationship Id="rId344" Type="http://schemas.openxmlformats.org/officeDocument/2006/relationships/ctrlProp" Target="../ctrlProps/ctrlProp577.xml"/><Relationship Id="rId20" Type="http://schemas.openxmlformats.org/officeDocument/2006/relationships/ctrlProp" Target="../ctrlProps/ctrlProp253.xml"/><Relationship Id="rId41" Type="http://schemas.openxmlformats.org/officeDocument/2006/relationships/ctrlProp" Target="../ctrlProps/ctrlProp274.xml"/><Relationship Id="rId62" Type="http://schemas.openxmlformats.org/officeDocument/2006/relationships/ctrlProp" Target="../ctrlProps/ctrlProp295.xml"/><Relationship Id="rId83" Type="http://schemas.openxmlformats.org/officeDocument/2006/relationships/ctrlProp" Target="../ctrlProps/ctrlProp316.xml"/><Relationship Id="rId179" Type="http://schemas.openxmlformats.org/officeDocument/2006/relationships/ctrlProp" Target="../ctrlProps/ctrlProp412.xml"/><Relationship Id="rId365" Type="http://schemas.openxmlformats.org/officeDocument/2006/relationships/ctrlProp" Target="../ctrlProps/ctrlProp598.xml"/><Relationship Id="rId190" Type="http://schemas.openxmlformats.org/officeDocument/2006/relationships/ctrlProp" Target="../ctrlProps/ctrlProp423.xml"/><Relationship Id="rId204" Type="http://schemas.openxmlformats.org/officeDocument/2006/relationships/ctrlProp" Target="../ctrlProps/ctrlProp437.xml"/><Relationship Id="rId225" Type="http://schemas.openxmlformats.org/officeDocument/2006/relationships/ctrlProp" Target="../ctrlProps/ctrlProp458.xml"/><Relationship Id="rId246" Type="http://schemas.openxmlformats.org/officeDocument/2006/relationships/ctrlProp" Target="../ctrlProps/ctrlProp479.xml"/><Relationship Id="rId267" Type="http://schemas.openxmlformats.org/officeDocument/2006/relationships/ctrlProp" Target="../ctrlProps/ctrlProp500.xml"/><Relationship Id="rId288" Type="http://schemas.openxmlformats.org/officeDocument/2006/relationships/ctrlProp" Target="../ctrlProps/ctrlProp521.xml"/><Relationship Id="rId106" Type="http://schemas.openxmlformats.org/officeDocument/2006/relationships/ctrlProp" Target="../ctrlProps/ctrlProp339.xml"/><Relationship Id="rId127" Type="http://schemas.openxmlformats.org/officeDocument/2006/relationships/ctrlProp" Target="../ctrlProps/ctrlProp360.xml"/><Relationship Id="rId313" Type="http://schemas.openxmlformats.org/officeDocument/2006/relationships/ctrlProp" Target="../ctrlProps/ctrlProp546.xml"/><Relationship Id="rId10" Type="http://schemas.openxmlformats.org/officeDocument/2006/relationships/ctrlProp" Target="../ctrlProps/ctrlProp243.xml"/><Relationship Id="rId31" Type="http://schemas.openxmlformats.org/officeDocument/2006/relationships/ctrlProp" Target="../ctrlProps/ctrlProp264.xml"/><Relationship Id="rId52" Type="http://schemas.openxmlformats.org/officeDocument/2006/relationships/ctrlProp" Target="../ctrlProps/ctrlProp285.xml"/><Relationship Id="rId73" Type="http://schemas.openxmlformats.org/officeDocument/2006/relationships/ctrlProp" Target="../ctrlProps/ctrlProp306.xml"/><Relationship Id="rId94" Type="http://schemas.openxmlformats.org/officeDocument/2006/relationships/ctrlProp" Target="../ctrlProps/ctrlProp327.xml"/><Relationship Id="rId148" Type="http://schemas.openxmlformats.org/officeDocument/2006/relationships/ctrlProp" Target="../ctrlProps/ctrlProp381.xml"/><Relationship Id="rId169" Type="http://schemas.openxmlformats.org/officeDocument/2006/relationships/ctrlProp" Target="../ctrlProps/ctrlProp402.xml"/><Relationship Id="rId334" Type="http://schemas.openxmlformats.org/officeDocument/2006/relationships/ctrlProp" Target="../ctrlProps/ctrlProp567.xml"/><Relationship Id="rId355" Type="http://schemas.openxmlformats.org/officeDocument/2006/relationships/ctrlProp" Target="../ctrlProps/ctrlProp588.xml"/><Relationship Id="rId376" Type="http://schemas.openxmlformats.org/officeDocument/2006/relationships/ctrlProp" Target="../ctrlProps/ctrlProp609.xml"/><Relationship Id="rId4" Type="http://schemas.openxmlformats.org/officeDocument/2006/relationships/ctrlProp" Target="../ctrlProps/ctrlProp237.xml"/><Relationship Id="rId180" Type="http://schemas.openxmlformats.org/officeDocument/2006/relationships/ctrlProp" Target="../ctrlProps/ctrlProp413.xml"/><Relationship Id="rId215" Type="http://schemas.openxmlformats.org/officeDocument/2006/relationships/ctrlProp" Target="../ctrlProps/ctrlProp448.xml"/><Relationship Id="rId236" Type="http://schemas.openxmlformats.org/officeDocument/2006/relationships/ctrlProp" Target="../ctrlProps/ctrlProp469.xml"/><Relationship Id="rId257" Type="http://schemas.openxmlformats.org/officeDocument/2006/relationships/ctrlProp" Target="../ctrlProps/ctrlProp490.xml"/><Relationship Id="rId278" Type="http://schemas.openxmlformats.org/officeDocument/2006/relationships/ctrlProp" Target="../ctrlProps/ctrlProp511.xml"/><Relationship Id="rId303" Type="http://schemas.openxmlformats.org/officeDocument/2006/relationships/ctrlProp" Target="../ctrlProps/ctrlProp536.xml"/><Relationship Id="rId42" Type="http://schemas.openxmlformats.org/officeDocument/2006/relationships/ctrlProp" Target="../ctrlProps/ctrlProp275.xml"/><Relationship Id="rId84" Type="http://schemas.openxmlformats.org/officeDocument/2006/relationships/ctrlProp" Target="../ctrlProps/ctrlProp317.xml"/><Relationship Id="rId138" Type="http://schemas.openxmlformats.org/officeDocument/2006/relationships/ctrlProp" Target="../ctrlProps/ctrlProp371.xml"/><Relationship Id="rId345" Type="http://schemas.openxmlformats.org/officeDocument/2006/relationships/ctrlProp" Target="../ctrlProps/ctrlProp578.xml"/><Relationship Id="rId191" Type="http://schemas.openxmlformats.org/officeDocument/2006/relationships/ctrlProp" Target="../ctrlProps/ctrlProp424.xml"/><Relationship Id="rId205" Type="http://schemas.openxmlformats.org/officeDocument/2006/relationships/ctrlProp" Target="../ctrlProps/ctrlProp438.xml"/><Relationship Id="rId247" Type="http://schemas.openxmlformats.org/officeDocument/2006/relationships/ctrlProp" Target="../ctrlProps/ctrlProp480.xml"/><Relationship Id="rId107" Type="http://schemas.openxmlformats.org/officeDocument/2006/relationships/ctrlProp" Target="../ctrlProps/ctrlProp340.xml"/><Relationship Id="rId289" Type="http://schemas.openxmlformats.org/officeDocument/2006/relationships/ctrlProp" Target="../ctrlProps/ctrlProp522.xml"/><Relationship Id="rId11" Type="http://schemas.openxmlformats.org/officeDocument/2006/relationships/ctrlProp" Target="../ctrlProps/ctrlProp244.xml"/><Relationship Id="rId53" Type="http://schemas.openxmlformats.org/officeDocument/2006/relationships/ctrlProp" Target="../ctrlProps/ctrlProp286.xml"/><Relationship Id="rId149" Type="http://schemas.openxmlformats.org/officeDocument/2006/relationships/ctrlProp" Target="../ctrlProps/ctrlProp382.xml"/><Relationship Id="rId314" Type="http://schemas.openxmlformats.org/officeDocument/2006/relationships/ctrlProp" Target="../ctrlProps/ctrlProp547.xml"/><Relationship Id="rId356" Type="http://schemas.openxmlformats.org/officeDocument/2006/relationships/ctrlProp" Target="../ctrlProps/ctrlProp589.xml"/><Relationship Id="rId95" Type="http://schemas.openxmlformats.org/officeDocument/2006/relationships/ctrlProp" Target="../ctrlProps/ctrlProp328.xml"/><Relationship Id="rId160" Type="http://schemas.openxmlformats.org/officeDocument/2006/relationships/ctrlProp" Target="../ctrlProps/ctrlProp393.xml"/><Relationship Id="rId216" Type="http://schemas.openxmlformats.org/officeDocument/2006/relationships/ctrlProp" Target="../ctrlProps/ctrlProp449.xml"/><Relationship Id="rId258" Type="http://schemas.openxmlformats.org/officeDocument/2006/relationships/ctrlProp" Target="../ctrlProps/ctrlProp491.xml"/><Relationship Id="rId22" Type="http://schemas.openxmlformats.org/officeDocument/2006/relationships/ctrlProp" Target="../ctrlProps/ctrlProp255.xml"/><Relationship Id="rId64" Type="http://schemas.openxmlformats.org/officeDocument/2006/relationships/ctrlProp" Target="../ctrlProps/ctrlProp297.xml"/><Relationship Id="rId118" Type="http://schemas.openxmlformats.org/officeDocument/2006/relationships/ctrlProp" Target="../ctrlProps/ctrlProp351.xml"/><Relationship Id="rId325" Type="http://schemas.openxmlformats.org/officeDocument/2006/relationships/ctrlProp" Target="../ctrlProps/ctrlProp558.xml"/><Relationship Id="rId367" Type="http://schemas.openxmlformats.org/officeDocument/2006/relationships/ctrlProp" Target="../ctrlProps/ctrlProp600.xml"/><Relationship Id="rId171" Type="http://schemas.openxmlformats.org/officeDocument/2006/relationships/ctrlProp" Target="../ctrlProps/ctrlProp404.xml"/><Relationship Id="rId227" Type="http://schemas.openxmlformats.org/officeDocument/2006/relationships/ctrlProp" Target="../ctrlProps/ctrlProp460.xml"/><Relationship Id="rId269" Type="http://schemas.openxmlformats.org/officeDocument/2006/relationships/ctrlProp" Target="../ctrlProps/ctrlProp502.xml"/><Relationship Id="rId33" Type="http://schemas.openxmlformats.org/officeDocument/2006/relationships/ctrlProp" Target="../ctrlProps/ctrlProp266.xml"/><Relationship Id="rId129" Type="http://schemas.openxmlformats.org/officeDocument/2006/relationships/ctrlProp" Target="../ctrlProps/ctrlProp362.xml"/><Relationship Id="rId280" Type="http://schemas.openxmlformats.org/officeDocument/2006/relationships/ctrlProp" Target="../ctrlProps/ctrlProp513.xml"/><Relationship Id="rId336" Type="http://schemas.openxmlformats.org/officeDocument/2006/relationships/ctrlProp" Target="../ctrlProps/ctrlProp569.xml"/><Relationship Id="rId75" Type="http://schemas.openxmlformats.org/officeDocument/2006/relationships/ctrlProp" Target="../ctrlProps/ctrlProp308.xml"/><Relationship Id="rId140" Type="http://schemas.openxmlformats.org/officeDocument/2006/relationships/ctrlProp" Target="../ctrlProps/ctrlProp373.xml"/><Relationship Id="rId182" Type="http://schemas.openxmlformats.org/officeDocument/2006/relationships/ctrlProp" Target="../ctrlProps/ctrlProp415.xml"/><Relationship Id="rId378" Type="http://schemas.openxmlformats.org/officeDocument/2006/relationships/ctrlProp" Target="../ctrlProps/ctrlProp611.xml"/><Relationship Id="rId6" Type="http://schemas.openxmlformats.org/officeDocument/2006/relationships/ctrlProp" Target="../ctrlProps/ctrlProp239.xml"/><Relationship Id="rId238" Type="http://schemas.openxmlformats.org/officeDocument/2006/relationships/ctrlProp" Target="../ctrlProps/ctrlProp471.xml"/><Relationship Id="rId291" Type="http://schemas.openxmlformats.org/officeDocument/2006/relationships/ctrlProp" Target="../ctrlProps/ctrlProp524.xml"/><Relationship Id="rId305" Type="http://schemas.openxmlformats.org/officeDocument/2006/relationships/ctrlProp" Target="../ctrlProps/ctrlProp538.xml"/><Relationship Id="rId347" Type="http://schemas.openxmlformats.org/officeDocument/2006/relationships/ctrlProp" Target="../ctrlProps/ctrlProp580.xml"/><Relationship Id="rId44" Type="http://schemas.openxmlformats.org/officeDocument/2006/relationships/ctrlProp" Target="../ctrlProps/ctrlProp277.xml"/><Relationship Id="rId86" Type="http://schemas.openxmlformats.org/officeDocument/2006/relationships/ctrlProp" Target="../ctrlProps/ctrlProp319.xml"/><Relationship Id="rId151" Type="http://schemas.openxmlformats.org/officeDocument/2006/relationships/ctrlProp" Target="../ctrlProps/ctrlProp384.xml"/><Relationship Id="rId193" Type="http://schemas.openxmlformats.org/officeDocument/2006/relationships/ctrlProp" Target="../ctrlProps/ctrlProp426.xml"/><Relationship Id="rId207" Type="http://schemas.openxmlformats.org/officeDocument/2006/relationships/ctrlProp" Target="../ctrlProps/ctrlProp440.xml"/><Relationship Id="rId249" Type="http://schemas.openxmlformats.org/officeDocument/2006/relationships/ctrlProp" Target="../ctrlProps/ctrlProp482.xml"/><Relationship Id="rId13" Type="http://schemas.openxmlformats.org/officeDocument/2006/relationships/ctrlProp" Target="../ctrlProps/ctrlProp246.xml"/><Relationship Id="rId109" Type="http://schemas.openxmlformats.org/officeDocument/2006/relationships/ctrlProp" Target="../ctrlProps/ctrlProp342.xml"/><Relationship Id="rId260" Type="http://schemas.openxmlformats.org/officeDocument/2006/relationships/ctrlProp" Target="../ctrlProps/ctrlProp493.xml"/><Relationship Id="rId316" Type="http://schemas.openxmlformats.org/officeDocument/2006/relationships/ctrlProp" Target="../ctrlProps/ctrlProp549.xml"/><Relationship Id="rId55" Type="http://schemas.openxmlformats.org/officeDocument/2006/relationships/ctrlProp" Target="../ctrlProps/ctrlProp288.xml"/><Relationship Id="rId97" Type="http://schemas.openxmlformats.org/officeDocument/2006/relationships/ctrlProp" Target="../ctrlProps/ctrlProp330.xml"/><Relationship Id="rId120" Type="http://schemas.openxmlformats.org/officeDocument/2006/relationships/ctrlProp" Target="../ctrlProps/ctrlProp353.xml"/><Relationship Id="rId358" Type="http://schemas.openxmlformats.org/officeDocument/2006/relationships/ctrlProp" Target="../ctrlProps/ctrlProp591.xml"/><Relationship Id="rId162" Type="http://schemas.openxmlformats.org/officeDocument/2006/relationships/ctrlProp" Target="../ctrlProps/ctrlProp395.xml"/><Relationship Id="rId218" Type="http://schemas.openxmlformats.org/officeDocument/2006/relationships/ctrlProp" Target="../ctrlProps/ctrlProp451.xml"/><Relationship Id="rId271" Type="http://schemas.openxmlformats.org/officeDocument/2006/relationships/ctrlProp" Target="../ctrlProps/ctrlProp504.xml"/><Relationship Id="rId24" Type="http://schemas.openxmlformats.org/officeDocument/2006/relationships/ctrlProp" Target="../ctrlProps/ctrlProp257.xml"/><Relationship Id="rId66" Type="http://schemas.openxmlformats.org/officeDocument/2006/relationships/ctrlProp" Target="../ctrlProps/ctrlProp299.xml"/><Relationship Id="rId131" Type="http://schemas.openxmlformats.org/officeDocument/2006/relationships/ctrlProp" Target="../ctrlProps/ctrlProp364.xml"/><Relationship Id="rId327" Type="http://schemas.openxmlformats.org/officeDocument/2006/relationships/ctrlProp" Target="../ctrlProps/ctrlProp560.xml"/><Relationship Id="rId369" Type="http://schemas.openxmlformats.org/officeDocument/2006/relationships/ctrlProp" Target="../ctrlProps/ctrlProp602.xml"/><Relationship Id="rId173" Type="http://schemas.openxmlformats.org/officeDocument/2006/relationships/ctrlProp" Target="../ctrlProps/ctrlProp406.xml"/><Relationship Id="rId229" Type="http://schemas.openxmlformats.org/officeDocument/2006/relationships/ctrlProp" Target="../ctrlProps/ctrlProp462.xml"/><Relationship Id="rId240" Type="http://schemas.openxmlformats.org/officeDocument/2006/relationships/ctrlProp" Target="../ctrlProps/ctrlProp473.xml"/><Relationship Id="rId35" Type="http://schemas.openxmlformats.org/officeDocument/2006/relationships/ctrlProp" Target="../ctrlProps/ctrlProp268.xml"/><Relationship Id="rId77" Type="http://schemas.openxmlformats.org/officeDocument/2006/relationships/ctrlProp" Target="../ctrlProps/ctrlProp310.xml"/><Relationship Id="rId100" Type="http://schemas.openxmlformats.org/officeDocument/2006/relationships/ctrlProp" Target="../ctrlProps/ctrlProp333.xml"/><Relationship Id="rId282" Type="http://schemas.openxmlformats.org/officeDocument/2006/relationships/ctrlProp" Target="../ctrlProps/ctrlProp515.xml"/><Relationship Id="rId338" Type="http://schemas.openxmlformats.org/officeDocument/2006/relationships/ctrlProp" Target="../ctrlProps/ctrlProp571.xml"/><Relationship Id="rId8" Type="http://schemas.openxmlformats.org/officeDocument/2006/relationships/ctrlProp" Target="../ctrlProps/ctrlProp241.xml"/><Relationship Id="rId142" Type="http://schemas.openxmlformats.org/officeDocument/2006/relationships/ctrlProp" Target="../ctrlProps/ctrlProp375.xml"/><Relationship Id="rId184" Type="http://schemas.openxmlformats.org/officeDocument/2006/relationships/ctrlProp" Target="../ctrlProps/ctrlProp417.xml"/><Relationship Id="rId251" Type="http://schemas.openxmlformats.org/officeDocument/2006/relationships/ctrlProp" Target="../ctrlProps/ctrlProp484.xml"/><Relationship Id="rId46" Type="http://schemas.openxmlformats.org/officeDocument/2006/relationships/ctrlProp" Target="../ctrlProps/ctrlProp279.xml"/><Relationship Id="rId293" Type="http://schemas.openxmlformats.org/officeDocument/2006/relationships/ctrlProp" Target="../ctrlProps/ctrlProp526.xml"/><Relationship Id="rId307" Type="http://schemas.openxmlformats.org/officeDocument/2006/relationships/ctrlProp" Target="../ctrlProps/ctrlProp540.xml"/><Relationship Id="rId349" Type="http://schemas.openxmlformats.org/officeDocument/2006/relationships/ctrlProp" Target="../ctrlProps/ctrlProp582.xml"/><Relationship Id="rId88" Type="http://schemas.openxmlformats.org/officeDocument/2006/relationships/ctrlProp" Target="../ctrlProps/ctrlProp321.xml"/><Relationship Id="rId111" Type="http://schemas.openxmlformats.org/officeDocument/2006/relationships/ctrlProp" Target="../ctrlProps/ctrlProp344.xml"/><Relationship Id="rId153" Type="http://schemas.openxmlformats.org/officeDocument/2006/relationships/ctrlProp" Target="../ctrlProps/ctrlProp386.xml"/><Relationship Id="rId195" Type="http://schemas.openxmlformats.org/officeDocument/2006/relationships/ctrlProp" Target="../ctrlProps/ctrlProp428.xml"/><Relationship Id="rId209" Type="http://schemas.openxmlformats.org/officeDocument/2006/relationships/ctrlProp" Target="../ctrlProps/ctrlProp442.xml"/><Relationship Id="rId360" Type="http://schemas.openxmlformats.org/officeDocument/2006/relationships/ctrlProp" Target="../ctrlProps/ctrlProp593.xml"/><Relationship Id="rId220" Type="http://schemas.openxmlformats.org/officeDocument/2006/relationships/ctrlProp" Target="../ctrlProps/ctrlProp453.xml"/><Relationship Id="rId15" Type="http://schemas.openxmlformats.org/officeDocument/2006/relationships/ctrlProp" Target="../ctrlProps/ctrlProp248.xml"/><Relationship Id="rId57" Type="http://schemas.openxmlformats.org/officeDocument/2006/relationships/ctrlProp" Target="../ctrlProps/ctrlProp290.xml"/><Relationship Id="rId262" Type="http://schemas.openxmlformats.org/officeDocument/2006/relationships/ctrlProp" Target="../ctrlProps/ctrlProp495.xml"/><Relationship Id="rId318" Type="http://schemas.openxmlformats.org/officeDocument/2006/relationships/ctrlProp" Target="../ctrlProps/ctrlProp551.xml"/><Relationship Id="rId99" Type="http://schemas.openxmlformats.org/officeDocument/2006/relationships/ctrlProp" Target="../ctrlProps/ctrlProp332.xml"/><Relationship Id="rId122" Type="http://schemas.openxmlformats.org/officeDocument/2006/relationships/ctrlProp" Target="../ctrlProps/ctrlProp355.xml"/><Relationship Id="rId164" Type="http://schemas.openxmlformats.org/officeDocument/2006/relationships/ctrlProp" Target="../ctrlProps/ctrlProp397.xml"/><Relationship Id="rId371" Type="http://schemas.openxmlformats.org/officeDocument/2006/relationships/ctrlProp" Target="../ctrlProps/ctrlProp60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38" Type="http://schemas.openxmlformats.org/officeDocument/2006/relationships/ctrlProp" Target="../ctrlProps/ctrlProp146.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13" Type="http://schemas.openxmlformats.org/officeDocument/2006/relationships/ctrlProp" Target="../ctrlProps/ctrlProp21.xml"/><Relationship Id="rId109" Type="http://schemas.openxmlformats.org/officeDocument/2006/relationships/ctrlProp" Target="../ctrlProps/ctrlProp117.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omments" Target="../comments4.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79" Type="http://schemas.openxmlformats.org/officeDocument/2006/relationships/ctrlProp" Target="../ctrlProps/ctrlProp187.xml"/><Relationship Id="rId195" Type="http://schemas.openxmlformats.org/officeDocument/2006/relationships/ctrlProp" Target="../ctrlProps/ctrlProp203.xml"/><Relationship Id="rId209" Type="http://schemas.openxmlformats.org/officeDocument/2006/relationships/ctrlProp" Target="../ctrlProps/ctrlProp217.xml"/><Relationship Id="rId190" Type="http://schemas.openxmlformats.org/officeDocument/2006/relationships/ctrlProp" Target="../ctrlProps/ctrlProp198.xml"/><Relationship Id="rId204" Type="http://schemas.openxmlformats.org/officeDocument/2006/relationships/ctrlProp" Target="../ctrlProps/ctrlProp212.xml"/><Relationship Id="rId220" Type="http://schemas.openxmlformats.org/officeDocument/2006/relationships/ctrlProp" Target="../ctrlProps/ctrlProp228.xml"/><Relationship Id="rId225" Type="http://schemas.openxmlformats.org/officeDocument/2006/relationships/ctrlProp" Target="../ctrlProps/ctrlProp233.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48" Type="http://schemas.openxmlformats.org/officeDocument/2006/relationships/ctrlProp" Target="../ctrlProps/ctrlProp156.xml"/><Relationship Id="rId164" Type="http://schemas.openxmlformats.org/officeDocument/2006/relationships/ctrlProp" Target="../ctrlProps/ctrlProp172.xml"/><Relationship Id="rId169" Type="http://schemas.openxmlformats.org/officeDocument/2006/relationships/ctrlProp" Target="../ctrlProps/ctrlProp177.xml"/><Relationship Id="rId185" Type="http://schemas.openxmlformats.org/officeDocument/2006/relationships/ctrlProp" Target="../ctrlProps/ctrlProp193.xml"/><Relationship Id="rId4" Type="http://schemas.openxmlformats.org/officeDocument/2006/relationships/ctrlProp" Target="../ctrlProps/ctrlProp12.xml"/><Relationship Id="rId9" Type="http://schemas.openxmlformats.org/officeDocument/2006/relationships/ctrlProp" Target="../ctrlProps/ctrlProp17.xml"/><Relationship Id="rId180" Type="http://schemas.openxmlformats.org/officeDocument/2006/relationships/ctrlProp" Target="../ctrlProps/ctrlProp188.xml"/><Relationship Id="rId210" Type="http://schemas.openxmlformats.org/officeDocument/2006/relationships/ctrlProp" Target="../ctrlProps/ctrlProp218.xml"/><Relationship Id="rId215" Type="http://schemas.openxmlformats.org/officeDocument/2006/relationships/ctrlProp" Target="../ctrlProps/ctrlProp223.xml"/><Relationship Id="rId26" Type="http://schemas.openxmlformats.org/officeDocument/2006/relationships/ctrlProp" Target="../ctrlProps/ctrlProp34.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7.bin"/><Relationship Id="rId212" Type="http://schemas.openxmlformats.org/officeDocument/2006/relationships/ctrlProp" Target="../ctrlProps/ctrlProp220.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 Type="http://schemas.openxmlformats.org/officeDocument/2006/relationships/drawing" Target="../drawings/drawing5.xml"/><Relationship Id="rId29" Type="http://schemas.openxmlformats.org/officeDocument/2006/relationships/ctrlProp" Target="../ctrlProps/ctrlProp37.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6.vml"/><Relationship Id="rId214" Type="http://schemas.openxmlformats.org/officeDocument/2006/relationships/ctrlProp" Target="../ctrlProps/ctrlProp22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AW32"/>
  <sheetViews>
    <sheetView view="pageBreakPreview" zoomScaleNormal="100" workbookViewId="0">
      <selection activeCell="D20" sqref="D20:L21"/>
    </sheetView>
  </sheetViews>
  <sheetFormatPr defaultColWidth="9" defaultRowHeight="12"/>
  <cols>
    <col min="1" max="1" width="2.33203125" style="163" customWidth="1"/>
    <col min="2" max="2" width="0.6640625" style="163" customWidth="1"/>
    <col min="3" max="3" width="2.33203125" style="163" customWidth="1"/>
    <col min="4" max="9" width="2.109375" style="163" customWidth="1"/>
    <col min="10" max="11" width="1.6640625" style="163" customWidth="1"/>
    <col min="12" max="29" width="2.109375" style="163" customWidth="1"/>
    <col min="30" max="42" width="1.88671875" style="163" customWidth="1"/>
    <col min="43" max="43" width="3.109375" style="163" bestFit="1" customWidth="1"/>
    <col min="44" max="44" width="2.88671875" style="163" bestFit="1" customWidth="1"/>
    <col min="45" max="45" width="3.109375" style="163" bestFit="1" customWidth="1"/>
    <col min="46" max="46" width="2.88671875" style="163" customWidth="1"/>
    <col min="47" max="47" width="3.109375" style="163" customWidth="1"/>
    <col min="48" max="48" width="2.109375" style="163" customWidth="1"/>
    <col min="49" max="49" width="0.6640625" style="163" customWidth="1"/>
    <col min="50" max="50" width="9" style="163"/>
    <col min="51" max="51" width="0.88671875" style="163" customWidth="1"/>
    <col min="52" max="16384" width="9" style="163"/>
  </cols>
  <sheetData>
    <row r="1" spans="2:49" ht="12" customHeight="1">
      <c r="C1" s="163" t="s">
        <v>26</v>
      </c>
    </row>
    <row r="2" spans="2:49" ht="3" customHeight="1">
      <c r="B2" s="164"/>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6"/>
    </row>
    <row r="3" spans="2:49" ht="12" customHeight="1">
      <c r="B3" s="167"/>
      <c r="AW3" s="168"/>
    </row>
    <row r="4" spans="2:49" ht="18" customHeight="1">
      <c r="B4" s="167"/>
      <c r="D4" s="458" t="s">
        <v>27</v>
      </c>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W4" s="168"/>
    </row>
    <row r="5" spans="2:49" ht="16.5" customHeight="1" thickBot="1">
      <c r="B5" s="167"/>
      <c r="D5" s="459" t="s">
        <v>28</v>
      </c>
      <c r="E5" s="459"/>
      <c r="F5" s="459"/>
      <c r="G5" s="459"/>
      <c r="H5" s="459"/>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W5" s="168"/>
    </row>
    <row r="6" spans="2:49" ht="48.75" customHeight="1" thickBot="1">
      <c r="B6" s="167"/>
      <c r="D6" s="460" t="s">
        <v>258</v>
      </c>
      <c r="E6" s="461"/>
      <c r="F6" s="461"/>
      <c r="G6" s="461"/>
      <c r="H6" s="461"/>
      <c r="I6" s="462"/>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4"/>
      <c r="AW6" s="168"/>
    </row>
    <row r="7" spans="2:49" ht="11.25" customHeight="1">
      <c r="B7" s="167"/>
      <c r="D7" s="169"/>
      <c r="E7" s="169"/>
      <c r="F7" s="169"/>
      <c r="G7" s="169"/>
      <c r="H7" s="169"/>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W7" s="168"/>
    </row>
    <row r="8" spans="2:49" ht="12.75" customHeight="1">
      <c r="B8" s="167"/>
      <c r="D8" s="458" t="s">
        <v>29</v>
      </c>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170"/>
      <c r="AW8" s="168"/>
    </row>
    <row r="9" spans="2:49" ht="13.5" customHeight="1" thickBot="1">
      <c r="B9" s="167"/>
      <c r="D9" s="459" t="s">
        <v>30</v>
      </c>
      <c r="E9" s="459"/>
      <c r="F9" s="459"/>
      <c r="G9" s="459"/>
      <c r="H9" s="459"/>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169"/>
      <c r="AV9" s="169"/>
      <c r="AW9" s="171"/>
    </row>
    <row r="10" spans="2:49" ht="48.75" customHeight="1" thickBot="1">
      <c r="B10" s="167"/>
      <c r="D10" s="460" t="s">
        <v>257</v>
      </c>
      <c r="E10" s="461"/>
      <c r="F10" s="461"/>
      <c r="G10" s="461"/>
      <c r="H10" s="461"/>
      <c r="I10" s="462"/>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4"/>
      <c r="AW10" s="168"/>
    </row>
    <row r="11" spans="2:49" ht="12" customHeight="1">
      <c r="B11" s="167"/>
      <c r="E11" s="172"/>
      <c r="F11" s="172"/>
      <c r="G11" s="172"/>
      <c r="H11" s="172"/>
      <c r="I11" s="172"/>
      <c r="J11" s="172"/>
      <c r="K11" s="172"/>
      <c r="L11" s="172"/>
      <c r="M11" s="172"/>
      <c r="N11" s="172"/>
      <c r="O11" s="172"/>
      <c r="P11" s="172"/>
      <c r="Q11" s="172"/>
      <c r="AW11" s="168"/>
    </row>
    <row r="12" spans="2:49" ht="12.75" customHeight="1" thickBot="1">
      <c r="B12" s="167"/>
      <c r="D12" s="465" t="s">
        <v>31</v>
      </c>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c r="AW12" s="168"/>
    </row>
    <row r="13" spans="2:49" ht="16.05" customHeight="1">
      <c r="B13" s="167"/>
      <c r="D13" s="181" t="s">
        <v>176</v>
      </c>
      <c r="E13" s="473" t="s">
        <v>175</v>
      </c>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4"/>
      <c r="AQ13" s="471" t="s">
        <v>259</v>
      </c>
      <c r="AR13" s="471"/>
      <c r="AS13" s="471"/>
      <c r="AT13" s="471"/>
      <c r="AU13" s="472"/>
      <c r="AW13" s="168"/>
    </row>
    <row r="14" spans="2:49" ht="25.5" customHeight="1">
      <c r="B14" s="167"/>
      <c r="D14" s="182"/>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6"/>
      <c r="AQ14" s="479" t="s">
        <v>217</v>
      </c>
      <c r="AR14" s="501" t="s">
        <v>218</v>
      </c>
      <c r="AS14" s="479" t="s">
        <v>219</v>
      </c>
      <c r="AT14" s="501" t="s">
        <v>220</v>
      </c>
      <c r="AU14" s="503" t="s">
        <v>256</v>
      </c>
      <c r="AW14" s="168"/>
    </row>
    <row r="15" spans="2:49" ht="40.5" customHeight="1" thickBot="1">
      <c r="B15" s="167"/>
      <c r="D15" s="183" t="s">
        <v>177</v>
      </c>
      <c r="E15" s="477" t="s">
        <v>178</v>
      </c>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8"/>
      <c r="AQ15" s="480"/>
      <c r="AR15" s="502"/>
      <c r="AS15" s="480"/>
      <c r="AT15" s="502"/>
      <c r="AU15" s="504"/>
      <c r="AW15" s="168"/>
    </row>
    <row r="16" spans="2:49" ht="29.25" customHeight="1">
      <c r="B16" s="167"/>
      <c r="D16" s="481" t="s">
        <v>39</v>
      </c>
      <c r="E16" s="482"/>
      <c r="F16" s="482"/>
      <c r="G16" s="482"/>
      <c r="H16" s="482"/>
      <c r="I16" s="482"/>
      <c r="J16" s="482"/>
      <c r="K16" s="482"/>
      <c r="L16" s="483"/>
      <c r="M16" s="490" t="s">
        <v>32</v>
      </c>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2"/>
      <c r="AQ16" s="451"/>
      <c r="AR16" s="451"/>
      <c r="AS16" s="451"/>
      <c r="AT16" s="451"/>
      <c r="AU16" s="449"/>
      <c r="AW16" s="168"/>
    </row>
    <row r="17" spans="2:49" ht="52.5" customHeight="1">
      <c r="B17" s="167"/>
      <c r="D17" s="484"/>
      <c r="E17" s="485"/>
      <c r="F17" s="485"/>
      <c r="G17" s="485"/>
      <c r="H17" s="485"/>
      <c r="I17" s="485"/>
      <c r="J17" s="485"/>
      <c r="K17" s="485"/>
      <c r="L17" s="486"/>
      <c r="M17" s="495"/>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7"/>
      <c r="AQ17" s="452"/>
      <c r="AR17" s="452"/>
      <c r="AS17" s="452"/>
      <c r="AT17" s="452"/>
      <c r="AU17" s="450"/>
      <c r="AW17" s="168"/>
    </row>
    <row r="18" spans="2:49" ht="30.75" customHeight="1">
      <c r="B18" s="167"/>
      <c r="D18" s="484"/>
      <c r="E18" s="485"/>
      <c r="F18" s="485"/>
      <c r="G18" s="485"/>
      <c r="H18" s="485"/>
      <c r="I18" s="485"/>
      <c r="J18" s="485"/>
      <c r="K18" s="485"/>
      <c r="L18" s="486"/>
      <c r="M18" s="493" t="s">
        <v>33</v>
      </c>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66"/>
      <c r="AR18" s="466"/>
      <c r="AS18" s="466"/>
      <c r="AT18" s="466"/>
      <c r="AU18" s="453"/>
      <c r="AW18" s="168"/>
    </row>
    <row r="19" spans="2:49" ht="52.5" customHeight="1">
      <c r="B19" s="167"/>
      <c r="D19" s="487"/>
      <c r="E19" s="488"/>
      <c r="F19" s="488"/>
      <c r="G19" s="488"/>
      <c r="H19" s="488"/>
      <c r="I19" s="488"/>
      <c r="J19" s="488"/>
      <c r="K19" s="488"/>
      <c r="L19" s="489"/>
      <c r="M19" s="495"/>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7"/>
      <c r="AQ19" s="452"/>
      <c r="AR19" s="452"/>
      <c r="AS19" s="452"/>
      <c r="AT19" s="452"/>
      <c r="AU19" s="450"/>
      <c r="AW19" s="168"/>
    </row>
    <row r="20" spans="2:49" ht="30.75" customHeight="1">
      <c r="B20" s="167"/>
      <c r="D20" s="498" t="s">
        <v>34</v>
      </c>
      <c r="E20" s="499"/>
      <c r="F20" s="499"/>
      <c r="G20" s="499"/>
      <c r="H20" s="499"/>
      <c r="I20" s="499"/>
      <c r="J20" s="499"/>
      <c r="K20" s="499"/>
      <c r="L20" s="500"/>
      <c r="M20" s="467"/>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56"/>
      <c r="AR20" s="456"/>
      <c r="AS20" s="456"/>
      <c r="AT20" s="456"/>
      <c r="AU20" s="454"/>
      <c r="AW20" s="168"/>
    </row>
    <row r="21" spans="2:49" ht="52.5" customHeight="1">
      <c r="B21" s="167"/>
      <c r="D21" s="487"/>
      <c r="E21" s="488"/>
      <c r="F21" s="488"/>
      <c r="G21" s="488"/>
      <c r="H21" s="488"/>
      <c r="I21" s="488"/>
      <c r="J21" s="488"/>
      <c r="K21" s="488"/>
      <c r="L21" s="489"/>
      <c r="M21" s="469"/>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57"/>
      <c r="AR21" s="457"/>
      <c r="AS21" s="457"/>
      <c r="AT21" s="457"/>
      <c r="AU21" s="455"/>
      <c r="AW21" s="168"/>
    </row>
    <row r="22" spans="2:49" ht="30.75" customHeight="1">
      <c r="B22" s="167"/>
      <c r="D22" s="431" t="s">
        <v>35</v>
      </c>
      <c r="E22" s="432"/>
      <c r="F22" s="432"/>
      <c r="G22" s="432"/>
      <c r="H22" s="432"/>
      <c r="I22" s="432"/>
      <c r="J22" s="432"/>
      <c r="K22" s="432"/>
      <c r="L22" s="433"/>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444"/>
      <c r="AP22" s="445"/>
      <c r="AQ22" s="456"/>
      <c r="AR22" s="456"/>
      <c r="AS22" s="456"/>
      <c r="AT22" s="456"/>
      <c r="AU22" s="454"/>
      <c r="AW22" s="168"/>
    </row>
    <row r="23" spans="2:49" ht="52.5" customHeight="1">
      <c r="B23" s="167"/>
      <c r="D23" s="434"/>
      <c r="E23" s="435"/>
      <c r="F23" s="435"/>
      <c r="G23" s="435"/>
      <c r="H23" s="435"/>
      <c r="I23" s="435"/>
      <c r="J23" s="435"/>
      <c r="K23" s="435"/>
      <c r="L23" s="436"/>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8"/>
      <c r="AQ23" s="457"/>
      <c r="AR23" s="457"/>
      <c r="AS23" s="457"/>
      <c r="AT23" s="457"/>
      <c r="AU23" s="455"/>
      <c r="AW23" s="168"/>
    </row>
    <row r="24" spans="2:49" ht="30.75" customHeight="1">
      <c r="B24" s="167"/>
      <c r="D24" s="431" t="s">
        <v>36</v>
      </c>
      <c r="E24" s="432"/>
      <c r="F24" s="432"/>
      <c r="G24" s="432"/>
      <c r="H24" s="432"/>
      <c r="I24" s="432"/>
      <c r="J24" s="432"/>
      <c r="K24" s="432"/>
      <c r="L24" s="433"/>
      <c r="M24" s="443"/>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5"/>
      <c r="AQ24" s="456"/>
      <c r="AR24" s="456"/>
      <c r="AS24" s="456"/>
      <c r="AT24" s="456"/>
      <c r="AU24" s="454"/>
      <c r="AW24" s="168"/>
    </row>
    <row r="25" spans="2:49" ht="52.5" customHeight="1">
      <c r="B25" s="167"/>
      <c r="D25" s="434"/>
      <c r="E25" s="435"/>
      <c r="F25" s="435"/>
      <c r="G25" s="435"/>
      <c r="H25" s="435"/>
      <c r="I25" s="435"/>
      <c r="J25" s="435"/>
      <c r="K25" s="435"/>
      <c r="L25" s="436"/>
      <c r="M25" s="446"/>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7"/>
      <c r="AN25" s="447"/>
      <c r="AO25" s="447"/>
      <c r="AP25" s="448"/>
      <c r="AQ25" s="457"/>
      <c r="AR25" s="457"/>
      <c r="AS25" s="457"/>
      <c r="AT25" s="457"/>
      <c r="AU25" s="455"/>
      <c r="AW25" s="168"/>
    </row>
    <row r="26" spans="2:49" ht="30.75" customHeight="1">
      <c r="B26" s="167"/>
      <c r="D26" s="437" t="s">
        <v>48</v>
      </c>
      <c r="E26" s="438"/>
      <c r="F26" s="438"/>
      <c r="G26" s="438"/>
      <c r="H26" s="438"/>
      <c r="I26" s="438"/>
      <c r="J26" s="438"/>
      <c r="K26" s="438"/>
      <c r="L26" s="439"/>
      <c r="M26" s="443"/>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5"/>
      <c r="AQ26" s="456"/>
      <c r="AR26" s="456"/>
      <c r="AS26" s="456"/>
      <c r="AT26" s="456"/>
      <c r="AU26" s="454"/>
      <c r="AW26" s="168"/>
    </row>
    <row r="27" spans="2:49" ht="52.5" customHeight="1">
      <c r="B27" s="167"/>
      <c r="D27" s="440"/>
      <c r="E27" s="441"/>
      <c r="F27" s="441"/>
      <c r="G27" s="441"/>
      <c r="H27" s="441"/>
      <c r="I27" s="441"/>
      <c r="J27" s="441"/>
      <c r="K27" s="441"/>
      <c r="L27" s="442"/>
      <c r="M27" s="446"/>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7"/>
      <c r="AN27" s="447"/>
      <c r="AO27" s="447"/>
      <c r="AP27" s="448"/>
      <c r="AQ27" s="457"/>
      <c r="AR27" s="457"/>
      <c r="AS27" s="457"/>
      <c r="AT27" s="457"/>
      <c r="AU27" s="455"/>
      <c r="AW27" s="168"/>
    </row>
    <row r="28" spans="2:49" ht="30.75" customHeight="1" thickBot="1">
      <c r="B28" s="167"/>
      <c r="D28" s="173"/>
      <c r="E28" s="174"/>
      <c r="F28" s="427" t="s">
        <v>7</v>
      </c>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8"/>
      <c r="AF28" s="428"/>
      <c r="AG28" s="428"/>
      <c r="AH28" s="428"/>
      <c r="AI28" s="429" t="s">
        <v>37</v>
      </c>
      <c r="AJ28" s="429"/>
      <c r="AK28" s="429"/>
      <c r="AL28" s="429"/>
      <c r="AM28" s="429"/>
      <c r="AN28" s="429"/>
      <c r="AO28" s="429"/>
      <c r="AP28" s="430"/>
      <c r="AQ28" s="175"/>
      <c r="AR28" s="175"/>
      <c r="AS28" s="175"/>
      <c r="AT28" s="175"/>
      <c r="AU28" s="176"/>
      <c r="AW28" s="168"/>
    </row>
    <row r="29" spans="2:49" ht="11.25" customHeight="1">
      <c r="B29" s="167"/>
      <c r="AW29" s="168"/>
    </row>
    <row r="30" spans="2:49">
      <c r="B30" s="167"/>
      <c r="AW30" s="168"/>
    </row>
    <row r="31" spans="2:49" ht="3" customHeight="1">
      <c r="B31" s="177"/>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9"/>
    </row>
    <row r="32" spans="2:49">
      <c r="AV32" s="180" t="s">
        <v>38</v>
      </c>
      <c r="AW32" s="180"/>
    </row>
  </sheetData>
  <sheetProtection algorithmName="SHA-512" hashValue="T1oGJf74ht+D8rKijbcPzAqFw3FK/xa6FNkfCVDtqurY2noNXOnso2h0dr91U2Bt5diGsnltXnyuwfyhEfvTXQ==" saltValue="qOLtx/DQZmvYEnR+Zzq4jA==" spinCount="100000" sheet="1" formatCells="0"/>
  <mergeCells count="63">
    <mergeCell ref="AR14:AR15"/>
    <mergeCell ref="AU26:AU27"/>
    <mergeCell ref="AT26:AT27"/>
    <mergeCell ref="AT20:AT21"/>
    <mergeCell ref="AS20:AS21"/>
    <mergeCell ref="AU14:AU15"/>
    <mergeCell ref="AT14:AT15"/>
    <mergeCell ref="AS14:AS15"/>
    <mergeCell ref="AS22:AS23"/>
    <mergeCell ref="AU22:AU23"/>
    <mergeCell ref="AT22:AT23"/>
    <mergeCell ref="AR20:AR21"/>
    <mergeCell ref="AS26:AS27"/>
    <mergeCell ref="AU24:AU25"/>
    <mergeCell ref="AT24:AT25"/>
    <mergeCell ref="AS24:AS25"/>
    <mergeCell ref="E13:AP14"/>
    <mergeCell ref="E15:AP15"/>
    <mergeCell ref="AQ14:AQ15"/>
    <mergeCell ref="AQ24:AQ25"/>
    <mergeCell ref="D16:L19"/>
    <mergeCell ref="M16:AP16"/>
    <mergeCell ref="M18:AP18"/>
    <mergeCell ref="M17:AP17"/>
    <mergeCell ref="M19:AP19"/>
    <mergeCell ref="D20:L21"/>
    <mergeCell ref="M22:AP23"/>
    <mergeCell ref="AR26:AR27"/>
    <mergeCell ref="AR24:AR25"/>
    <mergeCell ref="AT18:AT19"/>
    <mergeCell ref="AS18:AS19"/>
    <mergeCell ref="AQ16:AQ17"/>
    <mergeCell ref="AQ26:AQ27"/>
    <mergeCell ref="AQ22:AQ23"/>
    <mergeCell ref="AU20:AU21"/>
    <mergeCell ref="AR22:AR23"/>
    <mergeCell ref="AQ20:AQ21"/>
    <mergeCell ref="D4:AT4"/>
    <mergeCell ref="D9:AT9"/>
    <mergeCell ref="D10:H10"/>
    <mergeCell ref="I10:AU10"/>
    <mergeCell ref="D6:H6"/>
    <mergeCell ref="I6:AU6"/>
    <mergeCell ref="D8:AT8"/>
    <mergeCell ref="D5:AT5"/>
    <mergeCell ref="D12:AU12"/>
    <mergeCell ref="AR18:AR19"/>
    <mergeCell ref="AQ18:AQ19"/>
    <mergeCell ref="M20:AP21"/>
    <mergeCell ref="AQ13:AU13"/>
    <mergeCell ref="AU16:AU17"/>
    <mergeCell ref="AT16:AT17"/>
    <mergeCell ref="AS16:AS17"/>
    <mergeCell ref="AR16:AR17"/>
    <mergeCell ref="AU18:AU19"/>
    <mergeCell ref="F28:AD28"/>
    <mergeCell ref="AE28:AH28"/>
    <mergeCell ref="AI28:AP28"/>
    <mergeCell ref="D22:L23"/>
    <mergeCell ref="D24:L25"/>
    <mergeCell ref="D26:L27"/>
    <mergeCell ref="M24:AP25"/>
    <mergeCell ref="M26:AP27"/>
  </mergeCells>
  <phoneticPr fontId="2"/>
  <dataValidations count="1">
    <dataValidation type="list" allowBlank="1" showInputMessage="1" showErrorMessage="1" sqref="AQ26:AU26 AQ24:AU24 AQ20:AU20 AQ16:AU16 AQ18:AU18 AQ22:AU22" xr:uid="{00000000-0002-0000-0000-000000000000}">
      <formula1>"○,　"</formula1>
    </dataValidation>
  </dataValidations>
  <pageMargins left="0.57999999999999996" right="0.19685039370078741" top="0.39370078740157483"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229" r:id="rId4" name="Check Box 5">
              <controlPr defaultSize="0" autoFill="0" autoLine="0" autoPict="0">
                <anchor moveWithCells="1">
                  <from>
                    <xdr:col>2</xdr:col>
                    <xdr:colOff>175260</xdr:colOff>
                    <xdr:row>12</xdr:row>
                    <xdr:rowOff>175260</xdr:rowOff>
                  </from>
                  <to>
                    <xdr:col>4</xdr:col>
                    <xdr:colOff>137160</xdr:colOff>
                    <xdr:row>13</xdr:row>
                    <xdr:rowOff>182880</xdr:rowOff>
                  </to>
                </anchor>
              </controlPr>
            </control>
          </mc:Choice>
        </mc:AlternateContent>
        <mc:AlternateContent xmlns:mc="http://schemas.openxmlformats.org/markup-compatibility/2006">
          <mc:Choice Requires="x14">
            <control shapeId="52230" r:id="rId5" name="Check Box 6">
              <controlPr defaultSize="0" autoFill="0" autoLine="0" autoPict="0">
                <anchor moveWithCells="1">
                  <from>
                    <xdr:col>2</xdr:col>
                    <xdr:colOff>175260</xdr:colOff>
                    <xdr:row>13</xdr:row>
                    <xdr:rowOff>304800</xdr:rowOff>
                  </from>
                  <to>
                    <xdr:col>4</xdr:col>
                    <xdr:colOff>137160</xdr:colOff>
                    <xdr:row>14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_01"/>
  <dimension ref="B1:AD145"/>
  <sheetViews>
    <sheetView showGridLines="0" showZeros="0" view="pageBreakPreview" zoomScaleNormal="100" zoomScaleSheetLayoutView="100" workbookViewId="0">
      <selection activeCell="H9" sqref="H9"/>
    </sheetView>
  </sheetViews>
  <sheetFormatPr defaultColWidth="9" defaultRowHeight="13.2"/>
  <cols>
    <col min="1" max="1" width="2.33203125" style="10" customWidth="1"/>
    <col min="2" max="2" width="0.6640625" style="10" customWidth="1"/>
    <col min="3" max="3" width="2.33203125" style="10" customWidth="1"/>
    <col min="4" max="4" width="4.6640625" style="10" customWidth="1"/>
    <col min="5" max="5" width="7.109375" style="10" customWidth="1"/>
    <col min="6" max="6" width="22.6640625" style="10" customWidth="1"/>
    <col min="7" max="7" width="28.6640625" style="10" customWidth="1"/>
    <col min="8" max="8" width="8.21875" style="10" customWidth="1"/>
    <col min="9" max="9" width="8.21875" style="43" customWidth="1"/>
    <col min="10" max="10" width="8.77734375" style="10" customWidth="1"/>
    <col min="11" max="16" width="9.6640625" style="10" customWidth="1"/>
    <col min="17" max="17" width="2.33203125" style="10" customWidth="1"/>
    <col min="18" max="18" width="0.6640625" style="10" customWidth="1"/>
    <col min="19" max="19" width="10.88671875" style="10" customWidth="1"/>
    <col min="20" max="20" width="8" style="10" bestFit="1" customWidth="1"/>
    <col min="21" max="16384" width="9" style="10"/>
  </cols>
  <sheetData>
    <row r="1" spans="2:19" ht="12" customHeight="1">
      <c r="C1" s="10" t="s">
        <v>502</v>
      </c>
    </row>
    <row r="2" spans="2:19" ht="3" customHeight="1">
      <c r="B2" s="22"/>
      <c r="C2" s="24"/>
      <c r="D2" s="24"/>
      <c r="E2" s="24"/>
      <c r="F2" s="24"/>
      <c r="G2" s="24"/>
      <c r="H2" s="24"/>
      <c r="I2" s="218"/>
      <c r="J2" s="24"/>
      <c r="K2" s="24"/>
      <c r="L2" s="24"/>
      <c r="M2" s="24"/>
      <c r="N2" s="24"/>
      <c r="O2" s="24"/>
      <c r="P2" s="24"/>
      <c r="Q2" s="24"/>
      <c r="R2" s="25"/>
    </row>
    <row r="3" spans="2:19" ht="12" customHeight="1">
      <c r="B3" s="23"/>
      <c r="R3" s="30"/>
    </row>
    <row r="4" spans="2:19" ht="15" customHeight="1" thickBot="1">
      <c r="B4" s="23"/>
      <c r="D4" s="4" t="s">
        <v>504</v>
      </c>
      <c r="E4" s="4"/>
      <c r="F4" s="11"/>
      <c r="G4" s="11"/>
      <c r="H4" s="4"/>
      <c r="I4" s="4"/>
      <c r="J4" s="4"/>
      <c r="K4" s="4"/>
      <c r="L4" s="4"/>
      <c r="M4" s="4"/>
      <c r="N4" s="4"/>
      <c r="O4" s="4"/>
      <c r="P4" s="4"/>
      <c r="Q4" s="4"/>
      <c r="R4" s="7"/>
    </row>
    <row r="5" spans="2:19" ht="27" customHeight="1">
      <c r="B5" s="23"/>
      <c r="D5" s="1000" t="s">
        <v>181</v>
      </c>
      <c r="E5" s="850" t="s">
        <v>90</v>
      </c>
      <c r="F5" s="851"/>
      <c r="G5" s="1002" t="s">
        <v>87</v>
      </c>
      <c r="H5" s="1006" t="s">
        <v>11</v>
      </c>
      <c r="I5" s="1007"/>
      <c r="J5" s="1004" t="s">
        <v>89</v>
      </c>
      <c r="K5" s="27"/>
      <c r="L5" s="666" t="s">
        <v>12</v>
      </c>
      <c r="M5" s="666"/>
      <c r="N5" s="666"/>
      <c r="O5" s="666"/>
      <c r="P5" s="28"/>
      <c r="Q5" s="4"/>
      <c r="R5" s="7"/>
    </row>
    <row r="6" spans="2:19" ht="26.25" customHeight="1" thickBot="1">
      <c r="B6" s="23"/>
      <c r="D6" s="1001"/>
      <c r="E6" s="248" t="s">
        <v>88</v>
      </c>
      <c r="F6" s="247" t="s">
        <v>197</v>
      </c>
      <c r="G6" s="1003"/>
      <c r="H6" s="249" t="s">
        <v>191</v>
      </c>
      <c r="I6" s="250" t="s">
        <v>192</v>
      </c>
      <c r="J6" s="1005"/>
      <c r="K6" s="58">
        <v>2019</v>
      </c>
      <c r="L6" s="59">
        <v>2020</v>
      </c>
      <c r="M6" s="59">
        <v>2021</v>
      </c>
      <c r="N6" s="56">
        <v>2022</v>
      </c>
      <c r="O6" s="59">
        <v>2023</v>
      </c>
      <c r="P6" s="60">
        <v>2024</v>
      </c>
      <c r="Q6" s="4"/>
      <c r="R6" s="7"/>
    </row>
    <row r="7" spans="2:19" ht="0.75" customHeight="1" thickTop="1">
      <c r="B7" s="23"/>
      <c r="D7" s="12"/>
      <c r="E7" s="46"/>
      <c r="F7" s="211"/>
      <c r="G7" s="212"/>
      <c r="H7" s="317"/>
      <c r="I7" s="219"/>
      <c r="J7" s="217"/>
      <c r="K7" s="318"/>
      <c r="L7" s="319"/>
      <c r="M7" s="319"/>
      <c r="N7" s="320"/>
      <c r="O7" s="321"/>
      <c r="P7" s="322"/>
      <c r="Q7" s="4"/>
      <c r="R7" s="7"/>
    </row>
    <row r="8" spans="2:19" ht="22.5" customHeight="1">
      <c r="B8" s="23"/>
      <c r="D8" s="20"/>
      <c r="E8" s="323"/>
      <c r="F8" s="324" t="str">
        <f>IF(その5!F8="","",その5!F8)</f>
        <v>【特定温室効果ガス排出量の削減の計画及び実施の状況】</v>
      </c>
      <c r="G8" s="325"/>
      <c r="H8" s="326"/>
      <c r="I8" s="327"/>
      <c r="J8" s="328"/>
      <c r="K8" s="305"/>
      <c r="L8" s="306"/>
      <c r="M8" s="306"/>
      <c r="N8" s="307"/>
      <c r="O8" s="308"/>
      <c r="P8" s="329"/>
      <c r="Q8" s="4"/>
      <c r="R8" s="7"/>
      <c r="S8" s="14"/>
    </row>
    <row r="9" spans="2:19" ht="22.5" customHeight="1">
      <c r="B9" s="23"/>
      <c r="D9" s="252">
        <v>1</v>
      </c>
      <c r="E9" s="41" t="str">
        <f>IF(その5!E9="","",その5!E9)</f>
        <v/>
      </c>
      <c r="F9" s="253" t="str">
        <f>IF(その5!F9="","",その5!F9)</f>
        <v/>
      </c>
      <c r="G9" s="254" t="str">
        <f>IF(その5!G9="","",その5!G9)</f>
        <v/>
      </c>
      <c r="H9" s="255"/>
      <c r="I9" s="296" t="str">
        <f>IFERROR((H9/その3!$P$9)*100,"")</f>
        <v/>
      </c>
      <c r="J9" s="256" t="str">
        <f>IF(その5!H9="","",その5!H9)</f>
        <v/>
      </c>
      <c r="K9" s="257"/>
      <c r="L9" s="258"/>
      <c r="M9" s="258"/>
      <c r="N9" s="259"/>
      <c r="O9" s="260"/>
      <c r="P9" s="261"/>
      <c r="Q9" s="4"/>
      <c r="R9" s="7"/>
      <c r="S9" s="14"/>
    </row>
    <row r="10" spans="2:19" ht="22.5" customHeight="1">
      <c r="B10" s="23"/>
      <c r="D10" s="252">
        <v>2</v>
      </c>
      <c r="E10" s="41" t="str">
        <f>IF(その5!E10="","",その5!E10)</f>
        <v/>
      </c>
      <c r="F10" s="253" t="str">
        <f>IF(その5!F10="","",その5!F10)</f>
        <v/>
      </c>
      <c r="G10" s="254" t="str">
        <f>IF(その5!G10="","",その5!G10)</f>
        <v/>
      </c>
      <c r="H10" s="255"/>
      <c r="I10" s="296" t="str">
        <f>IFERROR((H10/その3!$P$9)*100,"")</f>
        <v/>
      </c>
      <c r="J10" s="256" t="str">
        <f>IF(その5!H10="","",その5!H10)</f>
        <v/>
      </c>
      <c r="K10" s="257"/>
      <c r="L10" s="258"/>
      <c r="M10" s="258"/>
      <c r="N10" s="259"/>
      <c r="O10" s="260"/>
      <c r="P10" s="261"/>
      <c r="Q10" s="4"/>
      <c r="R10" s="7"/>
    </row>
    <row r="11" spans="2:19" ht="22.5" customHeight="1">
      <c r="B11" s="23"/>
      <c r="D11" s="252">
        <v>3</v>
      </c>
      <c r="E11" s="41" t="str">
        <f>IF(その5!E11="","",その5!E11)</f>
        <v/>
      </c>
      <c r="F11" s="253" t="str">
        <f>IF(その5!F11="","",その5!F11)</f>
        <v/>
      </c>
      <c r="G11" s="254" t="str">
        <f>IF(その5!G11="","",その5!G11)</f>
        <v/>
      </c>
      <c r="H11" s="255"/>
      <c r="I11" s="296" t="str">
        <f>IFERROR((H11/その3!$P$9)*100,"")</f>
        <v/>
      </c>
      <c r="J11" s="256" t="str">
        <f>IF(その5!H11="","",その5!H11)</f>
        <v/>
      </c>
      <c r="K11" s="257"/>
      <c r="L11" s="258"/>
      <c r="M11" s="258"/>
      <c r="N11" s="259"/>
      <c r="O11" s="260"/>
      <c r="P11" s="261"/>
      <c r="Q11" s="4"/>
      <c r="R11" s="7"/>
    </row>
    <row r="12" spans="2:19" ht="22.5" customHeight="1">
      <c r="B12" s="23"/>
      <c r="D12" s="252">
        <v>4</v>
      </c>
      <c r="E12" s="41" t="str">
        <f>IF(その5!E12="","",その5!E12)</f>
        <v/>
      </c>
      <c r="F12" s="253" t="str">
        <f>IF(その5!F12="","",その5!F12)</f>
        <v/>
      </c>
      <c r="G12" s="254" t="str">
        <f>IF(その5!G12="","",その5!G12)</f>
        <v/>
      </c>
      <c r="H12" s="255"/>
      <c r="I12" s="296" t="str">
        <f>IFERROR((H12/その3!$P$9)*100,"")</f>
        <v/>
      </c>
      <c r="J12" s="256" t="str">
        <f>IF(その5!H12="","",その5!H12)</f>
        <v/>
      </c>
      <c r="K12" s="257"/>
      <c r="L12" s="258"/>
      <c r="M12" s="258"/>
      <c r="N12" s="259"/>
      <c r="O12" s="260"/>
      <c r="P12" s="261"/>
      <c r="Q12" s="4"/>
      <c r="R12" s="7"/>
    </row>
    <row r="13" spans="2:19" ht="22.5" customHeight="1">
      <c r="B13" s="23"/>
      <c r="D13" s="252">
        <v>5</v>
      </c>
      <c r="E13" s="41" t="str">
        <f>IF(その5!E13="","",その5!E13)</f>
        <v/>
      </c>
      <c r="F13" s="253" t="str">
        <f>IF(その5!F13="","",その5!F13)</f>
        <v/>
      </c>
      <c r="G13" s="254" t="str">
        <f>IF(その5!G13="","",その5!G13)</f>
        <v/>
      </c>
      <c r="H13" s="255"/>
      <c r="I13" s="296" t="str">
        <f>IFERROR((H13/その3!$P$9)*100,"")</f>
        <v/>
      </c>
      <c r="J13" s="256" t="str">
        <f>IF(その5!H13="","",その5!H13)</f>
        <v/>
      </c>
      <c r="K13" s="257"/>
      <c r="L13" s="258"/>
      <c r="M13" s="258"/>
      <c r="N13" s="259"/>
      <c r="O13" s="260"/>
      <c r="P13" s="261"/>
      <c r="Q13" s="4"/>
      <c r="R13" s="7"/>
    </row>
    <row r="14" spans="2:19" ht="22.5" customHeight="1">
      <c r="B14" s="23"/>
      <c r="D14" s="252">
        <v>6</v>
      </c>
      <c r="E14" s="41" t="str">
        <f>IF(その5!E14="","",その5!E14)</f>
        <v/>
      </c>
      <c r="F14" s="253" t="str">
        <f>IF(その5!F14="","",その5!F14)</f>
        <v/>
      </c>
      <c r="G14" s="254" t="str">
        <f>IF(その5!G14="","",その5!G14)</f>
        <v/>
      </c>
      <c r="H14" s="255"/>
      <c r="I14" s="296" t="str">
        <f>IFERROR((H14/その3!$P$9)*100,"")</f>
        <v/>
      </c>
      <c r="J14" s="256" t="str">
        <f>IF(その5!H14="","",その5!H14)</f>
        <v/>
      </c>
      <c r="K14" s="257"/>
      <c r="L14" s="258"/>
      <c r="M14" s="258"/>
      <c r="N14" s="259"/>
      <c r="O14" s="260"/>
      <c r="P14" s="261"/>
      <c r="Q14" s="4"/>
      <c r="R14" s="7"/>
    </row>
    <row r="15" spans="2:19" ht="22.5" customHeight="1">
      <c r="B15" s="23"/>
      <c r="D15" s="252">
        <v>7</v>
      </c>
      <c r="E15" s="41" t="str">
        <f>IF(その5!E15="","",その5!E15)</f>
        <v/>
      </c>
      <c r="F15" s="253" t="str">
        <f>IF(その5!F15="","",その5!F15)</f>
        <v/>
      </c>
      <c r="G15" s="254" t="str">
        <f>IF(その5!G15="","",その5!G15)</f>
        <v/>
      </c>
      <c r="H15" s="255"/>
      <c r="I15" s="296" t="str">
        <f>IFERROR((H15/その3!$P$9)*100,"")</f>
        <v/>
      </c>
      <c r="J15" s="256" t="str">
        <f>IF(その5!H15="","",その5!H15)</f>
        <v/>
      </c>
      <c r="K15" s="257"/>
      <c r="L15" s="258"/>
      <c r="M15" s="258"/>
      <c r="N15" s="259"/>
      <c r="O15" s="260"/>
      <c r="P15" s="261"/>
      <c r="Q15" s="4"/>
      <c r="R15" s="7"/>
    </row>
    <row r="16" spans="2:19" ht="22.5" customHeight="1">
      <c r="B16" s="23"/>
      <c r="D16" s="252">
        <v>8</v>
      </c>
      <c r="E16" s="41" t="str">
        <f>IF(その5!E16="","",その5!E16)</f>
        <v/>
      </c>
      <c r="F16" s="253" t="str">
        <f>IF(その5!F16="","",その5!F16)</f>
        <v/>
      </c>
      <c r="G16" s="254" t="str">
        <f>IF(その5!G16="","",その5!G16)</f>
        <v/>
      </c>
      <c r="H16" s="255"/>
      <c r="I16" s="296" t="str">
        <f>IFERROR((H16/その3!$P$9)*100,"")</f>
        <v/>
      </c>
      <c r="J16" s="256" t="str">
        <f>IF(その5!H16="","",その5!H16)</f>
        <v/>
      </c>
      <c r="K16" s="257"/>
      <c r="L16" s="258"/>
      <c r="M16" s="258"/>
      <c r="N16" s="259"/>
      <c r="O16" s="260"/>
      <c r="P16" s="261"/>
      <c r="Q16" s="4"/>
      <c r="R16" s="7"/>
    </row>
    <row r="17" spans="2:18" ht="22.5" customHeight="1">
      <c r="B17" s="23"/>
      <c r="D17" s="252">
        <v>9</v>
      </c>
      <c r="E17" s="41" t="str">
        <f>IF(その5!E17="","",その5!E17)</f>
        <v/>
      </c>
      <c r="F17" s="253" t="str">
        <f>IF(その5!F17="","",その5!F17)</f>
        <v/>
      </c>
      <c r="G17" s="254" t="str">
        <f>IF(その5!G17="","",その5!G17)</f>
        <v/>
      </c>
      <c r="H17" s="255"/>
      <c r="I17" s="296" t="str">
        <f>IFERROR((H17/その3!$P$9)*100,"")</f>
        <v/>
      </c>
      <c r="J17" s="256" t="str">
        <f>IF(その5!H17="","",その5!H17)</f>
        <v/>
      </c>
      <c r="K17" s="257"/>
      <c r="L17" s="258"/>
      <c r="M17" s="258"/>
      <c r="N17" s="259"/>
      <c r="O17" s="260"/>
      <c r="P17" s="261"/>
      <c r="Q17" s="4"/>
      <c r="R17" s="7"/>
    </row>
    <row r="18" spans="2:18" ht="22.5" customHeight="1">
      <c r="B18" s="23"/>
      <c r="D18" s="252">
        <v>10</v>
      </c>
      <c r="E18" s="41" t="str">
        <f>IF(その5!E18="","",その5!E18)</f>
        <v/>
      </c>
      <c r="F18" s="253" t="str">
        <f>IF(その5!F18="","",その5!F18)</f>
        <v/>
      </c>
      <c r="G18" s="254" t="str">
        <f>IF(その5!G18="","",その5!G18)</f>
        <v/>
      </c>
      <c r="H18" s="255"/>
      <c r="I18" s="296" t="str">
        <f>IFERROR((H18/その3!$P$9)*100,"")</f>
        <v/>
      </c>
      <c r="J18" s="256" t="str">
        <f>IF(その5!H18="","",その5!H18)</f>
        <v/>
      </c>
      <c r="K18" s="257"/>
      <c r="L18" s="258"/>
      <c r="M18" s="258"/>
      <c r="N18" s="259"/>
      <c r="O18" s="260"/>
      <c r="P18" s="261"/>
      <c r="Q18" s="4"/>
      <c r="R18" s="7"/>
    </row>
    <row r="19" spans="2:18" ht="22.5" customHeight="1">
      <c r="B19" s="23"/>
      <c r="D19" s="252">
        <v>11</v>
      </c>
      <c r="E19" s="41" t="str">
        <f>IF(その5!E19="","",その5!E19)</f>
        <v/>
      </c>
      <c r="F19" s="253" t="str">
        <f>IF(その5!F19="","",その5!F19)</f>
        <v/>
      </c>
      <c r="G19" s="254" t="str">
        <f>IF(その5!G19="","",その5!G19)</f>
        <v/>
      </c>
      <c r="H19" s="255"/>
      <c r="I19" s="296" t="str">
        <f>IFERROR((H19/その3!$P$9)*100,"")</f>
        <v/>
      </c>
      <c r="J19" s="256" t="str">
        <f>IF(その5!H19="","",その5!H19)</f>
        <v/>
      </c>
      <c r="K19" s="257"/>
      <c r="L19" s="258"/>
      <c r="M19" s="258"/>
      <c r="N19" s="259"/>
      <c r="O19" s="260"/>
      <c r="P19" s="261"/>
      <c r="Q19" s="4"/>
      <c r="R19" s="7"/>
    </row>
    <row r="20" spans="2:18" ht="22.5" customHeight="1">
      <c r="B20" s="23"/>
      <c r="D20" s="252">
        <v>12</v>
      </c>
      <c r="E20" s="41" t="str">
        <f>IF(その5!E20="","",その5!E20)</f>
        <v/>
      </c>
      <c r="F20" s="253" t="str">
        <f>IF(その5!F20="","",その5!F20)</f>
        <v/>
      </c>
      <c r="G20" s="254" t="str">
        <f>IF(その5!G20="","",その5!G20)</f>
        <v/>
      </c>
      <c r="H20" s="255"/>
      <c r="I20" s="296" t="str">
        <f>IFERROR((H20/その3!$P$9)*100,"")</f>
        <v/>
      </c>
      <c r="J20" s="256" t="str">
        <f>IF(その5!H20="","",その5!H20)</f>
        <v/>
      </c>
      <c r="K20" s="257"/>
      <c r="L20" s="258"/>
      <c r="M20" s="258"/>
      <c r="N20" s="259"/>
      <c r="O20" s="260"/>
      <c r="P20" s="261"/>
      <c r="Q20" s="4"/>
      <c r="R20" s="7"/>
    </row>
    <row r="21" spans="2:18" ht="22.5" customHeight="1">
      <c r="B21" s="23"/>
      <c r="D21" s="252">
        <v>13</v>
      </c>
      <c r="E21" s="41" t="str">
        <f>IF(その5!E21="","",その5!E21)</f>
        <v/>
      </c>
      <c r="F21" s="253" t="str">
        <f>IF(その5!F21="","",その5!F21)</f>
        <v/>
      </c>
      <c r="G21" s="254" t="str">
        <f>IF(その5!G21="","",その5!G21)</f>
        <v/>
      </c>
      <c r="H21" s="255"/>
      <c r="I21" s="296" t="str">
        <f>IFERROR((H21/その3!$P$9)*100,"")</f>
        <v/>
      </c>
      <c r="J21" s="256" t="str">
        <f>IF(その5!H21="","",その5!H21)</f>
        <v/>
      </c>
      <c r="K21" s="257"/>
      <c r="L21" s="258"/>
      <c r="M21" s="258"/>
      <c r="N21" s="259"/>
      <c r="O21" s="260"/>
      <c r="P21" s="261"/>
      <c r="Q21" s="4"/>
      <c r="R21" s="7"/>
    </row>
    <row r="22" spans="2:18" ht="22.5" customHeight="1">
      <c r="B22" s="23"/>
      <c r="D22" s="252">
        <v>14</v>
      </c>
      <c r="E22" s="41" t="str">
        <f>IF(その5!E22="","",その5!E22)</f>
        <v/>
      </c>
      <c r="F22" s="253" t="str">
        <f>IF(その5!F22="","",その5!F22)</f>
        <v/>
      </c>
      <c r="G22" s="254" t="str">
        <f>IF(その5!G22="","",その5!G22)</f>
        <v/>
      </c>
      <c r="H22" s="255"/>
      <c r="I22" s="296" t="str">
        <f>IFERROR((H22/その3!$P$9)*100,"")</f>
        <v/>
      </c>
      <c r="J22" s="256" t="str">
        <f>IF(その5!H22="","",その5!H22)</f>
        <v/>
      </c>
      <c r="K22" s="257"/>
      <c r="L22" s="258"/>
      <c r="M22" s="258"/>
      <c r="N22" s="259"/>
      <c r="O22" s="260"/>
      <c r="P22" s="261"/>
      <c r="Q22" s="4"/>
      <c r="R22" s="7"/>
    </row>
    <row r="23" spans="2:18" ht="22.5" customHeight="1">
      <c r="B23" s="23"/>
      <c r="D23" s="252">
        <v>15</v>
      </c>
      <c r="E23" s="41" t="str">
        <f>IF(その5!E23="","",その5!E23)</f>
        <v/>
      </c>
      <c r="F23" s="253" t="str">
        <f>IF(その5!F23="","",その5!F23)</f>
        <v/>
      </c>
      <c r="G23" s="254" t="str">
        <f>IF(その5!G23="","",その5!G23)</f>
        <v/>
      </c>
      <c r="H23" s="255"/>
      <c r="I23" s="296" t="str">
        <f>IFERROR((H23/その3!$P$9)*100,"")</f>
        <v/>
      </c>
      <c r="J23" s="256" t="str">
        <f>IF(その5!H23="","",その5!H23)</f>
        <v/>
      </c>
      <c r="K23" s="257"/>
      <c r="L23" s="258"/>
      <c r="M23" s="258"/>
      <c r="N23" s="259"/>
      <c r="O23" s="260"/>
      <c r="P23" s="261"/>
      <c r="Q23" s="4"/>
      <c r="R23" s="7"/>
    </row>
    <row r="24" spans="2:18" ht="22.5" customHeight="1">
      <c r="B24" s="23"/>
      <c r="D24" s="252">
        <v>16</v>
      </c>
      <c r="E24" s="41" t="str">
        <f>IF(その5!E24="","",その5!E24)</f>
        <v/>
      </c>
      <c r="F24" s="253" t="str">
        <f>IF(その5!F24="","",その5!F24)</f>
        <v/>
      </c>
      <c r="G24" s="254" t="str">
        <f>IF(その5!G24="","",その5!G24)</f>
        <v/>
      </c>
      <c r="H24" s="255"/>
      <c r="I24" s="296" t="str">
        <f>IFERROR((H24/その3!$P$9)*100,"")</f>
        <v/>
      </c>
      <c r="J24" s="256" t="str">
        <f>IF(その5!H24="","",その5!H24)</f>
        <v/>
      </c>
      <c r="K24" s="257"/>
      <c r="L24" s="258"/>
      <c r="M24" s="258"/>
      <c r="N24" s="259"/>
      <c r="O24" s="260"/>
      <c r="P24" s="261"/>
      <c r="Q24" s="4"/>
      <c r="R24" s="7"/>
    </row>
    <row r="25" spans="2:18" ht="22.5" customHeight="1">
      <c r="B25" s="23"/>
      <c r="D25" s="252">
        <v>17</v>
      </c>
      <c r="E25" s="41" t="str">
        <f>IF(その5!E25="","",その5!E25)</f>
        <v/>
      </c>
      <c r="F25" s="253" t="str">
        <f>IF(その5!F25="","",その5!F25)</f>
        <v/>
      </c>
      <c r="G25" s="254" t="str">
        <f>IF(その5!G25="","",その5!G25)</f>
        <v/>
      </c>
      <c r="H25" s="255"/>
      <c r="I25" s="296" t="str">
        <f>IFERROR((H25/その3!$P$9)*100,"")</f>
        <v/>
      </c>
      <c r="J25" s="256" t="str">
        <f>IF(その5!H25="","",その5!H25)</f>
        <v/>
      </c>
      <c r="K25" s="257"/>
      <c r="L25" s="258"/>
      <c r="M25" s="258"/>
      <c r="N25" s="259"/>
      <c r="O25" s="260"/>
      <c r="P25" s="261"/>
      <c r="Q25" s="4"/>
      <c r="R25" s="7"/>
    </row>
    <row r="26" spans="2:18" ht="22.5" customHeight="1">
      <c r="B26" s="23"/>
      <c r="D26" s="262">
        <v>18</v>
      </c>
      <c r="E26" s="41" t="str">
        <f>IF(その5!E26="","",その5!E26)</f>
        <v/>
      </c>
      <c r="F26" s="253" t="str">
        <f>IF(その5!F26="","",その5!F26)</f>
        <v/>
      </c>
      <c r="G26" s="254" t="str">
        <f>IF(その5!G26="","",その5!G26)</f>
        <v/>
      </c>
      <c r="H26" s="255"/>
      <c r="I26" s="315" t="str">
        <f>IFERROR((H26/その3!$P$9)*100,"")</f>
        <v/>
      </c>
      <c r="J26" s="256" t="str">
        <f>IF(その5!H26="","",その5!H26)</f>
        <v/>
      </c>
      <c r="K26" s="264"/>
      <c r="L26" s="265"/>
      <c r="M26" s="265"/>
      <c r="N26" s="423"/>
      <c r="O26" s="424"/>
      <c r="P26" s="261"/>
      <c r="Q26" s="4"/>
      <c r="R26" s="7"/>
    </row>
    <row r="27" spans="2:18" ht="22.5" customHeight="1">
      <c r="B27" s="23"/>
      <c r="D27" s="262">
        <v>19</v>
      </c>
      <c r="E27" s="41" t="str">
        <f>IF(その5!E27="","",その5!E27)</f>
        <v/>
      </c>
      <c r="F27" s="253" t="str">
        <f>IF(その5!F27="","",その5!F27)</f>
        <v/>
      </c>
      <c r="G27" s="254" t="str">
        <f>IF(その5!G27="","",その5!G27)</f>
        <v/>
      </c>
      <c r="H27" s="255"/>
      <c r="I27" s="315" t="str">
        <f>IFERROR((H27/その3!$P$9)*100,"")</f>
        <v/>
      </c>
      <c r="J27" s="256" t="str">
        <f>IF(その5!H27="","",その5!H27)</f>
        <v/>
      </c>
      <c r="K27" s="264"/>
      <c r="L27" s="265"/>
      <c r="M27" s="265"/>
      <c r="N27" s="423"/>
      <c r="O27" s="424"/>
      <c r="P27" s="261"/>
      <c r="Q27" s="4"/>
      <c r="R27" s="7"/>
    </row>
    <row r="28" spans="2:18" ht="22.5" customHeight="1">
      <c r="B28" s="23"/>
      <c r="D28" s="262">
        <v>20</v>
      </c>
      <c r="E28" s="41" t="str">
        <f>IF(その5!E28="","",その5!E28)</f>
        <v/>
      </c>
      <c r="F28" s="253" t="str">
        <f>IF(その5!F28="","",その5!F28)</f>
        <v/>
      </c>
      <c r="G28" s="254" t="str">
        <f>IF(その5!G28="","",その5!G28)</f>
        <v/>
      </c>
      <c r="H28" s="255"/>
      <c r="I28" s="315" t="str">
        <f>IFERROR((H28/その3!$P$9)*100,"")</f>
        <v/>
      </c>
      <c r="J28" s="256" t="str">
        <f>IF(その5!H28="","",その5!H28)</f>
        <v/>
      </c>
      <c r="K28" s="264"/>
      <c r="L28" s="265"/>
      <c r="M28" s="265"/>
      <c r="N28" s="423"/>
      <c r="O28" s="424"/>
      <c r="P28" s="261"/>
      <c r="Q28" s="4"/>
      <c r="R28" s="7"/>
    </row>
    <row r="29" spans="2:18" ht="22.5" hidden="1" customHeight="1">
      <c r="B29" s="23"/>
      <c r="D29" s="262">
        <v>21</v>
      </c>
      <c r="E29" s="41" t="str">
        <f>IF(その5!E29="","",その5!E29)</f>
        <v/>
      </c>
      <c r="F29" s="253" t="str">
        <f>IF(その5!F29="","",その5!F29)</f>
        <v/>
      </c>
      <c r="G29" s="254" t="str">
        <f>IF(その5!G29="","",その5!G29)</f>
        <v/>
      </c>
      <c r="H29" s="255"/>
      <c r="I29" s="315" t="str">
        <f>IFERROR((H29/その3!$P$9)*100,"")</f>
        <v/>
      </c>
      <c r="J29" s="256" t="str">
        <f>IF(その5!H29="","",その5!H29)</f>
        <v/>
      </c>
      <c r="K29" s="264"/>
      <c r="L29" s="265"/>
      <c r="M29" s="265"/>
      <c r="N29" s="423"/>
      <c r="O29" s="424"/>
      <c r="P29" s="261"/>
      <c r="Q29" s="4"/>
      <c r="R29" s="7"/>
    </row>
    <row r="30" spans="2:18" ht="22.5" hidden="1" customHeight="1">
      <c r="B30" s="23"/>
      <c r="D30" s="262">
        <v>22</v>
      </c>
      <c r="E30" s="41" t="str">
        <f>IF(その5!E30="","",その5!E30)</f>
        <v/>
      </c>
      <c r="F30" s="253" t="str">
        <f>IF(その5!F30="","",その5!F30)</f>
        <v/>
      </c>
      <c r="G30" s="254" t="str">
        <f>IF(その5!G30="","",その5!G30)</f>
        <v/>
      </c>
      <c r="H30" s="255"/>
      <c r="I30" s="315" t="str">
        <f>IFERROR((H30/その3!$P$9)*100,"")</f>
        <v/>
      </c>
      <c r="J30" s="256" t="str">
        <f>IF(その5!H30="","",その5!H30)</f>
        <v/>
      </c>
      <c r="K30" s="264"/>
      <c r="L30" s="265"/>
      <c r="M30" s="265"/>
      <c r="N30" s="423"/>
      <c r="O30" s="424"/>
      <c r="P30" s="261"/>
      <c r="Q30" s="4"/>
      <c r="R30" s="7"/>
    </row>
    <row r="31" spans="2:18" ht="22.5" hidden="1" customHeight="1">
      <c r="B31" s="23"/>
      <c r="D31" s="262">
        <v>23</v>
      </c>
      <c r="E31" s="41" t="str">
        <f>IF(その5!E31="","",その5!E31)</f>
        <v/>
      </c>
      <c r="F31" s="253" t="str">
        <f>IF(その5!F31="","",その5!F31)</f>
        <v/>
      </c>
      <c r="G31" s="254" t="str">
        <f>IF(その5!G31="","",その5!G31)</f>
        <v/>
      </c>
      <c r="H31" s="255"/>
      <c r="I31" s="315" t="str">
        <f>IFERROR((H31/その3!$P$9)*100,"")</f>
        <v/>
      </c>
      <c r="J31" s="256" t="str">
        <f>IF(その5!H31="","",その5!H31)</f>
        <v/>
      </c>
      <c r="K31" s="264"/>
      <c r="L31" s="265"/>
      <c r="M31" s="265"/>
      <c r="N31" s="423"/>
      <c r="O31" s="424"/>
      <c r="P31" s="261"/>
      <c r="Q31" s="4"/>
      <c r="R31" s="7"/>
    </row>
    <row r="32" spans="2:18" ht="22.5" hidden="1" customHeight="1">
      <c r="B32" s="23"/>
      <c r="D32" s="262">
        <v>24</v>
      </c>
      <c r="E32" s="41" t="str">
        <f>IF(その5!E32="","",その5!E32)</f>
        <v/>
      </c>
      <c r="F32" s="253" t="str">
        <f>IF(その5!F32="","",その5!F32)</f>
        <v/>
      </c>
      <c r="G32" s="254" t="str">
        <f>IF(その5!G32="","",その5!G32)</f>
        <v/>
      </c>
      <c r="H32" s="255"/>
      <c r="I32" s="315" t="str">
        <f>IFERROR((H32/その3!$P$9)*100,"")</f>
        <v/>
      </c>
      <c r="J32" s="256" t="str">
        <f>IF(その5!H32="","",その5!H32)</f>
        <v/>
      </c>
      <c r="K32" s="264"/>
      <c r="L32" s="265"/>
      <c r="M32" s="265"/>
      <c r="N32" s="423"/>
      <c r="O32" s="424"/>
      <c r="P32" s="261"/>
      <c r="Q32" s="4"/>
      <c r="R32" s="7"/>
    </row>
    <row r="33" spans="2:19" ht="22.5" hidden="1" customHeight="1">
      <c r="B33" s="23"/>
      <c r="D33" s="262">
        <v>25</v>
      </c>
      <c r="E33" s="41" t="str">
        <f>IF(その5!E33="","",その5!E33)</f>
        <v/>
      </c>
      <c r="F33" s="253" t="str">
        <f>IF(その5!F33="","",その5!F33)</f>
        <v/>
      </c>
      <c r="G33" s="254" t="str">
        <f>IF(その5!G33="","",その5!G33)</f>
        <v/>
      </c>
      <c r="H33" s="255"/>
      <c r="I33" s="315" t="str">
        <f>IFERROR((H33/その3!$P$9)*100,"")</f>
        <v/>
      </c>
      <c r="J33" s="256" t="str">
        <f>IF(その5!H33="","",その5!H33)</f>
        <v/>
      </c>
      <c r="K33" s="264"/>
      <c r="L33" s="265"/>
      <c r="M33" s="265"/>
      <c r="N33" s="423"/>
      <c r="O33" s="424"/>
      <c r="P33" s="261"/>
      <c r="Q33" s="4"/>
      <c r="R33" s="7"/>
    </row>
    <row r="34" spans="2:19" ht="22.5" hidden="1" customHeight="1">
      <c r="B34" s="23"/>
      <c r="D34" s="262">
        <v>26</v>
      </c>
      <c r="E34" s="41" t="str">
        <f>IF(その5!E34="","",その5!E34)</f>
        <v/>
      </c>
      <c r="F34" s="253" t="str">
        <f>IF(その5!F34="","",その5!F34)</f>
        <v/>
      </c>
      <c r="G34" s="254" t="str">
        <f>IF(その5!G34="","",その5!G34)</f>
        <v/>
      </c>
      <c r="H34" s="255"/>
      <c r="I34" s="315" t="str">
        <f>IFERROR((H34/その3!$P$9)*100,"")</f>
        <v/>
      </c>
      <c r="J34" s="256" t="str">
        <f>IF(その5!H34="","",その5!H34)</f>
        <v/>
      </c>
      <c r="K34" s="264"/>
      <c r="L34" s="265"/>
      <c r="M34" s="265"/>
      <c r="N34" s="423"/>
      <c r="O34" s="424"/>
      <c r="P34" s="261"/>
      <c r="Q34" s="4"/>
      <c r="R34" s="7"/>
    </row>
    <row r="35" spans="2:19" ht="22.5" hidden="1" customHeight="1">
      <c r="B35" s="23"/>
      <c r="D35" s="262">
        <v>27</v>
      </c>
      <c r="E35" s="41" t="str">
        <f>IF(その5!E35="","",その5!E35)</f>
        <v/>
      </c>
      <c r="F35" s="253" t="str">
        <f>IF(その5!F35="","",その5!F35)</f>
        <v/>
      </c>
      <c r="G35" s="254" t="str">
        <f>IF(その5!G35="","",その5!G35)</f>
        <v/>
      </c>
      <c r="H35" s="255"/>
      <c r="I35" s="315" t="str">
        <f>IFERROR((H35/その3!$P$9)*100,"")</f>
        <v/>
      </c>
      <c r="J35" s="256" t="str">
        <f>IF(その5!H35="","",その5!H35)</f>
        <v/>
      </c>
      <c r="K35" s="264"/>
      <c r="L35" s="265"/>
      <c r="M35" s="265"/>
      <c r="N35" s="423"/>
      <c r="O35" s="424"/>
      <c r="P35" s="261"/>
      <c r="Q35" s="4"/>
      <c r="R35" s="7"/>
    </row>
    <row r="36" spans="2:19" ht="22.5" hidden="1" customHeight="1">
      <c r="B36" s="23"/>
      <c r="D36" s="262">
        <v>28</v>
      </c>
      <c r="E36" s="41" t="str">
        <f>IF(その5!E36="","",その5!E36)</f>
        <v/>
      </c>
      <c r="F36" s="253" t="str">
        <f>IF(その5!F36="","",その5!F36)</f>
        <v/>
      </c>
      <c r="G36" s="254" t="str">
        <f>IF(その5!G36="","",その5!G36)</f>
        <v/>
      </c>
      <c r="H36" s="255"/>
      <c r="I36" s="315" t="str">
        <f>IFERROR((H36/その3!$P$9)*100,"")</f>
        <v/>
      </c>
      <c r="J36" s="256" t="str">
        <f>IF(その5!H36="","",その5!H36)</f>
        <v/>
      </c>
      <c r="K36" s="264"/>
      <c r="L36" s="265"/>
      <c r="M36" s="265"/>
      <c r="N36" s="423"/>
      <c r="O36" s="424"/>
      <c r="P36" s="261"/>
      <c r="Q36" s="4"/>
      <c r="R36" s="7"/>
    </row>
    <row r="37" spans="2:19" ht="22.5" hidden="1" customHeight="1">
      <c r="B37" s="23"/>
      <c r="D37" s="262">
        <v>29</v>
      </c>
      <c r="E37" s="41" t="str">
        <f>IF(その5!E37="","",その5!E37)</f>
        <v/>
      </c>
      <c r="F37" s="253" t="str">
        <f>IF(その5!F37="","",その5!F37)</f>
        <v/>
      </c>
      <c r="G37" s="254" t="str">
        <f>IF(その5!G37="","",その5!G37)</f>
        <v/>
      </c>
      <c r="H37" s="255"/>
      <c r="I37" s="315" t="str">
        <f>IFERROR((H37/その3!$P$9)*100,"")</f>
        <v/>
      </c>
      <c r="J37" s="256" t="str">
        <f>IF(その5!H37="","",その5!H37)</f>
        <v/>
      </c>
      <c r="K37" s="264"/>
      <c r="L37" s="265"/>
      <c r="M37" s="265"/>
      <c r="N37" s="423"/>
      <c r="O37" s="424"/>
      <c r="P37" s="261"/>
      <c r="Q37" s="4"/>
      <c r="R37" s="7"/>
    </row>
    <row r="38" spans="2:19" ht="22.5" hidden="1" customHeight="1">
      <c r="B38" s="23"/>
      <c r="D38" s="262">
        <v>30</v>
      </c>
      <c r="E38" s="41" t="str">
        <f>IF(その5!E38="","",その5!E38)</f>
        <v/>
      </c>
      <c r="F38" s="253" t="str">
        <f>IF(その5!F38="","",その5!F38)</f>
        <v/>
      </c>
      <c r="G38" s="254" t="str">
        <f>IF(その5!G38="","",その5!G38)</f>
        <v/>
      </c>
      <c r="H38" s="255"/>
      <c r="I38" s="315" t="str">
        <f>IFERROR((H38/その3!$P$9)*100,"")</f>
        <v/>
      </c>
      <c r="J38" s="256" t="str">
        <f>IF(その5!H38="","",その5!H38)</f>
        <v/>
      </c>
      <c r="K38" s="264"/>
      <c r="L38" s="265"/>
      <c r="M38" s="265"/>
      <c r="N38" s="423"/>
      <c r="O38" s="424"/>
      <c r="P38" s="261"/>
      <c r="Q38" s="4"/>
      <c r="R38" s="7"/>
    </row>
    <row r="39" spans="2:19" ht="22.5" hidden="1" customHeight="1">
      <c r="B39" s="23"/>
      <c r="D39" s="262">
        <v>31</v>
      </c>
      <c r="E39" s="41" t="str">
        <f>IF(その5!E39="","",その5!E39)</f>
        <v/>
      </c>
      <c r="F39" s="253" t="str">
        <f>IF(その5!F39="","",その5!F39)</f>
        <v/>
      </c>
      <c r="G39" s="254" t="str">
        <f>IF(その5!G39="","",その5!G39)</f>
        <v/>
      </c>
      <c r="H39" s="255"/>
      <c r="I39" s="315" t="str">
        <f>IFERROR((H39/その3!$P$9)*100,"")</f>
        <v/>
      </c>
      <c r="J39" s="256" t="str">
        <f>IF(その5!H39="","",その5!H39)</f>
        <v/>
      </c>
      <c r="K39" s="264"/>
      <c r="L39" s="265"/>
      <c r="M39" s="265"/>
      <c r="N39" s="423"/>
      <c r="O39" s="424"/>
      <c r="P39" s="261"/>
      <c r="Q39" s="4"/>
      <c r="R39" s="7"/>
    </row>
    <row r="40" spans="2:19" ht="22.5" hidden="1" customHeight="1">
      <c r="B40" s="23"/>
      <c r="D40" s="262">
        <v>32</v>
      </c>
      <c r="E40" s="41" t="str">
        <f>IF(その5!E40="","",その5!E40)</f>
        <v/>
      </c>
      <c r="F40" s="253" t="str">
        <f>IF(その5!F40="","",その5!F40)</f>
        <v/>
      </c>
      <c r="G40" s="254" t="str">
        <f>IF(その5!G40="","",その5!G40)</f>
        <v/>
      </c>
      <c r="H40" s="255"/>
      <c r="I40" s="315" t="str">
        <f>IFERROR((H40/その3!$P$9)*100,"")</f>
        <v/>
      </c>
      <c r="J40" s="256" t="str">
        <f>IF(その5!H40="","",その5!H40)</f>
        <v/>
      </c>
      <c r="K40" s="264"/>
      <c r="L40" s="265"/>
      <c r="M40" s="265"/>
      <c r="N40" s="423"/>
      <c r="O40" s="424"/>
      <c r="P40" s="261"/>
      <c r="Q40" s="4"/>
      <c r="R40" s="7"/>
      <c r="S40" s="15"/>
    </row>
    <row r="41" spans="2:19" ht="22.5" hidden="1" customHeight="1">
      <c r="B41" s="23"/>
      <c r="D41" s="262">
        <v>33</v>
      </c>
      <c r="E41" s="41" t="str">
        <f>IF(その5!E41="","",その5!E41)</f>
        <v/>
      </c>
      <c r="F41" s="253" t="str">
        <f>IF(その5!F41="","",その5!F41)</f>
        <v/>
      </c>
      <c r="G41" s="254" t="str">
        <f>IF(その5!G41="","",その5!G41)</f>
        <v/>
      </c>
      <c r="H41" s="255"/>
      <c r="I41" s="315" t="str">
        <f>IFERROR((H41/その3!$P$9)*100,"")</f>
        <v/>
      </c>
      <c r="J41" s="256" t="str">
        <f>IF(その5!H41="","",その5!H41)</f>
        <v/>
      </c>
      <c r="K41" s="264"/>
      <c r="L41" s="265"/>
      <c r="M41" s="265"/>
      <c r="N41" s="423"/>
      <c r="O41" s="424"/>
      <c r="P41" s="261"/>
      <c r="Q41" s="4"/>
      <c r="R41" s="7"/>
    </row>
    <row r="42" spans="2:19" ht="22.5" hidden="1" customHeight="1">
      <c r="B42" s="23"/>
      <c r="D42" s="262">
        <v>34</v>
      </c>
      <c r="E42" s="41" t="str">
        <f>IF(その5!E42="","",その5!E42)</f>
        <v/>
      </c>
      <c r="F42" s="253" t="str">
        <f>IF(その5!F42="","",その5!F42)</f>
        <v/>
      </c>
      <c r="G42" s="254" t="str">
        <f>IF(その5!G42="","",その5!G42)</f>
        <v/>
      </c>
      <c r="H42" s="255"/>
      <c r="I42" s="315" t="str">
        <f>IFERROR((H42/その3!$P$9)*100,"")</f>
        <v/>
      </c>
      <c r="J42" s="256" t="str">
        <f>IF(その5!H42="","",その5!H42)</f>
        <v/>
      </c>
      <c r="K42" s="264"/>
      <c r="L42" s="265"/>
      <c r="M42" s="265"/>
      <c r="N42" s="423"/>
      <c r="O42" s="424"/>
      <c r="P42" s="261"/>
      <c r="Q42" s="4"/>
      <c r="R42" s="7"/>
      <c r="S42" s="16"/>
    </row>
    <row r="43" spans="2:19" ht="22.5" hidden="1" customHeight="1">
      <c r="B43" s="23"/>
      <c r="D43" s="262">
        <v>35</v>
      </c>
      <c r="E43" s="41" t="str">
        <f>IF(その5!E43="","",その5!E43)</f>
        <v/>
      </c>
      <c r="F43" s="253" t="str">
        <f>IF(その5!F43="","",その5!F43)</f>
        <v/>
      </c>
      <c r="G43" s="254" t="str">
        <f>IF(その5!G43="","",その5!G43)</f>
        <v/>
      </c>
      <c r="H43" s="255"/>
      <c r="I43" s="315" t="str">
        <f>IFERROR((H43/その3!$P$9)*100,"")</f>
        <v/>
      </c>
      <c r="J43" s="256" t="str">
        <f>IF(その5!H43="","",その5!H43)</f>
        <v/>
      </c>
      <c r="K43" s="264"/>
      <c r="L43" s="265"/>
      <c r="M43" s="265"/>
      <c r="N43" s="423"/>
      <c r="O43" s="424"/>
      <c r="P43" s="261"/>
      <c r="Q43" s="4"/>
      <c r="R43" s="7"/>
      <c r="S43" s="17"/>
    </row>
    <row r="44" spans="2:19" ht="22.5" hidden="1" customHeight="1">
      <c r="B44" s="23"/>
      <c r="D44" s="262">
        <v>36</v>
      </c>
      <c r="E44" s="41" t="str">
        <f>IF(その5!E44="","",その5!E44)</f>
        <v/>
      </c>
      <c r="F44" s="253" t="str">
        <f>IF(その5!F44="","",その5!F44)</f>
        <v/>
      </c>
      <c r="G44" s="254" t="str">
        <f>IF(その5!G44="","",その5!G44)</f>
        <v/>
      </c>
      <c r="H44" s="255"/>
      <c r="I44" s="315" t="str">
        <f>IFERROR((H44/その3!$P$9)*100,"")</f>
        <v/>
      </c>
      <c r="J44" s="256" t="str">
        <f>IF(その5!H44="","",その5!H44)</f>
        <v/>
      </c>
      <c r="K44" s="264"/>
      <c r="L44" s="265"/>
      <c r="M44" s="265"/>
      <c r="N44" s="423"/>
      <c r="O44" s="424"/>
      <c r="P44" s="261"/>
      <c r="Q44" s="4"/>
      <c r="R44" s="7"/>
      <c r="S44" s="17"/>
    </row>
    <row r="45" spans="2:19" ht="22.5" hidden="1" customHeight="1">
      <c r="B45" s="23"/>
      <c r="D45" s="262">
        <v>37</v>
      </c>
      <c r="E45" s="41" t="str">
        <f>IF(その5!E45="","",その5!E45)</f>
        <v/>
      </c>
      <c r="F45" s="253" t="str">
        <f>IF(その5!F45="","",その5!F45)</f>
        <v/>
      </c>
      <c r="G45" s="254" t="str">
        <f>IF(その5!G45="","",その5!G45)</f>
        <v/>
      </c>
      <c r="H45" s="255"/>
      <c r="I45" s="315" t="str">
        <f>IFERROR((H45/その3!$P$9)*100,"")</f>
        <v/>
      </c>
      <c r="J45" s="256" t="str">
        <f>IF(その5!H45="","",その5!H45)</f>
        <v/>
      </c>
      <c r="K45" s="264"/>
      <c r="L45" s="265"/>
      <c r="M45" s="265"/>
      <c r="N45" s="423"/>
      <c r="O45" s="424"/>
      <c r="P45" s="261"/>
      <c r="Q45" s="4"/>
      <c r="R45" s="7"/>
      <c r="S45" s="17"/>
    </row>
    <row r="46" spans="2:19" ht="22.5" hidden="1" customHeight="1">
      <c r="B46" s="23"/>
      <c r="D46" s="262">
        <v>38</v>
      </c>
      <c r="E46" s="41" t="str">
        <f>IF(その5!E46="","",その5!E46)</f>
        <v/>
      </c>
      <c r="F46" s="253" t="str">
        <f>IF(その5!F46="","",その5!F46)</f>
        <v/>
      </c>
      <c r="G46" s="254" t="str">
        <f>IF(その5!G46="","",その5!G46)</f>
        <v/>
      </c>
      <c r="H46" s="255"/>
      <c r="I46" s="315" t="str">
        <f>IFERROR((H46/その3!$P$9)*100,"")</f>
        <v/>
      </c>
      <c r="J46" s="256" t="str">
        <f>IF(その5!H46="","",その5!H46)</f>
        <v/>
      </c>
      <c r="K46" s="264"/>
      <c r="L46" s="265"/>
      <c r="M46" s="265"/>
      <c r="N46" s="423"/>
      <c r="O46" s="424"/>
      <c r="P46" s="261"/>
      <c r="Q46" s="4"/>
      <c r="R46" s="7"/>
      <c r="S46" s="17"/>
    </row>
    <row r="47" spans="2:19" ht="22.5" hidden="1" customHeight="1">
      <c r="B47" s="23"/>
      <c r="D47" s="262">
        <v>39</v>
      </c>
      <c r="E47" s="41" t="str">
        <f>IF(その5!E47="","",その5!E47)</f>
        <v/>
      </c>
      <c r="F47" s="253" t="str">
        <f>IF(その5!F47="","",その5!F47)</f>
        <v/>
      </c>
      <c r="G47" s="254" t="str">
        <f>IF(その5!G47="","",その5!G47)</f>
        <v/>
      </c>
      <c r="H47" s="255"/>
      <c r="I47" s="315" t="str">
        <f>IFERROR((H47/その3!$P$9)*100,"")</f>
        <v/>
      </c>
      <c r="J47" s="256" t="str">
        <f>IF(その5!H47="","",その5!H47)</f>
        <v/>
      </c>
      <c r="K47" s="264"/>
      <c r="L47" s="265"/>
      <c r="M47" s="265"/>
      <c r="N47" s="423"/>
      <c r="O47" s="424"/>
      <c r="P47" s="261"/>
      <c r="Q47" s="4"/>
      <c r="R47" s="7"/>
      <c r="S47" s="17"/>
    </row>
    <row r="48" spans="2:19" ht="22.5" hidden="1" customHeight="1">
      <c r="B48" s="23"/>
      <c r="D48" s="262">
        <v>40</v>
      </c>
      <c r="E48" s="41" t="str">
        <f>IF(その5!E48="","",その5!E48)</f>
        <v/>
      </c>
      <c r="F48" s="253" t="str">
        <f>IF(その5!F48="","",その5!F48)</f>
        <v/>
      </c>
      <c r="G48" s="254" t="str">
        <f>IF(その5!G48="","",その5!G48)</f>
        <v/>
      </c>
      <c r="H48" s="255"/>
      <c r="I48" s="315" t="str">
        <f>IFERROR((H48/その3!$P$9)*100,"")</f>
        <v/>
      </c>
      <c r="J48" s="256" t="str">
        <f>IF(その5!H48="","",その5!H48)</f>
        <v/>
      </c>
      <c r="K48" s="264"/>
      <c r="L48" s="265"/>
      <c r="M48" s="265"/>
      <c r="N48" s="423"/>
      <c r="O48" s="424"/>
      <c r="P48" s="261"/>
      <c r="Q48" s="4"/>
      <c r="R48" s="7"/>
      <c r="S48" s="17"/>
    </row>
    <row r="49" spans="2:19" ht="22.5" hidden="1" customHeight="1">
      <c r="B49" s="23"/>
      <c r="D49" s="262">
        <v>41</v>
      </c>
      <c r="E49" s="41" t="str">
        <f>IF(その5!E49="","",その5!E49)</f>
        <v/>
      </c>
      <c r="F49" s="253" t="str">
        <f>IF(その5!F49="","",その5!F49)</f>
        <v/>
      </c>
      <c r="G49" s="254" t="str">
        <f>IF(その5!G49="","",その5!G49)</f>
        <v/>
      </c>
      <c r="H49" s="255"/>
      <c r="I49" s="315" t="str">
        <f>IFERROR((H49/その3!$P$9)*100,"")</f>
        <v/>
      </c>
      <c r="J49" s="256" t="str">
        <f>IF(その5!H49="","",その5!H49)</f>
        <v/>
      </c>
      <c r="K49" s="264"/>
      <c r="L49" s="265"/>
      <c r="M49" s="265"/>
      <c r="N49" s="423"/>
      <c r="O49" s="424"/>
      <c r="P49" s="261"/>
      <c r="Q49" s="4"/>
      <c r="R49" s="7"/>
      <c r="S49" s="11"/>
    </row>
    <row r="50" spans="2:19" ht="24" hidden="1" customHeight="1">
      <c r="B50" s="23"/>
      <c r="D50" s="262">
        <v>42</v>
      </c>
      <c r="E50" s="41" t="str">
        <f>IF(その5!E50="","",その5!E50)</f>
        <v/>
      </c>
      <c r="F50" s="253" t="str">
        <f>IF(その5!F50="","",その5!F50)</f>
        <v/>
      </c>
      <c r="G50" s="254" t="str">
        <f>IF(その5!G50="","",その5!G50)</f>
        <v/>
      </c>
      <c r="H50" s="255"/>
      <c r="I50" s="315" t="str">
        <f>IFERROR((H50/その3!$P$9)*100,"")</f>
        <v/>
      </c>
      <c r="J50" s="256" t="str">
        <f>IF(その5!H50="","",その5!H50)</f>
        <v/>
      </c>
      <c r="K50" s="264"/>
      <c r="L50" s="265"/>
      <c r="M50" s="265"/>
      <c r="N50" s="423"/>
      <c r="O50" s="424"/>
      <c r="P50" s="261"/>
      <c r="Q50" s="4"/>
      <c r="R50" s="7"/>
      <c r="S50" s="11"/>
    </row>
    <row r="51" spans="2:19" ht="24" hidden="1" customHeight="1">
      <c r="B51" s="23"/>
      <c r="D51" s="262">
        <v>43</v>
      </c>
      <c r="E51" s="41" t="str">
        <f>IF(その5!E51="","",その5!E51)</f>
        <v/>
      </c>
      <c r="F51" s="253" t="str">
        <f>IF(その5!F51="","",その5!F51)</f>
        <v/>
      </c>
      <c r="G51" s="254" t="str">
        <f>IF(その5!G51="","",その5!G51)</f>
        <v/>
      </c>
      <c r="H51" s="255"/>
      <c r="I51" s="315" t="str">
        <f>IFERROR((H51/その3!$P$9)*100,"")</f>
        <v/>
      </c>
      <c r="J51" s="256" t="str">
        <f>IF(その5!H51="","",その5!H51)</f>
        <v/>
      </c>
      <c r="K51" s="264"/>
      <c r="L51" s="265"/>
      <c r="M51" s="265"/>
      <c r="N51" s="423"/>
      <c r="O51" s="424"/>
      <c r="P51" s="261"/>
      <c r="Q51" s="4"/>
      <c r="R51" s="7"/>
      <c r="S51" s="11"/>
    </row>
    <row r="52" spans="2:19" ht="24" hidden="1" customHeight="1">
      <c r="B52" s="23"/>
      <c r="D52" s="262">
        <v>44</v>
      </c>
      <c r="E52" s="41" t="str">
        <f>IF(その5!E52="","",その5!E52)</f>
        <v/>
      </c>
      <c r="F52" s="253" t="str">
        <f>IF(その5!F52="","",その5!F52)</f>
        <v/>
      </c>
      <c r="G52" s="254" t="str">
        <f>IF(その5!G52="","",その5!G52)</f>
        <v/>
      </c>
      <c r="H52" s="255"/>
      <c r="I52" s="315" t="str">
        <f>IFERROR((H52/その3!$P$9)*100,"")</f>
        <v/>
      </c>
      <c r="J52" s="256" t="str">
        <f>IF(その5!H52="","",その5!H52)</f>
        <v/>
      </c>
      <c r="K52" s="264"/>
      <c r="L52" s="265"/>
      <c r="M52" s="265"/>
      <c r="N52" s="423"/>
      <c r="O52" s="424"/>
      <c r="P52" s="261"/>
      <c r="Q52" s="4"/>
      <c r="R52" s="7"/>
      <c r="S52" s="11"/>
    </row>
    <row r="53" spans="2:19" ht="24" hidden="1" customHeight="1">
      <c r="B53" s="23"/>
      <c r="D53" s="262">
        <v>45</v>
      </c>
      <c r="E53" s="41" t="str">
        <f>IF(その5!E53="","",その5!E53)</f>
        <v/>
      </c>
      <c r="F53" s="253" t="str">
        <f>IF(その5!F53="","",その5!F53)</f>
        <v/>
      </c>
      <c r="G53" s="254" t="str">
        <f>IF(その5!G53="","",その5!G53)</f>
        <v/>
      </c>
      <c r="H53" s="255"/>
      <c r="I53" s="315" t="str">
        <f>IFERROR((H53/その3!$P$9)*100,"")</f>
        <v/>
      </c>
      <c r="J53" s="256" t="str">
        <f>IF(その5!H53="","",その5!H53)</f>
        <v/>
      </c>
      <c r="K53" s="264"/>
      <c r="L53" s="265"/>
      <c r="M53" s="265"/>
      <c r="N53" s="423"/>
      <c r="O53" s="424"/>
      <c r="P53" s="261"/>
      <c r="Q53" s="4"/>
      <c r="R53" s="7"/>
      <c r="S53" s="11"/>
    </row>
    <row r="54" spans="2:19" ht="24" hidden="1" customHeight="1">
      <c r="B54" s="23"/>
      <c r="D54" s="262">
        <v>46</v>
      </c>
      <c r="E54" s="41" t="str">
        <f>IF(その5!E54="","",その5!E54)</f>
        <v/>
      </c>
      <c r="F54" s="253" t="str">
        <f>IF(その5!F54="","",その5!F54)</f>
        <v/>
      </c>
      <c r="G54" s="254" t="str">
        <f>IF(その5!G54="","",その5!G54)</f>
        <v/>
      </c>
      <c r="H54" s="255"/>
      <c r="I54" s="315" t="str">
        <f>IFERROR((H54/その3!$P$9)*100,"")</f>
        <v/>
      </c>
      <c r="J54" s="256" t="str">
        <f>IF(その5!H54="","",その5!H54)</f>
        <v/>
      </c>
      <c r="K54" s="264"/>
      <c r="L54" s="265"/>
      <c r="M54" s="265"/>
      <c r="N54" s="423"/>
      <c r="O54" s="424"/>
      <c r="P54" s="261"/>
      <c r="Q54" s="4"/>
      <c r="R54" s="7"/>
      <c r="S54" s="11"/>
    </row>
    <row r="55" spans="2:19" ht="24" hidden="1" customHeight="1">
      <c r="B55" s="23"/>
      <c r="D55" s="262">
        <v>47</v>
      </c>
      <c r="E55" s="41" t="str">
        <f>IF(その5!E55="","",その5!E55)</f>
        <v/>
      </c>
      <c r="F55" s="253" t="str">
        <f>IF(その5!F55="","",その5!F55)</f>
        <v/>
      </c>
      <c r="G55" s="254" t="str">
        <f>IF(その5!G55="","",その5!G55)</f>
        <v/>
      </c>
      <c r="H55" s="255"/>
      <c r="I55" s="315" t="str">
        <f>IFERROR((H55/その3!$P$9)*100,"")</f>
        <v/>
      </c>
      <c r="J55" s="256" t="str">
        <f>IF(その5!H55="","",その5!H55)</f>
        <v/>
      </c>
      <c r="K55" s="264"/>
      <c r="L55" s="265"/>
      <c r="M55" s="265"/>
      <c r="N55" s="423"/>
      <c r="O55" s="424"/>
      <c r="P55" s="261"/>
      <c r="Q55" s="4"/>
      <c r="R55" s="7"/>
      <c r="S55" s="11"/>
    </row>
    <row r="56" spans="2:19" ht="24" hidden="1" customHeight="1">
      <c r="B56" s="23"/>
      <c r="D56" s="262">
        <v>48</v>
      </c>
      <c r="E56" s="41" t="str">
        <f>IF(その5!E56="","",その5!E56)</f>
        <v/>
      </c>
      <c r="F56" s="253" t="str">
        <f>IF(その5!F56="","",その5!F56)</f>
        <v/>
      </c>
      <c r="G56" s="254" t="str">
        <f>IF(その5!G56="","",その5!G56)</f>
        <v/>
      </c>
      <c r="H56" s="255"/>
      <c r="I56" s="315" t="str">
        <f>IFERROR((H56/その3!$P$9)*100,"")</f>
        <v/>
      </c>
      <c r="J56" s="256" t="str">
        <f>IF(その5!H56="","",その5!H56)</f>
        <v/>
      </c>
      <c r="K56" s="264"/>
      <c r="L56" s="265"/>
      <c r="M56" s="265"/>
      <c r="N56" s="423"/>
      <c r="O56" s="424"/>
      <c r="P56" s="261"/>
      <c r="Q56" s="4"/>
      <c r="R56" s="7"/>
      <c r="S56" s="11"/>
    </row>
    <row r="57" spans="2:19" ht="24" hidden="1" customHeight="1">
      <c r="B57" s="23"/>
      <c r="D57" s="262">
        <v>49</v>
      </c>
      <c r="E57" s="41" t="str">
        <f>IF(その5!E57="","",その5!E57)</f>
        <v/>
      </c>
      <c r="F57" s="253" t="str">
        <f>IF(その5!F57="","",その5!F57)</f>
        <v/>
      </c>
      <c r="G57" s="254" t="str">
        <f>IF(その5!G57="","",その5!G57)</f>
        <v/>
      </c>
      <c r="H57" s="255"/>
      <c r="I57" s="315" t="str">
        <f>IFERROR((H57/その3!$P$9)*100,"")</f>
        <v/>
      </c>
      <c r="J57" s="256" t="str">
        <f>IF(その5!H57="","",その5!H57)</f>
        <v/>
      </c>
      <c r="K57" s="264"/>
      <c r="L57" s="265"/>
      <c r="M57" s="265"/>
      <c r="N57" s="423"/>
      <c r="O57" s="424"/>
      <c r="P57" s="261"/>
      <c r="Q57" s="4"/>
      <c r="R57" s="7"/>
      <c r="S57" s="11"/>
    </row>
    <row r="58" spans="2:19" ht="24" hidden="1" customHeight="1">
      <c r="B58" s="23"/>
      <c r="D58" s="262">
        <v>50</v>
      </c>
      <c r="E58" s="41" t="str">
        <f>IF(その5!E58="","",その5!E58)</f>
        <v/>
      </c>
      <c r="F58" s="253" t="str">
        <f>IF(その5!F58="","",その5!F58)</f>
        <v/>
      </c>
      <c r="G58" s="254" t="str">
        <f>IF(その5!G58="","",その5!G58)</f>
        <v/>
      </c>
      <c r="H58" s="255"/>
      <c r="I58" s="315" t="str">
        <f>IFERROR((H58/その3!$P$9)*100,"")</f>
        <v/>
      </c>
      <c r="J58" s="256" t="str">
        <f>IF(その5!H58="","",その5!H58)</f>
        <v/>
      </c>
      <c r="K58" s="264"/>
      <c r="L58" s="265"/>
      <c r="M58" s="265"/>
      <c r="N58" s="423"/>
      <c r="O58" s="424"/>
      <c r="P58" s="261"/>
      <c r="Q58" s="4"/>
      <c r="R58" s="7"/>
      <c r="S58" s="11"/>
    </row>
    <row r="59" spans="2:19" ht="24" hidden="1" customHeight="1">
      <c r="B59" s="23"/>
      <c r="D59" s="262">
        <v>51</v>
      </c>
      <c r="E59" s="41" t="str">
        <f>IF(その5!E59="","",その5!E59)</f>
        <v/>
      </c>
      <c r="F59" s="253" t="str">
        <f>IF(その5!F59="","",その5!F59)</f>
        <v/>
      </c>
      <c r="G59" s="254" t="str">
        <f>IF(その5!G59="","",その5!G59)</f>
        <v/>
      </c>
      <c r="H59" s="255"/>
      <c r="I59" s="315" t="str">
        <f>IFERROR((H59/その3!$P$9)*100,"")</f>
        <v/>
      </c>
      <c r="J59" s="256" t="str">
        <f>IF(その5!H59="","",その5!H59)</f>
        <v/>
      </c>
      <c r="K59" s="264"/>
      <c r="L59" s="265"/>
      <c r="M59" s="265"/>
      <c r="N59" s="423"/>
      <c r="O59" s="424"/>
      <c r="P59" s="261"/>
      <c r="Q59" s="4"/>
      <c r="R59" s="7"/>
      <c r="S59" s="11"/>
    </row>
    <row r="60" spans="2:19" ht="24" hidden="1" customHeight="1">
      <c r="B60" s="23"/>
      <c r="D60" s="262">
        <v>52</v>
      </c>
      <c r="E60" s="41" t="str">
        <f>IF(その5!E60="","",その5!E60)</f>
        <v/>
      </c>
      <c r="F60" s="253" t="str">
        <f>IF(その5!F60="","",その5!F60)</f>
        <v/>
      </c>
      <c r="G60" s="254" t="str">
        <f>IF(その5!G60="","",その5!G60)</f>
        <v/>
      </c>
      <c r="H60" s="255"/>
      <c r="I60" s="315" t="str">
        <f>IFERROR((H60/その3!$P$9)*100,"")</f>
        <v/>
      </c>
      <c r="J60" s="256" t="str">
        <f>IF(その5!H60="","",その5!H60)</f>
        <v/>
      </c>
      <c r="K60" s="264"/>
      <c r="L60" s="265"/>
      <c r="M60" s="265"/>
      <c r="N60" s="423"/>
      <c r="O60" s="424"/>
      <c r="P60" s="261"/>
      <c r="Q60" s="4"/>
      <c r="R60" s="7"/>
      <c r="S60" s="11"/>
    </row>
    <row r="61" spans="2:19" ht="24" hidden="1" customHeight="1">
      <c r="B61" s="23"/>
      <c r="D61" s="262">
        <v>53</v>
      </c>
      <c r="E61" s="41" t="str">
        <f>IF(その5!E61="","",その5!E61)</f>
        <v/>
      </c>
      <c r="F61" s="253" t="str">
        <f>IF(その5!F61="","",その5!F61)</f>
        <v/>
      </c>
      <c r="G61" s="254" t="str">
        <f>IF(その5!G61="","",その5!G61)</f>
        <v/>
      </c>
      <c r="H61" s="255"/>
      <c r="I61" s="315" t="str">
        <f>IFERROR((H61/その3!$P$9)*100,"")</f>
        <v/>
      </c>
      <c r="J61" s="256" t="str">
        <f>IF(その5!H61="","",その5!H61)</f>
        <v/>
      </c>
      <c r="K61" s="264"/>
      <c r="L61" s="265"/>
      <c r="M61" s="265"/>
      <c r="N61" s="423"/>
      <c r="O61" s="424"/>
      <c r="P61" s="261"/>
      <c r="Q61" s="4"/>
      <c r="R61" s="7"/>
      <c r="S61" s="11"/>
    </row>
    <row r="62" spans="2:19" ht="24" hidden="1" customHeight="1">
      <c r="B62" s="23"/>
      <c r="D62" s="262">
        <v>54</v>
      </c>
      <c r="E62" s="41" t="str">
        <f>IF(その5!E62="","",その5!E62)</f>
        <v/>
      </c>
      <c r="F62" s="253" t="str">
        <f>IF(その5!F62="","",その5!F62)</f>
        <v/>
      </c>
      <c r="G62" s="254" t="str">
        <f>IF(その5!G62="","",その5!G62)</f>
        <v/>
      </c>
      <c r="H62" s="255"/>
      <c r="I62" s="315" t="str">
        <f>IFERROR((H62/その3!$P$9)*100,"")</f>
        <v/>
      </c>
      <c r="J62" s="256" t="str">
        <f>IF(その5!H62="","",その5!H62)</f>
        <v/>
      </c>
      <c r="K62" s="264"/>
      <c r="L62" s="265"/>
      <c r="M62" s="265"/>
      <c r="N62" s="423"/>
      <c r="O62" s="424"/>
      <c r="P62" s="261"/>
      <c r="Q62" s="4"/>
      <c r="R62" s="7"/>
      <c r="S62" s="11"/>
    </row>
    <row r="63" spans="2:19" ht="24" hidden="1" customHeight="1">
      <c r="B63" s="23"/>
      <c r="D63" s="262">
        <v>55</v>
      </c>
      <c r="E63" s="41" t="str">
        <f>IF(その5!E63="","",その5!E63)</f>
        <v/>
      </c>
      <c r="F63" s="253" t="str">
        <f>IF(その5!F63="","",その5!F63)</f>
        <v/>
      </c>
      <c r="G63" s="254" t="str">
        <f>IF(その5!G63="","",その5!G63)</f>
        <v/>
      </c>
      <c r="H63" s="255"/>
      <c r="I63" s="315" t="str">
        <f>IFERROR((H63/その3!$P$9)*100,"")</f>
        <v/>
      </c>
      <c r="J63" s="256" t="str">
        <f>IF(その5!H63="","",その5!H63)</f>
        <v/>
      </c>
      <c r="K63" s="264"/>
      <c r="L63" s="265"/>
      <c r="M63" s="265"/>
      <c r="N63" s="423"/>
      <c r="O63" s="424"/>
      <c r="P63" s="261"/>
      <c r="Q63" s="4"/>
      <c r="R63" s="7"/>
      <c r="S63" s="11"/>
    </row>
    <row r="64" spans="2:19" ht="24" hidden="1" customHeight="1">
      <c r="B64" s="23"/>
      <c r="D64" s="262">
        <v>56</v>
      </c>
      <c r="E64" s="41" t="str">
        <f>IF(その5!E64="","",その5!E64)</f>
        <v/>
      </c>
      <c r="F64" s="253" t="str">
        <f>IF(その5!F64="","",その5!F64)</f>
        <v/>
      </c>
      <c r="G64" s="254" t="str">
        <f>IF(その5!G64="","",その5!G64)</f>
        <v/>
      </c>
      <c r="H64" s="255"/>
      <c r="I64" s="315" t="str">
        <f>IFERROR((H64/その3!$P$9)*100,"")</f>
        <v/>
      </c>
      <c r="J64" s="256" t="str">
        <f>IF(その5!H64="","",その5!H64)</f>
        <v/>
      </c>
      <c r="K64" s="264"/>
      <c r="L64" s="265"/>
      <c r="M64" s="265"/>
      <c r="N64" s="423"/>
      <c r="O64" s="424"/>
      <c r="P64" s="261"/>
      <c r="Q64" s="4"/>
      <c r="R64" s="7"/>
      <c r="S64" s="11"/>
    </row>
    <row r="65" spans="2:19" ht="24" hidden="1" customHeight="1">
      <c r="B65" s="23"/>
      <c r="D65" s="262">
        <v>57</v>
      </c>
      <c r="E65" s="41" t="str">
        <f>IF(その5!E65="","",その5!E65)</f>
        <v/>
      </c>
      <c r="F65" s="253" t="str">
        <f>IF(その5!F65="","",その5!F65)</f>
        <v/>
      </c>
      <c r="G65" s="254" t="str">
        <f>IF(その5!G65="","",その5!G65)</f>
        <v/>
      </c>
      <c r="H65" s="255"/>
      <c r="I65" s="315" t="str">
        <f>IFERROR((H65/その3!$P$9)*100,"")</f>
        <v/>
      </c>
      <c r="J65" s="256" t="str">
        <f>IF(その5!H65="","",その5!H65)</f>
        <v/>
      </c>
      <c r="K65" s="264"/>
      <c r="L65" s="265"/>
      <c r="M65" s="265"/>
      <c r="N65" s="423"/>
      <c r="O65" s="424"/>
      <c r="P65" s="261"/>
      <c r="Q65" s="4"/>
      <c r="R65" s="7"/>
      <c r="S65" s="11"/>
    </row>
    <row r="66" spans="2:19" ht="24" hidden="1" customHeight="1">
      <c r="B66" s="23"/>
      <c r="D66" s="262">
        <v>58</v>
      </c>
      <c r="E66" s="41" t="str">
        <f>IF(その5!E66="","",その5!E66)</f>
        <v/>
      </c>
      <c r="F66" s="253" t="str">
        <f>IF(その5!F66="","",その5!F66)</f>
        <v/>
      </c>
      <c r="G66" s="254" t="str">
        <f>IF(その5!G66="","",その5!G66)</f>
        <v/>
      </c>
      <c r="H66" s="255"/>
      <c r="I66" s="315" t="str">
        <f>IFERROR((H66/その3!$P$9)*100,"")</f>
        <v/>
      </c>
      <c r="J66" s="256" t="str">
        <f>IF(その5!H66="","",その5!H66)</f>
        <v/>
      </c>
      <c r="K66" s="264"/>
      <c r="L66" s="265"/>
      <c r="M66" s="265"/>
      <c r="N66" s="423"/>
      <c r="O66" s="424"/>
      <c r="P66" s="261"/>
      <c r="Q66" s="4"/>
      <c r="R66" s="7"/>
      <c r="S66" s="11"/>
    </row>
    <row r="67" spans="2:19" ht="24" hidden="1" customHeight="1">
      <c r="B67" s="23"/>
      <c r="D67" s="262">
        <v>59</v>
      </c>
      <c r="E67" s="41" t="str">
        <f>IF(その5!E67="","",その5!E67)</f>
        <v/>
      </c>
      <c r="F67" s="253" t="str">
        <f>IF(その5!F67="","",その5!F67)</f>
        <v/>
      </c>
      <c r="G67" s="254" t="str">
        <f>IF(その5!G67="","",その5!G67)</f>
        <v/>
      </c>
      <c r="H67" s="255"/>
      <c r="I67" s="315" t="str">
        <f>IFERROR((H67/その3!$P$9)*100,"")</f>
        <v/>
      </c>
      <c r="J67" s="256" t="str">
        <f>IF(その5!H67="","",その5!H67)</f>
        <v/>
      </c>
      <c r="K67" s="264"/>
      <c r="L67" s="265"/>
      <c r="M67" s="265"/>
      <c r="N67" s="423"/>
      <c r="O67" s="424"/>
      <c r="P67" s="261"/>
      <c r="Q67" s="4"/>
      <c r="R67" s="7"/>
      <c r="S67" s="11"/>
    </row>
    <row r="68" spans="2:19" ht="24" hidden="1" customHeight="1">
      <c r="B68" s="23"/>
      <c r="D68" s="262">
        <v>60</v>
      </c>
      <c r="E68" s="41" t="str">
        <f>IF(その5!E68="","",その5!E68)</f>
        <v/>
      </c>
      <c r="F68" s="253" t="str">
        <f>IF(その5!F68="","",その5!F68)</f>
        <v/>
      </c>
      <c r="G68" s="254" t="str">
        <f>IF(その5!G68="","",その5!G68)</f>
        <v/>
      </c>
      <c r="H68" s="255"/>
      <c r="I68" s="315" t="str">
        <f>IFERROR((H68/その3!$P$9)*100,"")</f>
        <v/>
      </c>
      <c r="J68" s="256" t="str">
        <f>IF(その5!H68="","",その5!H68)</f>
        <v/>
      </c>
      <c r="K68" s="264"/>
      <c r="L68" s="265"/>
      <c r="M68" s="265"/>
      <c r="N68" s="423"/>
      <c r="O68" s="424"/>
      <c r="P68" s="261"/>
      <c r="Q68" s="4"/>
      <c r="R68" s="7"/>
      <c r="S68" s="11"/>
    </row>
    <row r="69" spans="2:19" ht="24" hidden="1" customHeight="1">
      <c r="B69" s="23"/>
      <c r="D69" s="262">
        <v>61</v>
      </c>
      <c r="E69" s="41" t="str">
        <f>IF(その5!E69="","",その5!E69)</f>
        <v/>
      </c>
      <c r="F69" s="253" t="str">
        <f>IF(その5!F69="","",その5!F69)</f>
        <v/>
      </c>
      <c r="G69" s="254" t="str">
        <f>IF(その5!G69="","",その5!G69)</f>
        <v/>
      </c>
      <c r="H69" s="255"/>
      <c r="I69" s="315" t="str">
        <f>IFERROR((H69/その3!$P$9)*100,"")</f>
        <v/>
      </c>
      <c r="J69" s="256" t="str">
        <f>IF(その5!H69="","",その5!H69)</f>
        <v/>
      </c>
      <c r="K69" s="264"/>
      <c r="L69" s="265"/>
      <c r="M69" s="265"/>
      <c r="N69" s="423"/>
      <c r="O69" s="424"/>
      <c r="P69" s="261"/>
      <c r="Q69" s="4"/>
      <c r="R69" s="7"/>
      <c r="S69" s="11"/>
    </row>
    <row r="70" spans="2:19" ht="24" hidden="1" customHeight="1">
      <c r="B70" s="23"/>
      <c r="D70" s="262">
        <v>62</v>
      </c>
      <c r="E70" s="41" t="str">
        <f>IF(その5!E70="","",その5!E70)</f>
        <v/>
      </c>
      <c r="F70" s="253" t="str">
        <f>IF(その5!F70="","",その5!F70)</f>
        <v/>
      </c>
      <c r="G70" s="254" t="str">
        <f>IF(その5!G70="","",その5!G70)</f>
        <v/>
      </c>
      <c r="H70" s="255"/>
      <c r="I70" s="315" t="str">
        <f>IFERROR((H70/その3!$P$9)*100,"")</f>
        <v/>
      </c>
      <c r="J70" s="256" t="str">
        <f>IF(その5!H70="","",その5!H70)</f>
        <v/>
      </c>
      <c r="K70" s="264"/>
      <c r="L70" s="265"/>
      <c r="M70" s="265"/>
      <c r="N70" s="423"/>
      <c r="O70" s="424"/>
      <c r="P70" s="261"/>
      <c r="Q70" s="4"/>
      <c r="R70" s="7"/>
      <c r="S70" s="11"/>
    </row>
    <row r="71" spans="2:19" ht="24" hidden="1" customHeight="1">
      <c r="B71" s="23"/>
      <c r="D71" s="262">
        <v>63</v>
      </c>
      <c r="E71" s="41" t="str">
        <f>IF(その5!E71="","",その5!E71)</f>
        <v/>
      </c>
      <c r="F71" s="253" t="str">
        <f>IF(その5!F71="","",その5!F71)</f>
        <v/>
      </c>
      <c r="G71" s="254" t="str">
        <f>IF(その5!G71="","",その5!G71)</f>
        <v/>
      </c>
      <c r="H71" s="255"/>
      <c r="I71" s="315" t="str">
        <f>IFERROR((H71/その3!$P$9)*100,"")</f>
        <v/>
      </c>
      <c r="J71" s="256" t="str">
        <f>IF(その5!H71="","",その5!H71)</f>
        <v/>
      </c>
      <c r="K71" s="264"/>
      <c r="L71" s="265"/>
      <c r="M71" s="265"/>
      <c r="N71" s="423"/>
      <c r="O71" s="424"/>
      <c r="P71" s="261"/>
      <c r="Q71" s="4"/>
      <c r="R71" s="7"/>
      <c r="S71" s="11"/>
    </row>
    <row r="72" spans="2:19" ht="24" hidden="1" customHeight="1">
      <c r="B72" s="23"/>
      <c r="D72" s="262">
        <v>64</v>
      </c>
      <c r="E72" s="41" t="str">
        <f>IF(その5!E72="","",その5!E72)</f>
        <v/>
      </c>
      <c r="F72" s="253" t="str">
        <f>IF(その5!F72="","",その5!F72)</f>
        <v/>
      </c>
      <c r="G72" s="254" t="str">
        <f>IF(その5!G72="","",その5!G72)</f>
        <v/>
      </c>
      <c r="H72" s="255"/>
      <c r="I72" s="315" t="str">
        <f>IFERROR((H72/その3!$P$9)*100,"")</f>
        <v/>
      </c>
      <c r="J72" s="256" t="str">
        <f>IF(その5!H72="","",その5!H72)</f>
        <v/>
      </c>
      <c r="K72" s="264"/>
      <c r="L72" s="265"/>
      <c r="M72" s="265"/>
      <c r="N72" s="423"/>
      <c r="O72" s="424"/>
      <c r="P72" s="261"/>
      <c r="Q72" s="4"/>
      <c r="R72" s="7"/>
      <c r="S72" s="11"/>
    </row>
    <row r="73" spans="2:19" ht="24" hidden="1" customHeight="1">
      <c r="B73" s="23"/>
      <c r="D73" s="262">
        <v>65</v>
      </c>
      <c r="E73" s="41" t="str">
        <f>IF(その5!E73="","",その5!E73)</f>
        <v/>
      </c>
      <c r="F73" s="253" t="str">
        <f>IF(その5!F73="","",その5!F73)</f>
        <v/>
      </c>
      <c r="G73" s="254" t="str">
        <f>IF(その5!G73="","",その5!G73)</f>
        <v/>
      </c>
      <c r="H73" s="255"/>
      <c r="I73" s="315" t="str">
        <f>IFERROR((H73/その3!$P$9)*100,"")</f>
        <v/>
      </c>
      <c r="J73" s="256" t="str">
        <f>IF(その5!H73="","",その5!H73)</f>
        <v/>
      </c>
      <c r="K73" s="264"/>
      <c r="L73" s="265"/>
      <c r="M73" s="265"/>
      <c r="N73" s="423"/>
      <c r="O73" s="424"/>
      <c r="P73" s="261"/>
      <c r="Q73" s="4"/>
      <c r="R73" s="7"/>
      <c r="S73" s="11"/>
    </row>
    <row r="74" spans="2:19" ht="24" hidden="1" customHeight="1">
      <c r="B74" s="23"/>
      <c r="D74" s="262">
        <v>66</v>
      </c>
      <c r="E74" s="41" t="str">
        <f>IF(その5!E74="","",その5!E74)</f>
        <v/>
      </c>
      <c r="F74" s="253" t="str">
        <f>IF(その5!F74="","",その5!F74)</f>
        <v/>
      </c>
      <c r="G74" s="254" t="str">
        <f>IF(その5!G74="","",その5!G74)</f>
        <v/>
      </c>
      <c r="H74" s="255"/>
      <c r="I74" s="315" t="str">
        <f>IFERROR((H74/その3!$P$9)*100,"")</f>
        <v/>
      </c>
      <c r="J74" s="256" t="str">
        <f>IF(その5!H74="","",その5!H74)</f>
        <v/>
      </c>
      <c r="K74" s="264"/>
      <c r="L74" s="265"/>
      <c r="M74" s="265"/>
      <c r="N74" s="423"/>
      <c r="O74" s="424"/>
      <c r="P74" s="261"/>
      <c r="Q74" s="4"/>
      <c r="R74" s="7"/>
      <c r="S74" s="11"/>
    </row>
    <row r="75" spans="2:19" ht="24" hidden="1" customHeight="1">
      <c r="B75" s="23"/>
      <c r="D75" s="262">
        <v>67</v>
      </c>
      <c r="E75" s="41" t="str">
        <f>IF(その5!E75="","",その5!E75)</f>
        <v/>
      </c>
      <c r="F75" s="253" t="str">
        <f>IF(その5!F75="","",その5!F75)</f>
        <v/>
      </c>
      <c r="G75" s="254" t="str">
        <f>IF(その5!G75="","",その5!G75)</f>
        <v/>
      </c>
      <c r="H75" s="255"/>
      <c r="I75" s="315" t="str">
        <f>IFERROR((H75/その3!$P$9)*100,"")</f>
        <v/>
      </c>
      <c r="J75" s="256" t="str">
        <f>IF(その5!H75="","",その5!H75)</f>
        <v/>
      </c>
      <c r="K75" s="264"/>
      <c r="L75" s="265"/>
      <c r="M75" s="265"/>
      <c r="N75" s="423"/>
      <c r="O75" s="424"/>
      <c r="P75" s="261"/>
      <c r="Q75" s="4"/>
      <c r="R75" s="7"/>
      <c r="S75" s="11"/>
    </row>
    <row r="76" spans="2:19" ht="24" hidden="1" customHeight="1">
      <c r="B76" s="23"/>
      <c r="D76" s="262">
        <v>68</v>
      </c>
      <c r="E76" s="41" t="str">
        <f>IF(その5!E76="","",その5!E76)</f>
        <v/>
      </c>
      <c r="F76" s="253" t="str">
        <f>IF(その5!F76="","",その5!F76)</f>
        <v/>
      </c>
      <c r="G76" s="254" t="str">
        <f>IF(その5!G76="","",その5!G76)</f>
        <v/>
      </c>
      <c r="H76" s="255"/>
      <c r="I76" s="315" t="str">
        <f>IFERROR((H76/その3!$P$9)*100,"")</f>
        <v/>
      </c>
      <c r="J76" s="256" t="str">
        <f>IF(その5!H76="","",その5!H76)</f>
        <v/>
      </c>
      <c r="K76" s="264"/>
      <c r="L76" s="265"/>
      <c r="M76" s="265"/>
      <c r="N76" s="423"/>
      <c r="O76" s="424"/>
      <c r="P76" s="261"/>
      <c r="Q76" s="4"/>
      <c r="R76" s="7"/>
      <c r="S76" s="11"/>
    </row>
    <row r="77" spans="2:19" ht="24" hidden="1" customHeight="1">
      <c r="B77" s="23"/>
      <c r="D77" s="262">
        <v>69</v>
      </c>
      <c r="E77" s="41" t="str">
        <f>IF(その5!E77="","",その5!E77)</f>
        <v/>
      </c>
      <c r="F77" s="253" t="str">
        <f>IF(その5!F77="","",その5!F77)</f>
        <v/>
      </c>
      <c r="G77" s="254" t="str">
        <f>IF(その5!G77="","",その5!G77)</f>
        <v/>
      </c>
      <c r="H77" s="255"/>
      <c r="I77" s="315" t="str">
        <f>IFERROR((H77/その3!$P$9)*100,"")</f>
        <v/>
      </c>
      <c r="J77" s="256" t="str">
        <f>IF(その5!H77="","",その5!H77)</f>
        <v/>
      </c>
      <c r="K77" s="264"/>
      <c r="L77" s="265"/>
      <c r="M77" s="265"/>
      <c r="N77" s="423"/>
      <c r="O77" s="424"/>
      <c r="P77" s="261"/>
      <c r="Q77" s="4"/>
      <c r="R77" s="7"/>
      <c r="S77" s="11"/>
    </row>
    <row r="78" spans="2:19" ht="24" hidden="1" customHeight="1">
      <c r="B78" s="23"/>
      <c r="D78" s="262">
        <v>70</v>
      </c>
      <c r="E78" s="41" t="str">
        <f>IF(その5!E78="","",その5!E78)</f>
        <v/>
      </c>
      <c r="F78" s="253" t="str">
        <f>IF(その5!F78="","",その5!F78)</f>
        <v/>
      </c>
      <c r="G78" s="254" t="str">
        <f>IF(その5!G78="","",その5!G78)</f>
        <v/>
      </c>
      <c r="H78" s="255"/>
      <c r="I78" s="315" t="str">
        <f>IFERROR((H78/その3!$P$9)*100,"")</f>
        <v/>
      </c>
      <c r="J78" s="256" t="str">
        <f>IF(その5!H78="","",その5!H78)</f>
        <v/>
      </c>
      <c r="K78" s="264"/>
      <c r="L78" s="265"/>
      <c r="M78" s="265"/>
      <c r="N78" s="423"/>
      <c r="O78" s="424"/>
      <c r="P78" s="261"/>
      <c r="Q78" s="4"/>
      <c r="R78" s="7"/>
      <c r="S78" s="11"/>
    </row>
    <row r="79" spans="2:19" ht="24" customHeight="1">
      <c r="B79" s="23"/>
      <c r="D79" s="262"/>
      <c r="E79" s="41"/>
      <c r="F79" s="274" t="str">
        <f>IF(その5!F79="","",その5!F79)</f>
        <v>　　（再生可能エネルギーの設備導入及び利用の状況）</v>
      </c>
      <c r="G79" s="254"/>
      <c r="H79" s="309"/>
      <c r="I79" s="315"/>
      <c r="J79" s="263"/>
      <c r="K79" s="310"/>
      <c r="L79" s="311"/>
      <c r="M79" s="311"/>
      <c r="N79" s="311"/>
      <c r="O79" s="311"/>
      <c r="P79" s="312"/>
      <c r="Q79" s="4"/>
      <c r="R79" s="7"/>
      <c r="S79" s="11"/>
    </row>
    <row r="80" spans="2:19" ht="24" customHeight="1">
      <c r="B80" s="23"/>
      <c r="D80" s="262">
        <v>71</v>
      </c>
      <c r="E80" s="41" t="str">
        <f>IF(その5!E80="","",その5!E80)</f>
        <v/>
      </c>
      <c r="F80" s="253" t="str">
        <f>IF(その5!F80="","",その5!F80)</f>
        <v/>
      </c>
      <c r="G80" s="254" t="str">
        <f>IF(その5!G80="","",その5!G80)</f>
        <v/>
      </c>
      <c r="H80" s="255"/>
      <c r="I80" s="315" t="str">
        <f>IFERROR((H80/その3!$P$9)*100,"")</f>
        <v/>
      </c>
      <c r="J80" s="256" t="str">
        <f>IF(その5!H80="","",その5!H80)</f>
        <v/>
      </c>
      <c r="K80" s="264"/>
      <c r="L80" s="265"/>
      <c r="M80" s="265"/>
      <c r="N80" s="423"/>
      <c r="O80" s="424"/>
      <c r="P80" s="261"/>
      <c r="Q80" s="4"/>
      <c r="R80" s="7"/>
      <c r="S80" s="11"/>
    </row>
    <row r="81" spans="2:19" ht="24" customHeight="1">
      <c r="B81" s="23"/>
      <c r="D81" s="262">
        <v>72</v>
      </c>
      <c r="E81" s="41" t="str">
        <f>IF(その5!E81="","",その5!E81)</f>
        <v/>
      </c>
      <c r="F81" s="253" t="str">
        <f>IF(その5!F81="","",その5!F81)</f>
        <v/>
      </c>
      <c r="G81" s="254" t="str">
        <f>IF(その5!G81="","",その5!G81)</f>
        <v/>
      </c>
      <c r="H81" s="255"/>
      <c r="I81" s="315" t="str">
        <f>IFERROR((H81/その3!$P$9)*100,"")</f>
        <v/>
      </c>
      <c r="J81" s="256" t="str">
        <f>IF(その5!H81="","",その5!H81)</f>
        <v/>
      </c>
      <c r="K81" s="264"/>
      <c r="L81" s="265"/>
      <c r="M81" s="265"/>
      <c r="N81" s="423"/>
      <c r="O81" s="424"/>
      <c r="P81" s="261"/>
      <c r="Q81" s="4"/>
      <c r="R81" s="7"/>
      <c r="S81" s="11"/>
    </row>
    <row r="82" spans="2:19" ht="24" customHeight="1">
      <c r="B82" s="23"/>
      <c r="D82" s="262">
        <v>73</v>
      </c>
      <c r="E82" s="41" t="str">
        <f>IF(その5!E82="","",その5!E82)</f>
        <v/>
      </c>
      <c r="F82" s="253" t="str">
        <f>IF(その5!F82="","",その5!F82)</f>
        <v/>
      </c>
      <c r="G82" s="254" t="str">
        <f>IF(その5!G82="","",その5!G82)</f>
        <v/>
      </c>
      <c r="H82" s="255"/>
      <c r="I82" s="315" t="str">
        <f>IFERROR((H82/その3!$P$9)*100,"")</f>
        <v/>
      </c>
      <c r="J82" s="256" t="str">
        <f>IF(その5!H82="","",その5!H82)</f>
        <v/>
      </c>
      <c r="K82" s="264"/>
      <c r="L82" s="265"/>
      <c r="M82" s="265"/>
      <c r="N82" s="423"/>
      <c r="O82" s="424"/>
      <c r="P82" s="261"/>
      <c r="Q82" s="4"/>
      <c r="R82" s="7"/>
      <c r="S82" s="11"/>
    </row>
    <row r="83" spans="2:19" ht="24" hidden="1" customHeight="1">
      <c r="B83" s="23"/>
      <c r="D83" s="262">
        <v>74</v>
      </c>
      <c r="E83" s="41" t="str">
        <f>IF(その5!E83="","",その5!E83)</f>
        <v/>
      </c>
      <c r="F83" s="253" t="str">
        <f>IF(その5!F83="","",その5!F83)</f>
        <v/>
      </c>
      <c r="G83" s="254" t="str">
        <f>IF(その5!G83="","",その5!G83)</f>
        <v/>
      </c>
      <c r="H83" s="255"/>
      <c r="I83" s="315" t="str">
        <f>IFERROR((H83/その3!$P$9)*100,"")</f>
        <v/>
      </c>
      <c r="J83" s="256" t="str">
        <f>IF(その5!H83="","",その5!H83)</f>
        <v/>
      </c>
      <c r="K83" s="264"/>
      <c r="L83" s="265"/>
      <c r="M83" s="265"/>
      <c r="N83" s="423"/>
      <c r="O83" s="424"/>
      <c r="P83" s="261"/>
      <c r="Q83" s="4"/>
      <c r="R83" s="7"/>
      <c r="S83" s="11"/>
    </row>
    <row r="84" spans="2:19" ht="24" hidden="1" customHeight="1">
      <c r="B84" s="23"/>
      <c r="D84" s="262">
        <v>75</v>
      </c>
      <c r="E84" s="41" t="str">
        <f>IF(その5!E84="","",その5!E84)</f>
        <v/>
      </c>
      <c r="F84" s="253" t="str">
        <f>IF(その5!F84="","",その5!F84)</f>
        <v/>
      </c>
      <c r="G84" s="254" t="str">
        <f>IF(その5!G84="","",その5!G84)</f>
        <v/>
      </c>
      <c r="H84" s="255"/>
      <c r="I84" s="315" t="str">
        <f>IFERROR((H84/その3!$P$9)*100,"")</f>
        <v/>
      </c>
      <c r="J84" s="256" t="str">
        <f>IF(その5!H84="","",その5!H84)</f>
        <v/>
      </c>
      <c r="K84" s="264"/>
      <c r="L84" s="265"/>
      <c r="M84" s="265"/>
      <c r="N84" s="423"/>
      <c r="O84" s="424"/>
      <c r="P84" s="261"/>
      <c r="Q84" s="4"/>
      <c r="R84" s="7"/>
      <c r="S84" s="11"/>
    </row>
    <row r="85" spans="2:19" ht="24" hidden="1" customHeight="1">
      <c r="B85" s="23"/>
      <c r="D85" s="262">
        <v>76</v>
      </c>
      <c r="E85" s="41" t="str">
        <f>IF(その5!E85="","",その5!E85)</f>
        <v/>
      </c>
      <c r="F85" s="253" t="str">
        <f>IF(その5!F85="","",その5!F85)</f>
        <v/>
      </c>
      <c r="G85" s="254" t="str">
        <f>IF(その5!G85="","",その5!G85)</f>
        <v/>
      </c>
      <c r="H85" s="255"/>
      <c r="I85" s="315" t="str">
        <f>IFERROR((H85/その3!$P$9)*100,"")</f>
        <v/>
      </c>
      <c r="J85" s="256" t="str">
        <f>IF(その5!H85="","",その5!H85)</f>
        <v/>
      </c>
      <c r="K85" s="264"/>
      <c r="L85" s="265"/>
      <c r="M85" s="265"/>
      <c r="N85" s="423"/>
      <c r="O85" s="424"/>
      <c r="P85" s="261"/>
      <c r="Q85" s="4"/>
      <c r="R85" s="7"/>
      <c r="S85" s="11"/>
    </row>
    <row r="86" spans="2:19" ht="24" hidden="1" customHeight="1">
      <c r="B86" s="23"/>
      <c r="D86" s="262">
        <v>77</v>
      </c>
      <c r="E86" s="41" t="str">
        <f>IF(その5!E86="","",その5!E86)</f>
        <v/>
      </c>
      <c r="F86" s="253" t="str">
        <f>IF(その5!F86="","",その5!F86)</f>
        <v/>
      </c>
      <c r="G86" s="254" t="str">
        <f>IF(その5!G86="","",その5!G86)</f>
        <v/>
      </c>
      <c r="H86" s="255"/>
      <c r="I86" s="315" t="str">
        <f>IFERROR((H86/その3!$P$9)*100,"")</f>
        <v/>
      </c>
      <c r="J86" s="256" t="str">
        <f>IF(その5!H86="","",その5!H86)</f>
        <v/>
      </c>
      <c r="K86" s="264"/>
      <c r="L86" s="265"/>
      <c r="M86" s="265"/>
      <c r="N86" s="423"/>
      <c r="O86" s="424"/>
      <c r="P86" s="261"/>
      <c r="Q86" s="4"/>
      <c r="R86" s="7"/>
      <c r="S86" s="11"/>
    </row>
    <row r="87" spans="2:19" ht="24" hidden="1" customHeight="1">
      <c r="B87" s="23"/>
      <c r="D87" s="262">
        <v>78</v>
      </c>
      <c r="E87" s="41" t="str">
        <f>IF(その5!E87="","",その5!E87)</f>
        <v/>
      </c>
      <c r="F87" s="253" t="str">
        <f>IF(その5!F87="","",その5!F87)</f>
        <v/>
      </c>
      <c r="G87" s="254" t="str">
        <f>IF(その5!G87="","",その5!G87)</f>
        <v/>
      </c>
      <c r="H87" s="255"/>
      <c r="I87" s="315" t="str">
        <f>IFERROR((H87/その3!$P$9)*100,"")</f>
        <v/>
      </c>
      <c r="J87" s="256" t="str">
        <f>IF(その5!H87="","",その5!H87)</f>
        <v/>
      </c>
      <c r="K87" s="264"/>
      <c r="L87" s="265"/>
      <c r="M87" s="265"/>
      <c r="N87" s="423"/>
      <c r="O87" s="424"/>
      <c r="P87" s="261"/>
      <c r="Q87" s="4"/>
      <c r="R87" s="7"/>
      <c r="S87" s="11"/>
    </row>
    <row r="88" spans="2:19" ht="24" hidden="1" customHeight="1">
      <c r="B88" s="23"/>
      <c r="D88" s="262">
        <v>79</v>
      </c>
      <c r="E88" s="41" t="str">
        <f>IF(その5!E88="","",その5!E88)</f>
        <v/>
      </c>
      <c r="F88" s="253" t="str">
        <f>IF(その5!F88="","",その5!F88)</f>
        <v/>
      </c>
      <c r="G88" s="254" t="str">
        <f>IF(その5!G88="","",その5!G88)</f>
        <v/>
      </c>
      <c r="H88" s="255"/>
      <c r="I88" s="315" t="str">
        <f>IFERROR((H88/その3!$P$9)*100,"")</f>
        <v/>
      </c>
      <c r="J88" s="256" t="str">
        <f>IF(その5!H88="","",その5!H88)</f>
        <v/>
      </c>
      <c r="K88" s="264"/>
      <c r="L88" s="265"/>
      <c r="M88" s="265"/>
      <c r="N88" s="423"/>
      <c r="O88" s="424"/>
      <c r="P88" s="261"/>
      <c r="Q88" s="4"/>
      <c r="R88" s="7"/>
      <c r="S88" s="11"/>
    </row>
    <row r="89" spans="2:19" ht="24" hidden="1" customHeight="1">
      <c r="B89" s="23"/>
      <c r="D89" s="262">
        <v>80</v>
      </c>
      <c r="E89" s="41" t="str">
        <f>IF(その5!E89="","",その5!E89)</f>
        <v/>
      </c>
      <c r="F89" s="253" t="str">
        <f>IF(その5!F89="","",その5!F89)</f>
        <v/>
      </c>
      <c r="G89" s="254" t="str">
        <f>IF(その5!G89="","",その5!G89)</f>
        <v/>
      </c>
      <c r="H89" s="255"/>
      <c r="I89" s="315" t="str">
        <f>IFERROR((H89/その3!$P$9)*100,"")</f>
        <v/>
      </c>
      <c r="J89" s="256" t="str">
        <f>IF(その5!H89="","",その5!H89)</f>
        <v/>
      </c>
      <c r="K89" s="264"/>
      <c r="L89" s="265"/>
      <c r="M89" s="265"/>
      <c r="N89" s="423"/>
      <c r="O89" s="424"/>
      <c r="P89" s="261"/>
      <c r="Q89" s="4"/>
      <c r="R89" s="7"/>
      <c r="S89" s="11"/>
    </row>
    <row r="90" spans="2:19" ht="24" customHeight="1">
      <c r="B90" s="23"/>
      <c r="D90" s="262"/>
      <c r="E90" s="425"/>
      <c r="F90" s="274" t="str">
        <f>IF(その5!F90="","",その5!F90)</f>
        <v>【その他ガス排出量の削減の計画及び実施の状況（その他ガス削減量を特定温室効果ガスの削減義務に充当する場合のみ記載）】</v>
      </c>
      <c r="G90" s="254"/>
      <c r="H90" s="309"/>
      <c r="I90" s="315"/>
      <c r="J90" s="256"/>
      <c r="K90" s="310"/>
      <c r="L90" s="311"/>
      <c r="M90" s="311"/>
      <c r="N90" s="311"/>
      <c r="O90" s="311"/>
      <c r="P90" s="312"/>
      <c r="Q90" s="4"/>
      <c r="R90" s="7"/>
      <c r="S90" s="11"/>
    </row>
    <row r="91" spans="2:19" ht="24" customHeight="1">
      <c r="B91" s="23"/>
      <c r="D91" s="262">
        <v>81</v>
      </c>
      <c r="E91" s="41" t="str">
        <f>IF(その5!E91="","",その5!E91)</f>
        <v/>
      </c>
      <c r="F91" s="253" t="str">
        <f>IF(その5!F91="","",その5!F91)</f>
        <v/>
      </c>
      <c r="G91" s="254" t="str">
        <f>IF(その5!G91="","",その5!G91)</f>
        <v/>
      </c>
      <c r="H91" s="266"/>
      <c r="I91" s="315" t="str">
        <f>IFERROR((H91/その3!$P$9)*100,"")</f>
        <v/>
      </c>
      <c r="J91" s="256" t="str">
        <f>IF(その5!H91="","",その5!H91)</f>
        <v/>
      </c>
      <c r="K91" s="264"/>
      <c r="L91" s="265"/>
      <c r="M91" s="265"/>
      <c r="N91" s="265"/>
      <c r="O91" s="265"/>
      <c r="P91" s="261"/>
      <c r="Q91" s="4"/>
      <c r="R91" s="7"/>
      <c r="S91" s="11"/>
    </row>
    <row r="92" spans="2:19" ht="24" customHeight="1">
      <c r="B92" s="23"/>
      <c r="D92" s="262">
        <v>82</v>
      </c>
      <c r="E92" s="41" t="str">
        <f>IF(その5!E92="","",その5!E92)</f>
        <v/>
      </c>
      <c r="F92" s="253" t="str">
        <f>IF(その5!F92="","",その5!F92)</f>
        <v/>
      </c>
      <c r="G92" s="254" t="str">
        <f>IF(その5!G92="","",その5!G92)</f>
        <v/>
      </c>
      <c r="H92" s="255"/>
      <c r="I92" s="315" t="str">
        <f>IFERROR((H92/その3!$P$9)*100,"")</f>
        <v/>
      </c>
      <c r="J92" s="256" t="str">
        <f>IF(その5!H92="","",その5!H92)</f>
        <v/>
      </c>
      <c r="K92" s="264"/>
      <c r="L92" s="265"/>
      <c r="M92" s="265"/>
      <c r="N92" s="265"/>
      <c r="O92" s="265"/>
      <c r="P92" s="261"/>
      <c r="Q92" s="4"/>
      <c r="R92" s="7"/>
      <c r="S92" s="11"/>
    </row>
    <row r="93" spans="2:19" ht="24" customHeight="1">
      <c r="B93" s="23"/>
      <c r="D93" s="262">
        <v>83</v>
      </c>
      <c r="E93" s="41" t="str">
        <f>IF(その5!E93="","",その5!E93)</f>
        <v/>
      </c>
      <c r="F93" s="253" t="str">
        <f>IF(その5!F93="","",その5!F93)</f>
        <v/>
      </c>
      <c r="G93" s="254" t="str">
        <f>IF(その5!G93="","",その5!G93)</f>
        <v/>
      </c>
      <c r="H93" s="255"/>
      <c r="I93" s="315" t="str">
        <f>IFERROR((H93/その3!$P$9)*100,"")</f>
        <v/>
      </c>
      <c r="J93" s="256" t="str">
        <f>IF(その5!H93="","",その5!H93)</f>
        <v/>
      </c>
      <c r="K93" s="264"/>
      <c r="L93" s="265"/>
      <c r="M93" s="265"/>
      <c r="N93" s="265"/>
      <c r="O93" s="265"/>
      <c r="P93" s="261"/>
      <c r="Q93" s="4"/>
      <c r="R93" s="7"/>
      <c r="S93" s="11"/>
    </row>
    <row r="94" spans="2:19" ht="24" hidden="1" customHeight="1">
      <c r="B94" s="23"/>
      <c r="D94" s="262">
        <v>84</v>
      </c>
      <c r="E94" s="41" t="str">
        <f>IF(その5!E94="","",その5!E94)</f>
        <v/>
      </c>
      <c r="F94" s="253" t="str">
        <f>IF(その5!F94="","",その5!F94)</f>
        <v/>
      </c>
      <c r="G94" s="254" t="str">
        <f>IF(その5!G94="","",その5!G94)</f>
        <v/>
      </c>
      <c r="H94" s="255"/>
      <c r="I94" s="315" t="str">
        <f>IFERROR((H94/その3!$P$9)*100,"")</f>
        <v/>
      </c>
      <c r="J94" s="263" t="str">
        <f>IF(その5!H94="","",その5!H94)</f>
        <v/>
      </c>
      <c r="K94" s="264"/>
      <c r="L94" s="265"/>
      <c r="M94" s="265"/>
      <c r="N94" s="265"/>
      <c r="O94" s="265"/>
      <c r="P94" s="261"/>
      <c r="Q94" s="4"/>
      <c r="R94" s="7"/>
      <c r="S94" s="11"/>
    </row>
    <row r="95" spans="2:19" ht="24" hidden="1" customHeight="1">
      <c r="B95" s="23"/>
      <c r="D95" s="262">
        <v>85</v>
      </c>
      <c r="E95" s="41" t="str">
        <f>IF(その5!E95="","",その5!E95)</f>
        <v/>
      </c>
      <c r="F95" s="253" t="str">
        <f>IF(その5!F95="","",その5!F95)</f>
        <v/>
      </c>
      <c r="G95" s="254" t="str">
        <f>IF(その5!G95="","",その5!G95)</f>
        <v/>
      </c>
      <c r="H95" s="255"/>
      <c r="I95" s="315" t="str">
        <f>IFERROR((H95/その3!$P$9)*100,"")</f>
        <v/>
      </c>
      <c r="J95" s="263" t="str">
        <f>IF(その5!H95="","",その5!H95)</f>
        <v/>
      </c>
      <c r="K95" s="264"/>
      <c r="L95" s="265"/>
      <c r="M95" s="265"/>
      <c r="N95" s="265"/>
      <c r="O95" s="265"/>
      <c r="P95" s="261"/>
      <c r="Q95" s="4"/>
      <c r="R95" s="7"/>
      <c r="S95" s="11"/>
    </row>
    <row r="96" spans="2:19" ht="24" hidden="1" customHeight="1">
      <c r="B96" s="23"/>
      <c r="D96" s="262">
        <v>86</v>
      </c>
      <c r="E96" s="41" t="str">
        <f>IF(その5!E96="","",その5!E96)</f>
        <v/>
      </c>
      <c r="F96" s="253" t="str">
        <f>IF(その5!F96="","",その5!F96)</f>
        <v/>
      </c>
      <c r="G96" s="254" t="str">
        <f>IF(その5!G96="","",その5!G96)</f>
        <v/>
      </c>
      <c r="H96" s="255"/>
      <c r="I96" s="315" t="str">
        <f>IFERROR((H96/その3!$P$9)*100,"")</f>
        <v/>
      </c>
      <c r="J96" s="263" t="str">
        <f>IF(その5!H96="","",その5!H96)</f>
        <v/>
      </c>
      <c r="K96" s="264"/>
      <c r="L96" s="265"/>
      <c r="M96" s="265"/>
      <c r="N96" s="265"/>
      <c r="O96" s="265"/>
      <c r="P96" s="261"/>
      <c r="Q96" s="4"/>
      <c r="R96" s="7"/>
      <c r="S96" s="11"/>
    </row>
    <row r="97" spans="2:19" ht="24" hidden="1" customHeight="1">
      <c r="B97" s="23"/>
      <c r="D97" s="262">
        <v>87</v>
      </c>
      <c r="E97" s="41" t="str">
        <f>IF(その5!E97="","",その5!E97)</f>
        <v/>
      </c>
      <c r="F97" s="253" t="str">
        <f>IF(その5!F97="","",その5!F97)</f>
        <v/>
      </c>
      <c r="G97" s="254" t="str">
        <f>IF(その5!G97="","",その5!G97)</f>
        <v/>
      </c>
      <c r="H97" s="255"/>
      <c r="I97" s="315" t="str">
        <f>IFERROR((H97/その3!$P$9)*100,"")</f>
        <v/>
      </c>
      <c r="J97" s="256" t="str">
        <f>IF(その5!H97="","",その5!H97)</f>
        <v/>
      </c>
      <c r="K97" s="264"/>
      <c r="L97" s="265"/>
      <c r="M97" s="265"/>
      <c r="N97" s="265"/>
      <c r="O97" s="265"/>
      <c r="P97" s="261"/>
      <c r="Q97" s="4"/>
      <c r="R97" s="7"/>
      <c r="S97" s="11"/>
    </row>
    <row r="98" spans="2:19" ht="24" hidden="1" customHeight="1">
      <c r="B98" s="23"/>
      <c r="D98" s="262">
        <v>88</v>
      </c>
      <c r="E98" s="41" t="str">
        <f>IF(その5!E98="","",その5!E98)</f>
        <v/>
      </c>
      <c r="F98" s="253" t="str">
        <f>IF(その5!F98="","",その5!F98)</f>
        <v/>
      </c>
      <c r="G98" s="254" t="str">
        <f>IF(その5!G98="","",その5!G98)</f>
        <v/>
      </c>
      <c r="H98" s="255"/>
      <c r="I98" s="315" t="str">
        <f>IFERROR((H98/その3!$P$9)*100,"")</f>
        <v/>
      </c>
      <c r="J98" s="263" t="str">
        <f>IF(その5!H98="","",その5!H98)</f>
        <v/>
      </c>
      <c r="K98" s="264"/>
      <c r="L98" s="265"/>
      <c r="M98" s="265"/>
      <c r="N98" s="265"/>
      <c r="O98" s="265"/>
      <c r="P98" s="261"/>
      <c r="Q98" s="4"/>
      <c r="R98" s="7"/>
      <c r="S98" s="11"/>
    </row>
    <row r="99" spans="2:19" ht="24" hidden="1" customHeight="1">
      <c r="B99" s="23"/>
      <c r="D99" s="262">
        <v>89</v>
      </c>
      <c r="E99" s="41" t="str">
        <f>IF(その5!E99="","",その5!E99)</f>
        <v/>
      </c>
      <c r="F99" s="253" t="str">
        <f>IF(その5!F99="","",その5!F99)</f>
        <v/>
      </c>
      <c r="G99" s="254" t="str">
        <f>IF(その5!G99="","",その5!G99)</f>
        <v/>
      </c>
      <c r="H99" s="255"/>
      <c r="I99" s="315" t="str">
        <f>IFERROR((H99/その3!$P$9)*100,"")</f>
        <v/>
      </c>
      <c r="J99" s="263" t="str">
        <f>IF(その5!H99="","",その5!H99)</f>
        <v/>
      </c>
      <c r="K99" s="264"/>
      <c r="L99" s="265"/>
      <c r="M99" s="265"/>
      <c r="N99" s="265"/>
      <c r="O99" s="265"/>
      <c r="P99" s="261"/>
      <c r="Q99" s="4"/>
      <c r="R99" s="7"/>
      <c r="S99" s="11"/>
    </row>
    <row r="100" spans="2:19" ht="24" hidden="1" customHeight="1">
      <c r="B100" s="23"/>
      <c r="D100" s="262">
        <v>90</v>
      </c>
      <c r="E100" s="41" t="str">
        <f>IF(その5!E100="","",その5!E100)</f>
        <v/>
      </c>
      <c r="F100" s="253" t="str">
        <f>IF(その5!F100="","",その5!F100)</f>
        <v/>
      </c>
      <c r="G100" s="254" t="str">
        <f>IF(その5!G100="","",その5!G100)</f>
        <v/>
      </c>
      <c r="H100" s="255"/>
      <c r="I100" s="315" t="str">
        <f>IFERROR((H100/その3!$P$9)*100,"")</f>
        <v/>
      </c>
      <c r="J100" s="263" t="str">
        <f>IF(その5!H100="","",その5!H100)</f>
        <v/>
      </c>
      <c r="K100" s="264"/>
      <c r="L100" s="265"/>
      <c r="M100" s="265"/>
      <c r="N100" s="265"/>
      <c r="O100" s="265"/>
      <c r="P100" s="261"/>
      <c r="Q100" s="4"/>
      <c r="R100" s="7"/>
      <c r="S100" s="11"/>
    </row>
    <row r="101" spans="2:19" ht="24" customHeight="1">
      <c r="B101" s="23"/>
      <c r="D101" s="262"/>
      <c r="E101" s="41"/>
      <c r="F101" s="274" t="str">
        <f>IF(その5!F101="","",その5!F101)</f>
        <v>【排出量取引の計画及び実施の状況】</v>
      </c>
      <c r="G101" s="254"/>
      <c r="H101" s="309"/>
      <c r="I101" s="315"/>
      <c r="J101" s="263"/>
      <c r="K101" s="310"/>
      <c r="L101" s="311"/>
      <c r="M101" s="311"/>
      <c r="N101" s="311"/>
      <c r="O101" s="311"/>
      <c r="P101" s="312"/>
      <c r="Q101" s="4"/>
      <c r="R101" s="7"/>
      <c r="S101" s="11"/>
    </row>
    <row r="102" spans="2:19" ht="24" customHeight="1">
      <c r="B102" s="23"/>
      <c r="D102" s="262">
        <v>91</v>
      </c>
      <c r="E102" s="41" t="str">
        <f>IF(その5!E102="","",その5!E102)</f>
        <v/>
      </c>
      <c r="F102" s="253" t="str">
        <f>IF(その5!F102="","",その5!F102)</f>
        <v/>
      </c>
      <c r="G102" s="254" t="str">
        <f>IF(その5!G102="","",その5!G102)</f>
        <v/>
      </c>
      <c r="H102" s="266"/>
      <c r="I102" s="315" t="str">
        <f>IFERROR((H102/その3!$P$9)*100,"")</f>
        <v/>
      </c>
      <c r="J102" s="263" t="str">
        <f>IF(その5!H102="","",その5!H102)</f>
        <v/>
      </c>
      <c r="K102" s="264"/>
      <c r="L102" s="265"/>
      <c r="M102" s="265"/>
      <c r="N102" s="265"/>
      <c r="O102" s="265"/>
      <c r="P102" s="261"/>
      <c r="Q102" s="4"/>
      <c r="R102" s="7"/>
      <c r="S102" s="11"/>
    </row>
    <row r="103" spans="2:19" ht="24" customHeight="1">
      <c r="B103" s="23"/>
      <c r="D103" s="262">
        <v>92</v>
      </c>
      <c r="E103" s="41" t="str">
        <f>IF(その5!E103="","",その5!E103)</f>
        <v/>
      </c>
      <c r="F103" s="253" t="str">
        <f>IF(その5!F103="","",その5!F103)</f>
        <v/>
      </c>
      <c r="G103" s="254" t="str">
        <f>IF(その5!G103="","",その5!G103)</f>
        <v/>
      </c>
      <c r="H103" s="255"/>
      <c r="I103" s="315" t="str">
        <f>IFERROR((H103/その3!$P$9)*100,"")</f>
        <v/>
      </c>
      <c r="J103" s="263" t="str">
        <f>IF(その5!H103="","",その5!H103)</f>
        <v/>
      </c>
      <c r="K103" s="264"/>
      <c r="L103" s="265"/>
      <c r="M103" s="265"/>
      <c r="N103" s="265"/>
      <c r="O103" s="265"/>
      <c r="P103" s="261"/>
      <c r="Q103" s="4"/>
      <c r="R103" s="7"/>
      <c r="S103" s="11"/>
    </row>
    <row r="104" spans="2:19" ht="24" customHeight="1">
      <c r="B104" s="23"/>
      <c r="D104" s="262">
        <v>93</v>
      </c>
      <c r="E104" s="41" t="str">
        <f>IF(その5!E104="","",その5!E104)</f>
        <v/>
      </c>
      <c r="F104" s="253" t="str">
        <f>IF(その5!F104="","",その5!F104)</f>
        <v/>
      </c>
      <c r="G104" s="254" t="str">
        <f>IF(その5!G104="","",その5!G104)</f>
        <v/>
      </c>
      <c r="H104" s="255"/>
      <c r="I104" s="315" t="str">
        <f>IFERROR((H104/その3!$P$9)*100,"")</f>
        <v/>
      </c>
      <c r="J104" s="263" t="str">
        <f>IF(その5!H104="","",その5!H104)</f>
        <v/>
      </c>
      <c r="K104" s="264"/>
      <c r="L104" s="265"/>
      <c r="M104" s="265"/>
      <c r="N104" s="265"/>
      <c r="O104" s="265"/>
      <c r="P104" s="261"/>
      <c r="Q104" s="4"/>
      <c r="R104" s="7"/>
      <c r="S104" s="11"/>
    </row>
    <row r="105" spans="2:19" ht="24" hidden="1" customHeight="1">
      <c r="B105" s="23"/>
      <c r="D105" s="262">
        <v>94</v>
      </c>
      <c r="E105" s="41" t="str">
        <f>IF(その5!E105="","",その5!E105)</f>
        <v/>
      </c>
      <c r="F105" s="253" t="str">
        <f>IF(その5!F105="","",その5!F105)</f>
        <v/>
      </c>
      <c r="G105" s="254" t="str">
        <f>IF(その5!G105="","",その5!G105)</f>
        <v/>
      </c>
      <c r="H105" s="255"/>
      <c r="I105" s="315" t="str">
        <f>IFERROR((H105/その3!$P$9)*100,"")</f>
        <v/>
      </c>
      <c r="J105" s="263" t="str">
        <f>IF(その5!H105="","",その5!H105)</f>
        <v/>
      </c>
      <c r="K105" s="264"/>
      <c r="L105" s="265"/>
      <c r="M105" s="265"/>
      <c r="N105" s="265"/>
      <c r="O105" s="265"/>
      <c r="P105" s="261"/>
      <c r="Q105" s="4"/>
      <c r="R105" s="7"/>
      <c r="S105" s="11"/>
    </row>
    <row r="106" spans="2:19" ht="24" hidden="1" customHeight="1">
      <c r="B106" s="23"/>
      <c r="D106" s="262">
        <v>95</v>
      </c>
      <c r="E106" s="41" t="str">
        <f>IF(その5!E106="","",その5!E106)</f>
        <v/>
      </c>
      <c r="F106" s="253" t="str">
        <f>IF(その5!F106="","",その5!F106)</f>
        <v/>
      </c>
      <c r="G106" s="254" t="str">
        <f>IF(その5!G106="","",その5!G106)</f>
        <v/>
      </c>
      <c r="H106" s="255"/>
      <c r="I106" s="315" t="str">
        <f>IFERROR((H106/その3!$P$9)*100,"")</f>
        <v/>
      </c>
      <c r="J106" s="263" t="str">
        <f>IF(その5!H106="","",その5!H106)</f>
        <v/>
      </c>
      <c r="K106" s="264"/>
      <c r="L106" s="265"/>
      <c r="M106" s="265"/>
      <c r="N106" s="265"/>
      <c r="O106" s="265"/>
      <c r="P106" s="261"/>
      <c r="Q106" s="4"/>
      <c r="R106" s="7"/>
      <c r="S106" s="11"/>
    </row>
    <row r="107" spans="2:19" ht="24" hidden="1" customHeight="1">
      <c r="B107" s="23"/>
      <c r="D107" s="262">
        <v>96</v>
      </c>
      <c r="E107" s="41" t="str">
        <f>IF(その5!E107="","",その5!E107)</f>
        <v/>
      </c>
      <c r="F107" s="253" t="str">
        <f>IF(その5!F107="","",その5!F107)</f>
        <v/>
      </c>
      <c r="G107" s="254" t="str">
        <f>IF(その5!G107="","",その5!G107)</f>
        <v/>
      </c>
      <c r="H107" s="255"/>
      <c r="I107" s="315" t="str">
        <f>IFERROR((H107/その3!$P$9)*100,"")</f>
        <v/>
      </c>
      <c r="J107" s="263" t="str">
        <f>IF(その5!H107="","",その5!H107)</f>
        <v/>
      </c>
      <c r="K107" s="264"/>
      <c r="L107" s="265"/>
      <c r="M107" s="265"/>
      <c r="N107" s="265"/>
      <c r="O107" s="265"/>
      <c r="P107" s="261"/>
      <c r="Q107" s="4"/>
      <c r="R107" s="7"/>
      <c r="S107" s="11"/>
    </row>
    <row r="108" spans="2:19" ht="24" hidden="1" customHeight="1">
      <c r="B108" s="23"/>
      <c r="D108" s="262">
        <v>97</v>
      </c>
      <c r="E108" s="41" t="str">
        <f>IF(その5!E108="","",その5!E108)</f>
        <v/>
      </c>
      <c r="F108" s="253" t="str">
        <f>IF(その5!F108="","",その5!F108)</f>
        <v/>
      </c>
      <c r="G108" s="254" t="str">
        <f>IF(その5!G108="","",その5!G108)</f>
        <v/>
      </c>
      <c r="H108" s="255"/>
      <c r="I108" s="315" t="str">
        <f>IFERROR((H108/その3!$P$9)*100,"")</f>
        <v/>
      </c>
      <c r="J108" s="263" t="str">
        <f>IF(その5!H108="","",その5!H108)</f>
        <v/>
      </c>
      <c r="K108" s="264"/>
      <c r="L108" s="265"/>
      <c r="M108" s="265"/>
      <c r="N108" s="265"/>
      <c r="O108" s="265"/>
      <c r="P108" s="261"/>
      <c r="Q108" s="4"/>
      <c r="R108" s="7"/>
      <c r="S108" s="11"/>
    </row>
    <row r="109" spans="2:19" ht="24" hidden="1" customHeight="1">
      <c r="B109" s="23"/>
      <c r="D109" s="262">
        <v>98</v>
      </c>
      <c r="E109" s="41" t="str">
        <f>IF(その5!E109="","",その5!E109)</f>
        <v/>
      </c>
      <c r="F109" s="253" t="str">
        <f>IF(その5!F109="","",その5!F109)</f>
        <v/>
      </c>
      <c r="G109" s="254" t="str">
        <f>IF(その5!G109="","",その5!G109)</f>
        <v/>
      </c>
      <c r="H109" s="255"/>
      <c r="I109" s="315" t="str">
        <f>IFERROR((H109/その3!$P$9)*100,"")</f>
        <v/>
      </c>
      <c r="J109" s="263" t="str">
        <f>IF(その5!H109="","",その5!H109)</f>
        <v/>
      </c>
      <c r="K109" s="264"/>
      <c r="L109" s="265"/>
      <c r="M109" s="265"/>
      <c r="N109" s="265"/>
      <c r="O109" s="265"/>
      <c r="P109" s="261"/>
      <c r="Q109" s="4"/>
      <c r="R109" s="7"/>
      <c r="S109" s="11"/>
    </row>
    <row r="110" spans="2:19" ht="24" hidden="1" customHeight="1">
      <c r="B110" s="23"/>
      <c r="D110" s="262">
        <v>99</v>
      </c>
      <c r="E110" s="41" t="str">
        <f>IF(その5!E110="","",その5!E110)</f>
        <v/>
      </c>
      <c r="F110" s="253" t="str">
        <f>IF(その5!F110="","",その5!F110)</f>
        <v/>
      </c>
      <c r="G110" s="254" t="str">
        <f>IF(その5!G110="","",その5!G110)</f>
        <v/>
      </c>
      <c r="H110" s="255"/>
      <c r="I110" s="315" t="str">
        <f>IFERROR((H110/その3!$P$9)*100,"")</f>
        <v/>
      </c>
      <c r="J110" s="263" t="str">
        <f>IF(その5!H110="","",その5!H110)</f>
        <v/>
      </c>
      <c r="K110" s="264"/>
      <c r="L110" s="265"/>
      <c r="M110" s="265"/>
      <c r="N110" s="265"/>
      <c r="O110" s="265"/>
      <c r="P110" s="261"/>
      <c r="Q110" s="4"/>
      <c r="R110" s="7"/>
      <c r="S110" s="11"/>
    </row>
    <row r="111" spans="2:19" ht="24" hidden="1" customHeight="1" thickBot="1">
      <c r="B111" s="23"/>
      <c r="D111" s="267">
        <v>100</v>
      </c>
      <c r="E111" s="416" t="str">
        <f>IF(その5!E111="","",その5!E111)</f>
        <v/>
      </c>
      <c r="F111" s="268" t="str">
        <f>IF(その5!F111="","",その5!F111)</f>
        <v/>
      </c>
      <c r="G111" s="269" t="str">
        <f>IF(その5!G111="","",その5!G111)</f>
        <v/>
      </c>
      <c r="H111" s="417"/>
      <c r="I111" s="297" t="str">
        <f>IFERROR((H111/その3!$P$9)*100,"")</f>
        <v/>
      </c>
      <c r="J111" s="270" t="str">
        <f>IF(その5!H111="","",その5!H111)</f>
        <v/>
      </c>
      <c r="K111" s="271"/>
      <c r="L111" s="272"/>
      <c r="M111" s="272"/>
      <c r="N111" s="272"/>
      <c r="O111" s="272"/>
      <c r="P111" s="273"/>
      <c r="Q111" s="4"/>
      <c r="R111" s="7"/>
      <c r="S111" s="11"/>
    </row>
    <row r="112" spans="2:19" ht="21" customHeight="1">
      <c r="B112" s="23"/>
      <c r="D112" s="981" t="s">
        <v>13</v>
      </c>
      <c r="E112" s="982"/>
      <c r="F112" s="982"/>
      <c r="G112" s="983"/>
      <c r="H112" s="418">
        <f>SUM(H9:H89)</f>
        <v>0</v>
      </c>
      <c r="I112" s="316"/>
      <c r="J112" s="282"/>
      <c r="K112" s="412">
        <f t="shared" ref="K112:P112" si="0">SUM(K9:K89)</f>
        <v>0</v>
      </c>
      <c r="L112" s="413">
        <f t="shared" si="0"/>
        <v>0</v>
      </c>
      <c r="M112" s="414">
        <f t="shared" si="0"/>
        <v>0</v>
      </c>
      <c r="N112" s="414">
        <f t="shared" si="0"/>
        <v>0</v>
      </c>
      <c r="O112" s="414">
        <f t="shared" si="0"/>
        <v>0</v>
      </c>
      <c r="P112" s="415">
        <f t="shared" si="0"/>
        <v>0</v>
      </c>
      <c r="Q112" s="4"/>
      <c r="R112" s="7"/>
      <c r="S112" s="11"/>
    </row>
    <row r="113" spans="2:30" ht="21" customHeight="1">
      <c r="B113" s="23"/>
      <c r="D113" s="975" t="s">
        <v>14</v>
      </c>
      <c r="E113" s="976"/>
      <c r="F113" s="976"/>
      <c r="G113" s="977"/>
      <c r="H113" s="275"/>
      <c r="I113" s="298"/>
      <c r="J113" s="276"/>
      <c r="K113" s="277"/>
      <c r="L113" s="301">
        <f>IF(SUM(L91:L100)&gt;その4!M27*その4!M28,その4!M27*その4!M28,SUM(L91:L100))</f>
        <v>0</v>
      </c>
      <c r="M113" s="301">
        <f>IF(SUM(M91:M100)&gt;その4!R27*その4!R28,その4!R27*その4!R28,SUM(M91:M100))</f>
        <v>0</v>
      </c>
      <c r="N113" s="301">
        <f>IF(SUM(N91:N100)&gt;その4!W27*その4!W28,その4!W27*その4!W28,SUM(N91:N100))</f>
        <v>0</v>
      </c>
      <c r="O113" s="301">
        <f>IF(SUM(O91:O100)&gt;その4!AB27*その4!AB28,その4!AB27*その4!AB28,SUM(O91:O100))</f>
        <v>0</v>
      </c>
      <c r="P113" s="302">
        <f>IF(SUM(P91:P100)&gt;その4!AG27*その4!AG28,その4!AG27*その4!AG28,SUM(P91:P100))</f>
        <v>0</v>
      </c>
      <c r="Q113" s="4"/>
      <c r="R113" s="7"/>
      <c r="S113" s="11"/>
    </row>
    <row r="114" spans="2:30" ht="21" customHeight="1" thickBot="1">
      <c r="B114" s="23"/>
      <c r="D114" s="978" t="s">
        <v>16</v>
      </c>
      <c r="E114" s="979"/>
      <c r="F114" s="979"/>
      <c r="G114" s="980"/>
      <c r="H114" s="278"/>
      <c r="I114" s="299"/>
      <c r="J114" s="279"/>
      <c r="K114" s="280"/>
      <c r="L114" s="303">
        <f>SUM(L102:L111)</f>
        <v>0</v>
      </c>
      <c r="M114" s="303">
        <f>SUM(M102:M111)</f>
        <v>0</v>
      </c>
      <c r="N114" s="303">
        <f>SUM(N102:N111)</f>
        <v>0</v>
      </c>
      <c r="O114" s="303">
        <f>SUM(O102:O111)</f>
        <v>0</v>
      </c>
      <c r="P114" s="304">
        <f>SUM(P102:P111)</f>
        <v>0</v>
      </c>
      <c r="Q114" s="4"/>
      <c r="R114" s="7"/>
      <c r="S114" s="11"/>
    </row>
    <row r="115" spans="2:30" ht="21" customHeight="1" thickTop="1">
      <c r="B115" s="23"/>
      <c r="D115" s="992" t="s">
        <v>17</v>
      </c>
      <c r="E115" s="993"/>
      <c r="F115" s="993"/>
      <c r="G115" s="994"/>
      <c r="H115" s="281"/>
      <c r="I115" s="300"/>
      <c r="J115" s="282"/>
      <c r="K115" s="283">
        <f>SUM(K112:K114)</f>
        <v>0</v>
      </c>
      <c r="L115" s="284">
        <f t="shared" ref="L115:O115" si="1">SUM(L112:L114)</f>
        <v>0</v>
      </c>
      <c r="M115" s="284">
        <f t="shared" si="1"/>
        <v>0</v>
      </c>
      <c r="N115" s="285">
        <f t="shared" si="1"/>
        <v>0</v>
      </c>
      <c r="O115" s="284">
        <f t="shared" si="1"/>
        <v>0</v>
      </c>
      <c r="P115" s="286">
        <f>SUM(P112:P114)</f>
        <v>0</v>
      </c>
      <c r="Q115" s="4"/>
      <c r="R115" s="7"/>
      <c r="S115" s="26"/>
    </row>
    <row r="116" spans="2:30" ht="21" customHeight="1">
      <c r="B116" s="23"/>
      <c r="D116" s="975" t="s">
        <v>18</v>
      </c>
      <c r="E116" s="976"/>
      <c r="F116" s="976"/>
      <c r="G116" s="976"/>
      <c r="H116" s="982"/>
      <c r="I116" s="976"/>
      <c r="J116" s="977"/>
      <c r="K116" s="277"/>
      <c r="L116" s="292"/>
      <c r="M116" s="292"/>
      <c r="N116" s="293"/>
      <c r="O116" s="292"/>
      <c r="P116" s="294"/>
      <c r="Q116" s="4"/>
      <c r="R116" s="7"/>
      <c r="S116" s="26"/>
    </row>
    <row r="117" spans="2:30" ht="21" customHeight="1" thickBot="1">
      <c r="B117" s="23"/>
      <c r="D117" s="995" t="s">
        <v>535</v>
      </c>
      <c r="E117" s="996"/>
      <c r="F117" s="996"/>
      <c r="G117" s="996"/>
      <c r="H117" s="996"/>
      <c r="I117" s="996"/>
      <c r="J117" s="997"/>
      <c r="K117" s="352"/>
      <c r="L117" s="229" t="str">
        <f>IF(L6&lt;その1!$G$4,'その8（非公表）'!Q27,SUM(L115:L116))</f>
        <v/>
      </c>
      <c r="M117" s="229" t="str">
        <f>IF(M6&lt;その1!$G$4,'その8（非公表）'!U27,SUM(M115:M116))</f>
        <v/>
      </c>
      <c r="N117" s="291" t="str">
        <f>IF(N6&lt;その1!$G$4,'その8（非公表）'!Y27,SUM(N115:N116))</f>
        <v/>
      </c>
      <c r="O117" s="229" t="str">
        <f>IF(O6&lt;その1!$G$4,'その8（非公表）'!AC27,SUM(O115:O116))</f>
        <v/>
      </c>
      <c r="P117" s="251" t="str">
        <f>IF(P6&lt;その1!$G$4,'その8（非公表）'!AG27,SUM(P115:P116))</f>
        <v/>
      </c>
      <c r="Q117" s="4"/>
      <c r="R117" s="7"/>
      <c r="S117" s="26"/>
    </row>
    <row r="118" spans="2:30" ht="9" customHeight="1" thickBot="1">
      <c r="B118" s="23"/>
      <c r="D118" s="287"/>
      <c r="E118" s="287"/>
      <c r="F118" s="287"/>
      <c r="G118" s="287"/>
      <c r="H118" s="288"/>
      <c r="I118" s="289"/>
      <c r="J118" s="288"/>
      <c r="K118" s="290"/>
      <c r="L118" s="290"/>
      <c r="M118" s="290"/>
      <c r="N118" s="290"/>
      <c r="O118" s="290"/>
      <c r="P118" s="290"/>
      <c r="Q118" s="4"/>
      <c r="R118" s="7"/>
      <c r="S118" s="26"/>
    </row>
    <row r="119" spans="2:30" ht="21" customHeight="1">
      <c r="B119" s="23"/>
      <c r="D119" s="984" t="s">
        <v>554</v>
      </c>
      <c r="E119" s="985"/>
      <c r="F119" s="986"/>
      <c r="G119" s="990" t="s">
        <v>15</v>
      </c>
      <c r="H119" s="991"/>
      <c r="I119" s="963">
        <f ca="1">IFERROR(SUM(OFFSET($P$6,106,-$P$6+その1!$G$4,,$P$6-その1!$G$4+1))-OFFSET($P$6,106,-$P$6+その1!$G$4-1,,)*($P$6-その1!$G$4+1)+SUM(OFFSET($P$6,107,-$P$6+その1!$G$4,,$P$6-その1!$G$4+1)),0)</f>
        <v>0</v>
      </c>
      <c r="J119" s="964"/>
      <c r="K119" s="967" t="s">
        <v>20</v>
      </c>
      <c r="L119" s="968"/>
      <c r="M119" s="969"/>
      <c r="N119" s="973">
        <f>SUM(L142:P142)</f>
        <v>0</v>
      </c>
      <c r="O119" s="961" t="s">
        <v>21</v>
      </c>
      <c r="P119" s="954">
        <f ca="1">IF(I119+I120+N119="",0,I119+I120+N119)</f>
        <v>0</v>
      </c>
      <c r="Q119" s="4"/>
      <c r="R119" s="7"/>
      <c r="S119" s="26"/>
    </row>
    <row r="120" spans="2:30" ht="21" customHeight="1" thickBot="1">
      <c r="B120" s="23"/>
      <c r="D120" s="987"/>
      <c r="E120" s="988"/>
      <c r="F120" s="989"/>
      <c r="G120" s="998" t="s">
        <v>19</v>
      </c>
      <c r="H120" s="999"/>
      <c r="I120" s="965">
        <f ca="1">IFERROR(SUM(OFFSET($P$6,108,-$P$6+その1!$G$4,,$P$6-その1!$G$4+1)),0)</f>
        <v>0</v>
      </c>
      <c r="J120" s="966"/>
      <c r="K120" s="970"/>
      <c r="L120" s="971"/>
      <c r="M120" s="972"/>
      <c r="N120" s="974"/>
      <c r="O120" s="962"/>
      <c r="P120" s="955"/>
      <c r="Q120" s="4"/>
      <c r="R120" s="7"/>
      <c r="S120" s="26"/>
    </row>
    <row r="121" spans="2:30" s="4" customFormat="1" ht="24" customHeight="1" thickBot="1">
      <c r="B121" s="6"/>
      <c r="D121" s="959" t="s">
        <v>555</v>
      </c>
      <c r="E121" s="959"/>
      <c r="F121" s="959"/>
      <c r="G121" s="959"/>
      <c r="H121" s="959"/>
      <c r="I121" s="959"/>
      <c r="J121" s="960"/>
      <c r="K121" s="956" t="s">
        <v>10</v>
      </c>
      <c r="L121" s="957"/>
      <c r="M121" s="957"/>
      <c r="N121" s="957"/>
      <c r="O121" s="958"/>
      <c r="P121" s="230">
        <f>IF('その8（非公表）'!AC34="",0,'その8（非公表）'!AC34)</f>
        <v>0</v>
      </c>
      <c r="R121" s="7"/>
      <c r="T121" s="953"/>
      <c r="U121" s="953"/>
      <c r="V121" s="953"/>
      <c r="W121" s="953"/>
      <c r="X121" s="953"/>
      <c r="Y121" s="953"/>
      <c r="Z121" s="953"/>
      <c r="AA121" s="953"/>
      <c r="AB121" s="953"/>
      <c r="AC121" s="953"/>
      <c r="AD121" s="953"/>
    </row>
    <row r="122" spans="2:30" s="4" customFormat="1" ht="24" customHeight="1">
      <c r="B122" s="6"/>
      <c r="D122" s="9"/>
      <c r="E122" s="394"/>
      <c r="H122" s="5"/>
      <c r="I122" s="951" t="str">
        <f ca="1">IF(AND(P121&gt;P119,P121&lt;&gt;0),F132&amp;P121-P119&amp;F133,"")</f>
        <v/>
      </c>
      <c r="J122" s="951"/>
      <c r="K122" s="951"/>
      <c r="L122" s="951"/>
      <c r="M122" s="951"/>
      <c r="N122" s="951"/>
      <c r="O122" s="951"/>
      <c r="P122" s="951"/>
      <c r="R122" s="7"/>
      <c r="T122" s="90"/>
      <c r="U122" s="90"/>
      <c r="V122" s="90"/>
      <c r="W122" s="90"/>
      <c r="X122" s="90"/>
      <c r="Y122" s="90"/>
      <c r="Z122" s="90"/>
      <c r="AA122" s="90"/>
      <c r="AB122" s="90"/>
      <c r="AC122" s="90"/>
      <c r="AD122" s="90"/>
    </row>
    <row r="123" spans="2:30" s="4" customFormat="1" ht="24" customHeight="1">
      <c r="B123" s="6"/>
      <c r="D123" s="9"/>
      <c r="G123" s="313"/>
      <c r="H123" s="5"/>
      <c r="I123" s="951"/>
      <c r="J123" s="951"/>
      <c r="K123" s="951"/>
      <c r="L123" s="951"/>
      <c r="M123" s="951"/>
      <c r="N123" s="951"/>
      <c r="O123" s="951"/>
      <c r="P123" s="951"/>
      <c r="R123" s="7"/>
      <c r="T123" s="90"/>
      <c r="U123" s="90"/>
      <c r="V123" s="90"/>
      <c r="W123" s="90"/>
      <c r="X123" s="90"/>
      <c r="Y123" s="90"/>
      <c r="Z123" s="90"/>
      <c r="AA123" s="90"/>
      <c r="AB123" s="90"/>
      <c r="AC123" s="90"/>
      <c r="AD123" s="90"/>
    </row>
    <row r="124" spans="2:30" s="4" customFormat="1" ht="24" customHeight="1">
      <c r="B124" s="6"/>
      <c r="D124" s="9"/>
      <c r="G124" s="313"/>
      <c r="H124" s="5"/>
      <c r="I124" s="952" t="str">
        <f ca="1">IF(AND(P121&gt;P119,P121&lt;&gt;0),F134,"")</f>
        <v/>
      </c>
      <c r="J124" s="952"/>
      <c r="K124" s="952"/>
      <c r="L124" s="952"/>
      <c r="M124" s="952"/>
      <c r="N124" s="952"/>
      <c r="O124" s="952"/>
      <c r="P124" s="952"/>
      <c r="R124" s="7"/>
      <c r="T124" s="90"/>
      <c r="U124" s="90"/>
      <c r="V124" s="90"/>
      <c r="W124" s="90"/>
      <c r="X124" s="90"/>
      <c r="Y124" s="90"/>
      <c r="Z124" s="90"/>
      <c r="AA124" s="90"/>
      <c r="AB124" s="90"/>
      <c r="AC124" s="90"/>
      <c r="AD124" s="90"/>
    </row>
    <row r="125" spans="2:30" s="4" customFormat="1" ht="24" customHeight="1">
      <c r="B125" s="6"/>
      <c r="D125" s="9"/>
      <c r="G125" s="313"/>
      <c r="H125" s="5"/>
      <c r="I125" s="952"/>
      <c r="J125" s="952"/>
      <c r="K125" s="952"/>
      <c r="L125" s="952"/>
      <c r="M125" s="952"/>
      <c r="N125" s="952"/>
      <c r="O125" s="952"/>
      <c r="P125" s="952"/>
      <c r="R125" s="7"/>
      <c r="T125" s="90"/>
      <c r="U125" s="90"/>
      <c r="V125" s="90"/>
      <c r="W125" s="90"/>
      <c r="X125" s="90"/>
      <c r="Y125" s="90"/>
      <c r="Z125" s="90"/>
      <c r="AA125" s="90"/>
      <c r="AB125" s="90"/>
      <c r="AC125" s="90"/>
      <c r="AD125" s="90"/>
    </row>
    <row r="126" spans="2:30" s="4" customFormat="1" ht="24" customHeight="1">
      <c r="B126" s="6"/>
      <c r="D126" s="9"/>
      <c r="H126" s="5"/>
      <c r="I126" s="952"/>
      <c r="J126" s="952"/>
      <c r="K126" s="952"/>
      <c r="L126" s="952"/>
      <c r="M126" s="952"/>
      <c r="N126" s="952"/>
      <c r="O126" s="952"/>
      <c r="P126" s="952"/>
      <c r="R126" s="7"/>
      <c r="T126" s="90"/>
      <c r="U126" s="90"/>
      <c r="V126" s="90"/>
      <c r="W126" s="90"/>
      <c r="X126" s="90"/>
      <c r="Y126" s="90"/>
      <c r="Z126" s="90"/>
      <c r="AA126" s="90"/>
      <c r="AB126" s="90"/>
      <c r="AC126" s="90"/>
      <c r="AD126" s="90"/>
    </row>
    <row r="127" spans="2:30" s="4" customFormat="1" ht="6" customHeight="1">
      <c r="B127" s="6"/>
      <c r="P127" s="5"/>
      <c r="R127" s="7"/>
    </row>
    <row r="128" spans="2:30" s="4" customFormat="1" ht="3" customHeight="1">
      <c r="B128" s="3"/>
      <c r="C128" s="2"/>
      <c r="D128" s="2"/>
      <c r="E128" s="2"/>
      <c r="F128" s="2"/>
      <c r="G128" s="2"/>
      <c r="H128" s="2"/>
      <c r="I128" s="2"/>
      <c r="J128" s="2"/>
      <c r="K128" s="2"/>
      <c r="L128" s="2"/>
      <c r="M128" s="2"/>
      <c r="N128" s="2"/>
      <c r="O128" s="2"/>
      <c r="P128" s="29"/>
      <c r="Q128" s="2"/>
      <c r="R128" s="8"/>
    </row>
    <row r="129" spans="6:19">
      <c r="Q129" s="1" t="s">
        <v>662</v>
      </c>
      <c r="R129" s="1"/>
      <c r="S129" s="4"/>
    </row>
    <row r="132" spans="6:19" hidden="1">
      <c r="F132" s="10" t="s">
        <v>661</v>
      </c>
    </row>
    <row r="133" spans="6:19" hidden="1">
      <c r="F133" s="10" t="s">
        <v>725</v>
      </c>
    </row>
    <row r="134" spans="6:19" ht="13.5" hidden="1" customHeight="1">
      <c r="F134" s="950" t="s">
        <v>678</v>
      </c>
      <c r="G134" s="950"/>
      <c r="H134" s="950"/>
      <c r="I134" s="950"/>
    </row>
    <row r="135" spans="6:19" hidden="1"/>
    <row r="136" spans="6:19" hidden="1"/>
    <row r="137" spans="6:19" hidden="1"/>
    <row r="138" spans="6:19" hidden="1"/>
    <row r="139" spans="6:19" hidden="1">
      <c r="L139" s="358">
        <f>IFERROR(L117-L115,0)</f>
        <v>0</v>
      </c>
      <c r="M139" s="358">
        <f>IFERROR(M117-M115,0)</f>
        <v>0</v>
      </c>
      <c r="N139" s="358">
        <f t="shared" ref="N139:P139" si="2">IFERROR(N117-N115,0)</f>
        <v>0</v>
      </c>
      <c r="O139" s="358">
        <f t="shared" si="2"/>
        <v>0</v>
      </c>
      <c r="P139" s="358">
        <f t="shared" si="2"/>
        <v>0</v>
      </c>
      <c r="S139" s="359">
        <f ca="1">OFFSET(L139,,その1!$G$4-L6-1)</f>
        <v>0</v>
      </c>
    </row>
    <row r="140" spans="6:19" hidden="1">
      <c r="M140" s="360" t="str">
        <f>IF(COUNT(M116:$P116)&gt;0,"○","×")</f>
        <v>×</v>
      </c>
      <c r="N140" s="360" t="str">
        <f>IF(その1!$G$4&lt;N6,M140,IF(COUNT(N116:$P116)&gt;0,"○","×"))</f>
        <v>×</v>
      </c>
      <c r="O140" s="360" t="str">
        <f>IF(その1!$G$4&lt;O6,N140,IF(COUNT(O116:$P116)&gt;0,"○","×"))</f>
        <v>×</v>
      </c>
      <c r="P140" s="360" t="str">
        <f>IF(その1!$G$4&lt;P6,O140,IF(P116&lt;&gt;"","○","×"))</f>
        <v>×</v>
      </c>
    </row>
    <row r="141" spans="6:19" hidden="1"/>
    <row r="142" spans="6:19" hidden="1">
      <c r="M142" s="359" t="str">
        <f>IF(その1!$G$4&gt;M6,"",IF(M140="○",M116-$S$139,""))</f>
        <v/>
      </c>
      <c r="N142" s="359" t="str">
        <f>IF(その1!$G$4&gt;N6,"",IF(N140="○",N116-$S$139,""))</f>
        <v/>
      </c>
      <c r="O142" s="359" t="str">
        <f>IF(その1!$G$4&gt;O6,"",IF(O140="○",O116-$S$139,""))</f>
        <v/>
      </c>
      <c r="P142" s="359" t="str">
        <f>IF(その1!$G$4&gt;P6,"",IF(P140="○",P116-$S$139,""))</f>
        <v/>
      </c>
    </row>
    <row r="143" spans="6:19">
      <c r="R143" s="43"/>
    </row>
    <row r="144" spans="6:19">
      <c r="R144" s="43"/>
    </row>
    <row r="145" spans="18:18">
      <c r="R145" s="43"/>
    </row>
  </sheetData>
  <sheetProtection password="9DFD" sheet="1" objects="1" scenarios="1" formatCells="0" formatRows="0"/>
  <mergeCells count="27">
    <mergeCell ref="L5:O5"/>
    <mergeCell ref="D5:D6"/>
    <mergeCell ref="E5:F5"/>
    <mergeCell ref="G5:G6"/>
    <mergeCell ref="J5:J6"/>
    <mergeCell ref="H5:I5"/>
    <mergeCell ref="D113:G113"/>
    <mergeCell ref="D114:G114"/>
    <mergeCell ref="D112:G112"/>
    <mergeCell ref="D119:F120"/>
    <mergeCell ref="G119:H119"/>
    <mergeCell ref="D115:G115"/>
    <mergeCell ref="D116:J116"/>
    <mergeCell ref="D117:J117"/>
    <mergeCell ref="G120:H120"/>
    <mergeCell ref="F134:I134"/>
    <mergeCell ref="I122:P123"/>
    <mergeCell ref="I124:P126"/>
    <mergeCell ref="T121:AD121"/>
    <mergeCell ref="P119:P120"/>
    <mergeCell ref="K121:O121"/>
    <mergeCell ref="D121:J121"/>
    <mergeCell ref="O119:O120"/>
    <mergeCell ref="I119:J119"/>
    <mergeCell ref="I120:J120"/>
    <mergeCell ref="K119:M120"/>
    <mergeCell ref="N119:N120"/>
  </mergeCells>
  <phoneticPr fontId="2"/>
  <conditionalFormatting sqref="P119:P121">
    <cfRule type="expression" dxfId="0" priority="1">
      <formula>AND($P$121&gt;$P$119,$P$121&lt;&gt;0)</formula>
    </cfRule>
  </conditionalFormatting>
  <dataValidations count="15">
    <dataValidation type="decimal" allowBlank="1" showInputMessage="1" showErrorMessage="1" error="半角数字で入力してください。" promptTitle="注意事項" prompt="その他ガス削減量を義務履行のために使用する場合は、別途、その他ガス削減量の検証及び東京都への申請が必要です。該当しない場合は、この欄は未記入としてください。" sqref="K112" xr:uid="{00000000-0002-0000-0900-000000000000}">
      <formula1>-100000000</formula1>
      <formula2>1000000</formula2>
    </dataValidation>
    <dataValidation type="decimal" imeMode="hiragana" operator="greaterThanOrEqual" allowBlank="1" showInputMessage="1" showErrorMessage="1" sqref="H101 H90 H79" xr:uid="{00000000-0002-0000-0900-000001000000}">
      <formula1>0</formula1>
    </dataValidation>
    <dataValidation type="decimal" allowBlank="1" showInputMessage="1" showErrorMessage="1" error="半角数字で入力してください。" sqref="K7:P8 L112:P112 L114:P114 K10:P78 K80:P89" xr:uid="{00000000-0002-0000-0900-000002000000}">
      <formula1>-10000000</formula1>
      <formula2>1000000</formula2>
    </dataValidation>
    <dataValidation type="decimal" allowBlank="1" showInputMessage="1" showErrorMessage="1" error="半角数字で入力してください。" sqref="K90:P90 K92:P101 K103:P111 K79:P79" xr:uid="{00000000-0002-0000-0900-000003000000}">
      <formula1>-1000000</formula1>
      <formula2>1000000</formula2>
    </dataValidation>
    <dataValidation type="decimal" allowBlank="1" showInputMessage="1" showErrorMessage="1" error="半角数字で入力して下さい。" sqref="H7:H8" xr:uid="{00000000-0002-0000-0900-000004000000}">
      <formula1>-10000000</formula1>
      <formula2>1000000</formula2>
    </dataValidation>
    <dataValidation type="decimal" operator="greaterThanOrEqual" allowBlank="1" showInputMessage="1" showErrorMessage="1" sqref="H112" xr:uid="{00000000-0002-0000-0900-000005000000}">
      <formula1>0</formula1>
    </dataValidation>
    <dataValidation type="whole" allowBlank="1" showInputMessage="1" showErrorMessage="1" promptTitle="注意事項" prompt="左記に記載されている対策を実施した場合に見込まれる、　　　一年度あたりの削減量の最大値を入力してください。" sqref="H9 H80" xr:uid="{00000000-0002-0000-0900-000006000000}">
      <formula1>-100000</formula1>
      <formula2>1000000</formula2>
    </dataValidation>
    <dataValidation type="whole" imeMode="hiragana" operator="greaterThanOrEqual" allowBlank="1" showInputMessage="1" showErrorMessage="1" promptTitle="注意事項" prompt="左記に記載されている対策を実施した場合に見込まれる、　　　一年度あたりの削減量の最大値を入力してください。" sqref="H91" xr:uid="{00000000-0002-0000-0900-000007000000}">
      <formula1>0</formula1>
    </dataValidation>
    <dataValidation type="decimal" imeMode="hiragana" operator="greaterThanOrEqual" allowBlank="1" showInputMessage="1" showErrorMessage="1" promptTitle="注意事項" prompt="左記に記載されている対策を実施した場合に見込まれる、　　　一年度あたりの削減量の最大値を入力してください。" sqref="H102" xr:uid="{00000000-0002-0000-0900-000008000000}">
      <formula1>0</formula1>
    </dataValidation>
    <dataValidation type="whole" allowBlank="1" showInputMessage="1" showErrorMessage="1" sqref="H10:H78 H81:H89 H92:H100 H103:H111" xr:uid="{00000000-0002-0000-0900-000009000000}">
      <formula1>-100000</formula1>
      <formula2>1000000</formula2>
    </dataValidation>
    <dataValidation type="decimal" allowBlank="1" showInputMessage="1" showErrorMessage="1" error="半角数字で入力してください。" promptTitle="注意事項" prompt="削減効果の推計値は、_x000a_第二計画期間の排出係数で算定した値を入力してください。" sqref="K9:P9" xr:uid="{00000000-0002-0000-0900-00000A000000}">
      <formula1>-10000000</formula1>
      <formula2>1000000</formula2>
    </dataValidation>
    <dataValidation type="decimal" allowBlank="1" showInputMessage="1" showErrorMessage="1" error="半角数字で入力してください。" promptTitle="注意事項" prompt="削減対策以外（生産量の増減等）が要因となる削減量の推計値を入力してください。_x000a_排出量の増加が見込まれる場合は、負の値を入力してください。" sqref="L116:P116" xr:uid="{00000000-0002-0000-0900-00000B000000}">
      <formula1>-10000000</formula1>
      <formula2>1000000</formula2>
    </dataValidation>
    <dataValidation type="decimal" allowBlank="1" showInputMessage="1" showErrorMessage="1" error="半角数字で入力してください。" promptTitle="注意事項" prompt="その他ガス削減量で義務充当予定量を義務充当予定年度に入力してください。" sqref="K91:P91" xr:uid="{00000000-0002-0000-0900-00000C000000}">
      <formula1>-1000000</formula1>
      <formula2>1000000</formula2>
    </dataValidation>
    <dataValidation type="decimal" allowBlank="1" showInputMessage="1" showErrorMessage="1" error="半角数字で入力してください。" promptTitle="注意事項" prompt="排出量取引実施予定年度に、取引予定量を入力してください。" sqref="K102:P102" xr:uid="{00000000-0002-0000-0900-00000D000000}">
      <formula1>-1000000</formula1>
      <formula2>1000000</formula2>
    </dataValidation>
    <dataValidation type="decimal" allowBlank="1" showInputMessage="1" showErrorMessage="1" error="半角数字で入力してください。" sqref="K116 K113:P113" xr:uid="{00000000-0002-0000-0900-00000E000000}">
      <formula1>-100000000</formula1>
      <formula2>1000000</formula2>
    </dataValidation>
  </dataValidations>
  <pageMargins left="0.47244094488188981" right="0.19685039370078741" top="0.62992125984251968" bottom="0.31496062992125984" header="0.43307086614173229" footer="0.19685039370078741"/>
  <pageSetup paperSize="9" scale="85" fitToHeight="0" orientation="landscape" r:id="rId1"/>
  <headerFooter alignWithMargins="0"/>
  <rowBreaks count="1" manualBreakCount="1">
    <brk id="80" min="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44063" r:id="rId4" name="drpTaisaku89">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64" r:id="rId5" name="optLevel89">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65" r:id="rId6" name="optKubun89">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66" r:id="rId7" name="drpTaisaku90">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67" r:id="rId8" name="optLevel90">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68" r:id="rId9" name="optKubun90">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69" r:id="rId10" name="drpTaisaku88">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70" r:id="rId11" name="optLevel88">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71" r:id="rId12" name="optKubun88">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72" r:id="rId13" name="drpTaisaku87">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73" r:id="rId14" name="optLevel87">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74" r:id="rId15" name="optKubun87">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75" r:id="rId16" name="drpTaisaku86">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76" r:id="rId17" name="optLevel86">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77" r:id="rId18" name="optKubun86">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78" r:id="rId19" name="drpTaisaku85">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79" r:id="rId20" name="optLevel85">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80" r:id="rId21" name="optKubun85">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81" r:id="rId22" name="drpTaisaku84">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83" r:id="rId23" name="optLevel84">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84" r:id="rId24" name="optKubun84">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85" r:id="rId25" name="drpTaisaku83">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87" r:id="rId26" name="optLevel83">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88" r:id="rId27" name="optKubun83">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89" r:id="rId28" name="drpTaisaku82">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91" r:id="rId29" name="optLevel82">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92" r:id="rId30" name="optKubun82">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93" r:id="rId31" name="drpTaisaku81">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95" r:id="rId32" name="optLevel81">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096" r:id="rId33" name="optKubun81">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097" r:id="rId34" name="drpTaisaku80">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099" r:id="rId35" name="optLevel80">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00" r:id="rId36" name="optKubun80">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01" r:id="rId37" name="drpTaisaku79">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03" r:id="rId38" name="optLevel79">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04" r:id="rId39" name="optKubun79">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05" r:id="rId40" name="drpTaisaku78">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07" r:id="rId41" name="optLevel78">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08" r:id="rId42" name="optKubun78">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09" r:id="rId43" name="drpTaisaku77">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11" r:id="rId44" name="optLevel77">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12" r:id="rId45" name="optKubun77">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13" r:id="rId46" name="drpTaisaku76">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15" r:id="rId47" name="optLevel76">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16" r:id="rId48" name="optKubun76">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17" r:id="rId49" name="drpTaisaku75">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19" r:id="rId50" name="optLevel75">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20" r:id="rId51" name="optKubun75">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21" r:id="rId52" name="drpTaisaku74">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23" r:id="rId53" name="optLevel74">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24" r:id="rId54" name="optKubun74">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25" r:id="rId55" name="drpTaisaku73">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27" r:id="rId56" name="optLevel73">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28" r:id="rId57" name="optKubun73">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29" r:id="rId58" name="drpTaisaku72">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31" r:id="rId59" name="optLevel72">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32" r:id="rId60" name="optKubun72">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33" r:id="rId61" name="drpTaisaku71">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35" r:id="rId62" name="optLevel71">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36" r:id="rId63" name="optKubun71">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37" r:id="rId64" name="drpTaisaku70">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39" r:id="rId65" name="optLevel70">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40" r:id="rId66" name="optKubun70">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41" r:id="rId67" name="drpTaisaku69">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43" r:id="rId68" name="optLevel69">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44" r:id="rId69" name="optKubun69">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45" r:id="rId70" name="drpTaisaku68">
              <controlPr defaultSize="0" autoLine="0" autoPict="0">
                <anchor moveWithCells="1">
                  <from>
                    <xdr:col>6</xdr:col>
                    <xdr:colOff>289560</xdr:colOff>
                    <xdr:row>55</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44147" r:id="rId71" name="optLevel68">
              <controlPr defaultSize="0" autoFill="0" autoLine="0" autoPict="0">
                <anchor moveWithCells="1">
                  <from>
                    <xdr:col>6</xdr:col>
                    <xdr:colOff>1097280</xdr:colOff>
                    <xdr:row>55</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44148" r:id="rId72" name="optKubun68">
              <controlPr defaultSize="0" autoFill="0" autoLine="0" autoPict="0" macro="[0]!Sheet5.optKubun15_Click">
                <anchor moveWithCells="1">
                  <from>
                    <xdr:col>3</xdr:col>
                    <xdr:colOff>53340</xdr:colOff>
                    <xdr:row>55</xdr:row>
                    <xdr:rowOff>243840</xdr:rowOff>
                  </from>
                  <to>
                    <xdr:col>3</xdr:col>
                    <xdr:colOff>251460</xdr:colOff>
                    <xdr:row>78</xdr:row>
                    <xdr:rowOff>144780</xdr:rowOff>
                  </to>
                </anchor>
              </controlPr>
            </control>
          </mc:Choice>
        </mc:AlternateContent>
        <mc:AlternateContent xmlns:mc="http://schemas.openxmlformats.org/markup-compatibility/2006">
          <mc:Choice Requires="x14">
            <control shapeId="44149" r:id="rId73" name="drpTaisaku67">
              <controlPr defaultSize="0" autoLine="0" autoPict="0">
                <anchor moveWithCells="1">
                  <from>
                    <xdr:col>6</xdr:col>
                    <xdr:colOff>289560</xdr:colOff>
                    <xdr:row>55</xdr:row>
                    <xdr:rowOff>99060</xdr:rowOff>
                  </from>
                  <to>
                    <xdr:col>6</xdr:col>
                    <xdr:colOff>937260</xdr:colOff>
                    <xdr:row>78</xdr:row>
                    <xdr:rowOff>137160</xdr:rowOff>
                  </to>
                </anchor>
              </controlPr>
            </control>
          </mc:Choice>
        </mc:AlternateContent>
        <mc:AlternateContent xmlns:mc="http://schemas.openxmlformats.org/markup-compatibility/2006">
          <mc:Choice Requires="x14">
            <control shapeId="44151" r:id="rId74" name="optLevel67">
              <controlPr defaultSize="0" autoFill="0" autoLine="0" autoPict="0">
                <anchor moveWithCells="1">
                  <from>
                    <xdr:col>6</xdr:col>
                    <xdr:colOff>1097280</xdr:colOff>
                    <xdr:row>55</xdr:row>
                    <xdr:rowOff>38100</xdr:rowOff>
                  </from>
                  <to>
                    <xdr:col>6</xdr:col>
                    <xdr:colOff>1295400</xdr:colOff>
                    <xdr:row>78</xdr:row>
                    <xdr:rowOff>144780</xdr:rowOff>
                  </to>
                </anchor>
              </controlPr>
            </control>
          </mc:Choice>
        </mc:AlternateContent>
        <mc:AlternateContent xmlns:mc="http://schemas.openxmlformats.org/markup-compatibility/2006">
          <mc:Choice Requires="x14">
            <control shapeId="44152" r:id="rId75" name="optKubun67">
              <controlPr defaultSize="0" autoFill="0" autoLine="0" autoPict="0" macro="[0]!Sheet5.optKubun15_Click">
                <anchor moveWithCells="1">
                  <from>
                    <xdr:col>3</xdr:col>
                    <xdr:colOff>53340</xdr:colOff>
                    <xdr:row>55</xdr:row>
                    <xdr:rowOff>38100</xdr:rowOff>
                  </from>
                  <to>
                    <xdr:col>3</xdr:col>
                    <xdr:colOff>251460</xdr:colOff>
                    <xdr:row>78</xdr:row>
                    <xdr:rowOff>144780</xdr:rowOff>
                  </to>
                </anchor>
              </controlPr>
            </control>
          </mc:Choice>
        </mc:AlternateContent>
        <mc:AlternateContent xmlns:mc="http://schemas.openxmlformats.org/markup-compatibility/2006">
          <mc:Choice Requires="x14">
            <control shapeId="44153" r:id="rId76" name="drpTaisaku66">
              <controlPr defaultSize="0" autoLine="0" autoPict="0">
                <anchor moveWithCells="1">
                  <from>
                    <xdr:col>6</xdr:col>
                    <xdr:colOff>289560</xdr:colOff>
                    <xdr:row>54</xdr:row>
                    <xdr:rowOff>220980</xdr:rowOff>
                  </from>
                  <to>
                    <xdr:col>6</xdr:col>
                    <xdr:colOff>937260</xdr:colOff>
                    <xdr:row>78</xdr:row>
                    <xdr:rowOff>106680</xdr:rowOff>
                  </to>
                </anchor>
              </controlPr>
            </control>
          </mc:Choice>
        </mc:AlternateContent>
        <mc:AlternateContent xmlns:mc="http://schemas.openxmlformats.org/markup-compatibility/2006">
          <mc:Choice Requires="x14">
            <control shapeId="44155" r:id="rId77" name="optLevel66">
              <controlPr defaultSize="0" autoFill="0" autoLine="0" autoPict="0">
                <anchor moveWithCells="1">
                  <from>
                    <xdr:col>6</xdr:col>
                    <xdr:colOff>1097280</xdr:colOff>
                    <xdr:row>54</xdr:row>
                    <xdr:rowOff>167640</xdr:rowOff>
                  </from>
                  <to>
                    <xdr:col>6</xdr:col>
                    <xdr:colOff>1295400</xdr:colOff>
                    <xdr:row>78</xdr:row>
                    <xdr:rowOff>137160</xdr:rowOff>
                  </to>
                </anchor>
              </controlPr>
            </control>
          </mc:Choice>
        </mc:AlternateContent>
        <mc:AlternateContent xmlns:mc="http://schemas.openxmlformats.org/markup-compatibility/2006">
          <mc:Choice Requires="x14">
            <control shapeId="44156" r:id="rId78" name="optKubun66">
              <controlPr defaultSize="0" autoFill="0" autoLine="0" autoPict="0" macro="[0]!Sheet5.optKubun15_Click">
                <anchor moveWithCells="1">
                  <from>
                    <xdr:col>3</xdr:col>
                    <xdr:colOff>53340</xdr:colOff>
                    <xdr:row>54</xdr:row>
                    <xdr:rowOff>167640</xdr:rowOff>
                  </from>
                  <to>
                    <xdr:col>3</xdr:col>
                    <xdr:colOff>251460</xdr:colOff>
                    <xdr:row>78</xdr:row>
                    <xdr:rowOff>137160</xdr:rowOff>
                  </to>
                </anchor>
              </controlPr>
            </control>
          </mc:Choice>
        </mc:AlternateContent>
        <mc:AlternateContent xmlns:mc="http://schemas.openxmlformats.org/markup-compatibility/2006">
          <mc:Choice Requires="x14">
            <control shapeId="44157" r:id="rId79" name="drpTaisaku65">
              <controlPr defaultSize="0" autoLine="0" autoPict="0">
                <anchor moveWithCells="1">
                  <from>
                    <xdr:col>6</xdr:col>
                    <xdr:colOff>289560</xdr:colOff>
                    <xdr:row>54</xdr:row>
                    <xdr:rowOff>38100</xdr:rowOff>
                  </from>
                  <to>
                    <xdr:col>6</xdr:col>
                    <xdr:colOff>937260</xdr:colOff>
                    <xdr:row>78</xdr:row>
                    <xdr:rowOff>106680</xdr:rowOff>
                  </to>
                </anchor>
              </controlPr>
            </control>
          </mc:Choice>
        </mc:AlternateContent>
        <mc:AlternateContent xmlns:mc="http://schemas.openxmlformats.org/markup-compatibility/2006">
          <mc:Choice Requires="x14">
            <control shapeId="44159" r:id="rId80" name="optLevel65">
              <controlPr defaultSize="0" autoFill="0" autoLine="0" autoPict="0">
                <anchor moveWithCells="1">
                  <from>
                    <xdr:col>6</xdr:col>
                    <xdr:colOff>1097280</xdr:colOff>
                    <xdr:row>53</xdr:row>
                    <xdr:rowOff>289560</xdr:rowOff>
                  </from>
                  <to>
                    <xdr:col>6</xdr:col>
                    <xdr:colOff>1295400</xdr:colOff>
                    <xdr:row>78</xdr:row>
                    <xdr:rowOff>144780</xdr:rowOff>
                  </to>
                </anchor>
              </controlPr>
            </control>
          </mc:Choice>
        </mc:AlternateContent>
        <mc:AlternateContent xmlns:mc="http://schemas.openxmlformats.org/markup-compatibility/2006">
          <mc:Choice Requires="x14">
            <control shapeId="44160" r:id="rId81" name="optKubun65">
              <controlPr defaultSize="0" autoFill="0" autoLine="0" autoPict="0" macro="[0]!Sheet5.optKubun15_Click">
                <anchor moveWithCells="1">
                  <from>
                    <xdr:col>3</xdr:col>
                    <xdr:colOff>53340</xdr:colOff>
                    <xdr:row>53</xdr:row>
                    <xdr:rowOff>289560</xdr:rowOff>
                  </from>
                  <to>
                    <xdr:col>3</xdr:col>
                    <xdr:colOff>251460</xdr:colOff>
                    <xdr:row>78</xdr:row>
                    <xdr:rowOff>144780</xdr:rowOff>
                  </to>
                </anchor>
              </controlPr>
            </control>
          </mc:Choice>
        </mc:AlternateContent>
        <mc:AlternateContent xmlns:mc="http://schemas.openxmlformats.org/markup-compatibility/2006">
          <mc:Choice Requires="x14">
            <control shapeId="44161" r:id="rId82" name="drpTaisaku64">
              <controlPr defaultSize="0" autoLine="0" autoPict="0">
                <anchor moveWithCells="1">
                  <from>
                    <xdr:col>6</xdr:col>
                    <xdr:colOff>289560</xdr:colOff>
                    <xdr:row>53</xdr:row>
                    <xdr:rowOff>144780</xdr:rowOff>
                  </from>
                  <to>
                    <xdr:col>6</xdr:col>
                    <xdr:colOff>937260</xdr:colOff>
                    <xdr:row>78</xdr:row>
                    <xdr:rowOff>129540</xdr:rowOff>
                  </to>
                </anchor>
              </controlPr>
            </control>
          </mc:Choice>
        </mc:AlternateContent>
        <mc:AlternateContent xmlns:mc="http://schemas.openxmlformats.org/markup-compatibility/2006">
          <mc:Choice Requires="x14">
            <control shapeId="44163" r:id="rId83" name="optLevel64">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64" r:id="rId84" name="optKubun64">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65" r:id="rId85" name="drpTaisaku63">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67" r:id="rId86" name="optLevel63">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68" r:id="rId87" name="optKubun63">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69" r:id="rId88" name="drpTaisaku62">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71" r:id="rId89" name="optLevel62">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72" r:id="rId90" name="optKubun62">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73" r:id="rId91" name="drpTaisaku61">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75" r:id="rId92" name="optLevel61">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76" r:id="rId93" name="optKubun61">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77" r:id="rId94" name="drpTaisaku60">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79" r:id="rId95" name="optLevel60">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80" r:id="rId96" name="optKubun60">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81" r:id="rId97" name="drpTaisaku59">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83" r:id="rId98" name="optLevel59">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84" r:id="rId99" name="optKubun59">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85" r:id="rId100" name="drpTaisaku58">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87" r:id="rId101" name="optLevel58">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88" r:id="rId102" name="optKubun58">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89" r:id="rId103" name="drpTaisaku57">
              <controlPr defaultSize="0" autoLine="0" autoPict="0">
                <anchor moveWithCells="1">
                  <from>
                    <xdr:col>6</xdr:col>
                    <xdr:colOff>289560</xdr:colOff>
                    <xdr:row>53</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44191" r:id="rId104" name="optLevel57">
              <controlPr defaultSize="0" autoFill="0" autoLine="0" autoPict="0">
                <anchor moveWithCells="1">
                  <from>
                    <xdr:col>6</xdr:col>
                    <xdr:colOff>1097280</xdr:colOff>
                    <xdr:row>53</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44192" r:id="rId105" name="optKubun57">
              <controlPr defaultSize="0" autoFill="0" autoLine="0" autoPict="0" macro="[0]!Sheet5.optKubun15_Click">
                <anchor moveWithCells="1">
                  <from>
                    <xdr:col>3</xdr:col>
                    <xdr:colOff>53340</xdr:colOff>
                    <xdr:row>53</xdr:row>
                    <xdr:rowOff>91440</xdr:rowOff>
                  </from>
                  <to>
                    <xdr:col>3</xdr:col>
                    <xdr:colOff>251460</xdr:colOff>
                    <xdr:row>78</xdr:row>
                    <xdr:rowOff>152400</xdr:rowOff>
                  </to>
                </anchor>
              </controlPr>
            </control>
          </mc:Choice>
        </mc:AlternateContent>
        <mc:AlternateContent xmlns:mc="http://schemas.openxmlformats.org/markup-compatibility/2006">
          <mc:Choice Requires="x14">
            <control shapeId="44193" r:id="rId106" name="drpTaisaku56">
              <controlPr defaultSize="0" autoLine="0" autoPict="0">
                <anchor moveWithCells="1">
                  <from>
                    <xdr:col>6</xdr:col>
                    <xdr:colOff>289560</xdr:colOff>
                    <xdr:row>52</xdr:row>
                    <xdr:rowOff>251460</xdr:rowOff>
                  </from>
                  <to>
                    <xdr:col>6</xdr:col>
                    <xdr:colOff>937260</xdr:colOff>
                    <xdr:row>78</xdr:row>
                    <xdr:rowOff>129540</xdr:rowOff>
                  </to>
                </anchor>
              </controlPr>
            </control>
          </mc:Choice>
        </mc:AlternateContent>
        <mc:AlternateContent xmlns:mc="http://schemas.openxmlformats.org/markup-compatibility/2006">
          <mc:Choice Requires="x14">
            <control shapeId="44195" r:id="rId107" name="optLevel56">
              <controlPr defaultSize="0" autoFill="0" autoLine="0" autoPict="0">
                <anchor moveWithCells="1">
                  <from>
                    <xdr:col>6</xdr:col>
                    <xdr:colOff>1097280</xdr:colOff>
                    <xdr:row>52</xdr:row>
                    <xdr:rowOff>205740</xdr:rowOff>
                  </from>
                  <to>
                    <xdr:col>6</xdr:col>
                    <xdr:colOff>1295400</xdr:colOff>
                    <xdr:row>78</xdr:row>
                    <xdr:rowOff>152400</xdr:rowOff>
                  </to>
                </anchor>
              </controlPr>
            </control>
          </mc:Choice>
        </mc:AlternateContent>
        <mc:AlternateContent xmlns:mc="http://schemas.openxmlformats.org/markup-compatibility/2006">
          <mc:Choice Requires="x14">
            <control shapeId="44196" r:id="rId108" name="optKubun56">
              <controlPr defaultSize="0" autoFill="0" autoLine="0" autoPict="0" macro="[0]!Sheet5.optKubun15_Click">
                <anchor moveWithCells="1">
                  <from>
                    <xdr:col>3</xdr:col>
                    <xdr:colOff>53340</xdr:colOff>
                    <xdr:row>52</xdr:row>
                    <xdr:rowOff>205740</xdr:rowOff>
                  </from>
                  <to>
                    <xdr:col>3</xdr:col>
                    <xdr:colOff>251460</xdr:colOff>
                    <xdr:row>78</xdr:row>
                    <xdr:rowOff>152400</xdr:rowOff>
                  </to>
                </anchor>
              </controlPr>
            </control>
          </mc:Choice>
        </mc:AlternateContent>
        <mc:AlternateContent xmlns:mc="http://schemas.openxmlformats.org/markup-compatibility/2006">
          <mc:Choice Requires="x14">
            <control shapeId="44197" r:id="rId109" name="drpTaisaku55">
              <controlPr defaultSize="0" autoLine="0" autoPict="0">
                <anchor moveWithCells="1">
                  <from>
                    <xdr:col>6</xdr:col>
                    <xdr:colOff>289560</xdr:colOff>
                    <xdr:row>52</xdr:row>
                    <xdr:rowOff>60960</xdr:rowOff>
                  </from>
                  <to>
                    <xdr:col>6</xdr:col>
                    <xdr:colOff>937260</xdr:colOff>
                    <xdr:row>78</xdr:row>
                    <xdr:rowOff>129540</xdr:rowOff>
                  </to>
                </anchor>
              </controlPr>
            </control>
          </mc:Choice>
        </mc:AlternateContent>
        <mc:AlternateContent xmlns:mc="http://schemas.openxmlformats.org/markup-compatibility/2006">
          <mc:Choice Requires="x14">
            <control shapeId="44199" r:id="rId110" name="optLevel55">
              <controlPr defaultSize="0" autoFill="0" autoLine="0" autoPict="0">
                <anchor moveWithCells="1">
                  <from>
                    <xdr:col>6</xdr:col>
                    <xdr:colOff>1097280</xdr:colOff>
                    <xdr:row>52</xdr:row>
                    <xdr:rowOff>0</xdr:rowOff>
                  </from>
                  <to>
                    <xdr:col>6</xdr:col>
                    <xdr:colOff>1295400</xdr:colOff>
                    <xdr:row>78</xdr:row>
                    <xdr:rowOff>144780</xdr:rowOff>
                  </to>
                </anchor>
              </controlPr>
            </control>
          </mc:Choice>
        </mc:AlternateContent>
        <mc:AlternateContent xmlns:mc="http://schemas.openxmlformats.org/markup-compatibility/2006">
          <mc:Choice Requires="x14">
            <control shapeId="44200" r:id="rId111" name="optKubun55">
              <controlPr defaultSize="0" autoFill="0" autoLine="0" autoPict="0" macro="[0]!Sheet5.optKubun15_Click">
                <anchor moveWithCells="1">
                  <from>
                    <xdr:col>3</xdr:col>
                    <xdr:colOff>53340</xdr:colOff>
                    <xdr:row>52</xdr:row>
                    <xdr:rowOff>0</xdr:rowOff>
                  </from>
                  <to>
                    <xdr:col>3</xdr:col>
                    <xdr:colOff>251460</xdr:colOff>
                    <xdr:row>78</xdr:row>
                    <xdr:rowOff>144780</xdr:rowOff>
                  </to>
                </anchor>
              </controlPr>
            </control>
          </mc:Choice>
        </mc:AlternateContent>
        <mc:AlternateContent xmlns:mc="http://schemas.openxmlformats.org/markup-compatibility/2006">
          <mc:Choice Requires="x14">
            <control shapeId="44201" r:id="rId112" name="drpTaisaku54">
              <controlPr defaultSize="0" autoLine="0" autoPict="0">
                <anchor moveWithCells="1">
                  <from>
                    <xdr:col>6</xdr:col>
                    <xdr:colOff>289560</xdr:colOff>
                    <xdr:row>51</xdr:row>
                    <xdr:rowOff>167640</xdr:rowOff>
                  </from>
                  <to>
                    <xdr:col>6</xdr:col>
                    <xdr:colOff>937260</xdr:colOff>
                    <xdr:row>78</xdr:row>
                    <xdr:rowOff>114300</xdr:rowOff>
                  </to>
                </anchor>
              </controlPr>
            </control>
          </mc:Choice>
        </mc:AlternateContent>
        <mc:AlternateContent xmlns:mc="http://schemas.openxmlformats.org/markup-compatibility/2006">
          <mc:Choice Requires="x14">
            <control shapeId="44203" r:id="rId113" name="optLevel54">
              <controlPr defaultSize="0" autoFill="0" autoLine="0" autoPict="0">
                <anchor moveWithCells="1">
                  <from>
                    <xdr:col>6</xdr:col>
                    <xdr:colOff>1097280</xdr:colOff>
                    <xdr:row>51</xdr:row>
                    <xdr:rowOff>106680</xdr:rowOff>
                  </from>
                  <to>
                    <xdr:col>6</xdr:col>
                    <xdr:colOff>1295400</xdr:colOff>
                    <xdr:row>78</xdr:row>
                    <xdr:rowOff>144780</xdr:rowOff>
                  </to>
                </anchor>
              </controlPr>
            </control>
          </mc:Choice>
        </mc:AlternateContent>
        <mc:AlternateContent xmlns:mc="http://schemas.openxmlformats.org/markup-compatibility/2006">
          <mc:Choice Requires="x14">
            <control shapeId="44204" r:id="rId114" name="optKubun54">
              <controlPr defaultSize="0" autoFill="0" autoLine="0" autoPict="0" macro="[0]!Sheet5.optKubun15_Click">
                <anchor moveWithCells="1">
                  <from>
                    <xdr:col>3</xdr:col>
                    <xdr:colOff>53340</xdr:colOff>
                    <xdr:row>51</xdr:row>
                    <xdr:rowOff>106680</xdr:rowOff>
                  </from>
                  <to>
                    <xdr:col>3</xdr:col>
                    <xdr:colOff>251460</xdr:colOff>
                    <xdr:row>78</xdr:row>
                    <xdr:rowOff>144780</xdr:rowOff>
                  </to>
                </anchor>
              </controlPr>
            </control>
          </mc:Choice>
        </mc:AlternateContent>
        <mc:AlternateContent xmlns:mc="http://schemas.openxmlformats.org/markup-compatibility/2006">
          <mc:Choice Requires="x14">
            <control shapeId="44205" r:id="rId115" name="drpTaisaku53">
              <controlPr defaultSize="0" autoLine="0" autoPict="0">
                <anchor moveWithCells="1">
                  <from>
                    <xdr:col>6</xdr:col>
                    <xdr:colOff>289560</xdr:colOff>
                    <xdr:row>50</xdr:row>
                    <xdr:rowOff>281940</xdr:rowOff>
                  </from>
                  <to>
                    <xdr:col>6</xdr:col>
                    <xdr:colOff>937260</xdr:colOff>
                    <xdr:row>78</xdr:row>
                    <xdr:rowOff>114300</xdr:rowOff>
                  </to>
                </anchor>
              </controlPr>
            </control>
          </mc:Choice>
        </mc:AlternateContent>
        <mc:AlternateContent xmlns:mc="http://schemas.openxmlformats.org/markup-compatibility/2006">
          <mc:Choice Requires="x14">
            <control shapeId="44207" r:id="rId116" name="optLevel53">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08" r:id="rId117" name="optKubun53">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09" r:id="rId118" name="drpTaisaku52">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11" r:id="rId119" name="optLevel52">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12" r:id="rId120" name="optKubun52">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13" r:id="rId121" name="drpTaisaku51">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15" r:id="rId122" name="optLevel51">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16" r:id="rId123" name="optKubun51">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17" r:id="rId124" name="drpTaisaku50">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19" r:id="rId125" name="optLevel50">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20" r:id="rId126" name="optKubun50">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21" r:id="rId127" name="drpTaisaku49">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23" r:id="rId128" name="optLevel49">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24" r:id="rId129" name="optKubun49">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25" r:id="rId130" name="drpTaisaku48">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27" r:id="rId131" name="optLevel48">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28" r:id="rId132" name="optKubun48">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29" r:id="rId133" name="drpTaisaku47">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31" r:id="rId134" name="optLevel47">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32" r:id="rId135" name="optKubun47">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33" r:id="rId136" name="drpTaisaku46">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35" r:id="rId137" name="optLevel46">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36" r:id="rId138" name="optKubun46">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37" r:id="rId139" name="drpTaisaku45">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39" r:id="rId140" name="optLevel45">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40" r:id="rId141" name="optKubun45">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41" r:id="rId142" name="drpTaisaku44">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43" r:id="rId143" name="optLevel44">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44" r:id="rId144" name="optKubun44">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45" r:id="rId145" name="drpTaisaku43">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47" r:id="rId146" name="optLevel43">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48" r:id="rId147" name="optKubun43">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49" r:id="rId148" name="drpTaisaku42">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51" r:id="rId149" name="optLevel42">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52" r:id="rId150" name="optKubun42">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53" r:id="rId151" name="drpTaisaku41">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55" r:id="rId152" name="optLevel41">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56" r:id="rId153" name="optKubun41">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57" r:id="rId154" name="drpTaisaku40">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59" r:id="rId155" name="optLevel40">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60" r:id="rId156" name="optKubun40">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61" r:id="rId157" name="drpTaisaku39">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63" r:id="rId158" name="optLevel39">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64" r:id="rId159" name="optKubun39">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65" r:id="rId160" name="drpTaisaku38">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67" r:id="rId161" name="optLevel38">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68" r:id="rId162" name="optKubun38">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69" r:id="rId163" name="drpTaisaku37">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71" r:id="rId164" name="optLevel37">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72" r:id="rId165" name="optKubun37">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73" r:id="rId166" name="drpTaisaku36">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75" r:id="rId167" name="optLevel36">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76" r:id="rId168" name="optKubun36">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77" r:id="rId169" name="drpTaisaku35">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79" r:id="rId170" name="optLevel35">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80" r:id="rId171" name="optKubun35">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81" r:id="rId172" name="drpTaisaku34">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83" r:id="rId173" name="optLevel34">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84" r:id="rId174" name="optKubun34">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85" r:id="rId175" name="drpTaisaku33">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87" r:id="rId176" name="optLevel33">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88" r:id="rId177" name="optKubun33">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89" r:id="rId178" name="drpTaisaku32">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91" r:id="rId179" name="optLevel32">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92" r:id="rId180" name="optKubun32">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93" r:id="rId181" name="drpTaisaku31">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95" r:id="rId182" name="optLevel31">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296" r:id="rId183" name="optKubun31">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297" r:id="rId184" name="drpTaisaku30">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299" r:id="rId185" name="optLevel30">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300" r:id="rId186" name="optKubun30">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301" r:id="rId187" name="drpTaisaku29">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303" r:id="rId188" name="optLevel29">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304" r:id="rId189" name="optKubun29">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305" r:id="rId190" name="drpTaisaku28">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307" r:id="rId191" name="optLevel28">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308" r:id="rId192" name="optKubun28">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309" r:id="rId193" name="drpTaisaku27">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311" r:id="rId194" name="optLevel27">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312" r:id="rId195" name="optKubun27">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313" r:id="rId196" name="drpTaisaku26">
              <controlPr defaultSize="0" autoLine="0" autoPict="0">
                <anchor moveWithCells="1">
                  <from>
                    <xdr:col>6</xdr:col>
                    <xdr:colOff>289560</xdr:colOff>
                    <xdr:row>50</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44315" r:id="rId197" name="optLevel26">
              <controlPr defaultSize="0" autoFill="0" autoLine="0" autoPict="0">
                <anchor moveWithCells="1">
                  <from>
                    <xdr:col>6</xdr:col>
                    <xdr:colOff>1097280</xdr:colOff>
                    <xdr:row>50</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44316" r:id="rId198" name="optKubun26">
              <controlPr defaultSize="0" autoFill="0" autoLine="0" autoPict="0" macro="[0]!Sheet5.optKubun15_Click">
                <anchor moveWithCells="1">
                  <from>
                    <xdr:col>3</xdr:col>
                    <xdr:colOff>53340</xdr:colOff>
                    <xdr:row>50</xdr:row>
                    <xdr:rowOff>228600</xdr:rowOff>
                  </from>
                  <to>
                    <xdr:col>3</xdr:col>
                    <xdr:colOff>251460</xdr:colOff>
                    <xdr:row>78</xdr:row>
                    <xdr:rowOff>129540</xdr:rowOff>
                  </to>
                </anchor>
              </controlPr>
            </control>
          </mc:Choice>
        </mc:AlternateContent>
        <mc:AlternateContent xmlns:mc="http://schemas.openxmlformats.org/markup-compatibility/2006">
          <mc:Choice Requires="x14">
            <control shapeId="44317" r:id="rId199" name="drpTaisaku25">
              <controlPr defaultSize="0" autoLine="0" autoPict="0">
                <anchor moveWithCells="1">
                  <from>
                    <xdr:col>6</xdr:col>
                    <xdr:colOff>289560</xdr:colOff>
                    <xdr:row>50</xdr:row>
                    <xdr:rowOff>99060</xdr:rowOff>
                  </from>
                  <to>
                    <xdr:col>6</xdr:col>
                    <xdr:colOff>937260</xdr:colOff>
                    <xdr:row>78</xdr:row>
                    <xdr:rowOff>114300</xdr:rowOff>
                  </to>
                </anchor>
              </controlPr>
            </control>
          </mc:Choice>
        </mc:AlternateContent>
        <mc:AlternateContent xmlns:mc="http://schemas.openxmlformats.org/markup-compatibility/2006">
          <mc:Choice Requires="x14">
            <control shapeId="44319" r:id="rId200" name="optLevel25">
              <controlPr defaultSize="0" autoFill="0" autoLine="0" autoPict="0">
                <anchor moveWithCells="1">
                  <from>
                    <xdr:col>6</xdr:col>
                    <xdr:colOff>1097280</xdr:colOff>
                    <xdr:row>50</xdr:row>
                    <xdr:rowOff>38100</xdr:rowOff>
                  </from>
                  <to>
                    <xdr:col>6</xdr:col>
                    <xdr:colOff>1295400</xdr:colOff>
                    <xdr:row>78</xdr:row>
                    <xdr:rowOff>137160</xdr:rowOff>
                  </to>
                </anchor>
              </controlPr>
            </control>
          </mc:Choice>
        </mc:AlternateContent>
        <mc:AlternateContent xmlns:mc="http://schemas.openxmlformats.org/markup-compatibility/2006">
          <mc:Choice Requires="x14">
            <control shapeId="44320" r:id="rId201" name="optKubun25">
              <controlPr defaultSize="0" autoFill="0" autoLine="0" autoPict="0" macro="[0]!Sheet5.optKubun15_Click">
                <anchor moveWithCells="1">
                  <from>
                    <xdr:col>3</xdr:col>
                    <xdr:colOff>53340</xdr:colOff>
                    <xdr:row>50</xdr:row>
                    <xdr:rowOff>38100</xdr:rowOff>
                  </from>
                  <to>
                    <xdr:col>3</xdr:col>
                    <xdr:colOff>251460</xdr:colOff>
                    <xdr:row>78</xdr:row>
                    <xdr:rowOff>137160</xdr:rowOff>
                  </to>
                </anchor>
              </controlPr>
            </control>
          </mc:Choice>
        </mc:AlternateContent>
        <mc:AlternateContent xmlns:mc="http://schemas.openxmlformats.org/markup-compatibility/2006">
          <mc:Choice Requires="x14">
            <control shapeId="44321" r:id="rId202" name="drpTaisaku24">
              <controlPr defaultSize="0" autoLine="0" autoPict="0">
                <anchor moveWithCells="1">
                  <from>
                    <xdr:col>6</xdr:col>
                    <xdr:colOff>289560</xdr:colOff>
                    <xdr:row>49</xdr:row>
                    <xdr:rowOff>190500</xdr:rowOff>
                  </from>
                  <to>
                    <xdr:col>6</xdr:col>
                    <xdr:colOff>937260</xdr:colOff>
                    <xdr:row>78</xdr:row>
                    <xdr:rowOff>137160</xdr:rowOff>
                  </to>
                </anchor>
              </controlPr>
            </control>
          </mc:Choice>
        </mc:AlternateContent>
        <mc:AlternateContent xmlns:mc="http://schemas.openxmlformats.org/markup-compatibility/2006">
          <mc:Choice Requires="x14">
            <control shapeId="44323" r:id="rId203" name="optLevel24">
              <controlPr defaultSize="0" autoFill="0" autoLine="0" autoPict="0">
                <anchor moveWithCells="1">
                  <from>
                    <xdr:col>6</xdr:col>
                    <xdr:colOff>1097280</xdr:colOff>
                    <xdr:row>49</xdr:row>
                    <xdr:rowOff>129540</xdr:rowOff>
                  </from>
                  <to>
                    <xdr:col>6</xdr:col>
                    <xdr:colOff>1295400</xdr:colOff>
                    <xdr:row>78</xdr:row>
                    <xdr:rowOff>152400</xdr:rowOff>
                  </to>
                </anchor>
              </controlPr>
            </control>
          </mc:Choice>
        </mc:AlternateContent>
        <mc:AlternateContent xmlns:mc="http://schemas.openxmlformats.org/markup-compatibility/2006">
          <mc:Choice Requires="x14">
            <control shapeId="44324" r:id="rId204" name="optKubun24">
              <controlPr defaultSize="0" autoFill="0" autoLine="0" autoPict="0" macro="[0]!Sheet5.optKubun15_Click">
                <anchor moveWithCells="1">
                  <from>
                    <xdr:col>3</xdr:col>
                    <xdr:colOff>53340</xdr:colOff>
                    <xdr:row>49</xdr:row>
                    <xdr:rowOff>129540</xdr:rowOff>
                  </from>
                  <to>
                    <xdr:col>3</xdr:col>
                    <xdr:colOff>251460</xdr:colOff>
                    <xdr:row>78</xdr:row>
                    <xdr:rowOff>152400</xdr:rowOff>
                  </to>
                </anchor>
              </controlPr>
            </control>
          </mc:Choice>
        </mc:AlternateContent>
        <mc:AlternateContent xmlns:mc="http://schemas.openxmlformats.org/markup-compatibility/2006">
          <mc:Choice Requires="x14">
            <control shapeId="44325" r:id="rId205" name="drpTaisaku23">
              <controlPr defaultSize="0" autoLine="0" autoPict="0">
                <anchor moveWithCells="1">
                  <from>
                    <xdr:col>6</xdr:col>
                    <xdr:colOff>289560</xdr:colOff>
                    <xdr:row>48</xdr:row>
                    <xdr:rowOff>243840</xdr:rowOff>
                  </from>
                  <to>
                    <xdr:col>6</xdr:col>
                    <xdr:colOff>937260</xdr:colOff>
                    <xdr:row>78</xdr:row>
                    <xdr:rowOff>152400</xdr:rowOff>
                  </to>
                </anchor>
              </controlPr>
            </control>
          </mc:Choice>
        </mc:AlternateContent>
        <mc:AlternateContent xmlns:mc="http://schemas.openxmlformats.org/markup-compatibility/2006">
          <mc:Choice Requires="x14">
            <control shapeId="44327" r:id="rId206" name="optLevel23">
              <controlPr defaultSize="0" autoFill="0" autoLine="0" autoPict="0">
                <anchor moveWithCells="1">
                  <from>
                    <xdr:col>6</xdr:col>
                    <xdr:colOff>1097280</xdr:colOff>
                    <xdr:row>48</xdr:row>
                    <xdr:rowOff>190500</xdr:rowOff>
                  </from>
                  <to>
                    <xdr:col>6</xdr:col>
                    <xdr:colOff>1295400</xdr:colOff>
                    <xdr:row>78</xdr:row>
                    <xdr:rowOff>152400</xdr:rowOff>
                  </to>
                </anchor>
              </controlPr>
            </control>
          </mc:Choice>
        </mc:AlternateContent>
        <mc:AlternateContent xmlns:mc="http://schemas.openxmlformats.org/markup-compatibility/2006">
          <mc:Choice Requires="x14">
            <control shapeId="44328" r:id="rId207" name="optKubun23">
              <controlPr defaultSize="0" autoFill="0" autoLine="0" autoPict="0" macro="[0]!Sheet5.optKubun15_Click">
                <anchor moveWithCells="1">
                  <from>
                    <xdr:col>3</xdr:col>
                    <xdr:colOff>53340</xdr:colOff>
                    <xdr:row>48</xdr:row>
                    <xdr:rowOff>190500</xdr:rowOff>
                  </from>
                  <to>
                    <xdr:col>3</xdr:col>
                    <xdr:colOff>251460</xdr:colOff>
                    <xdr:row>78</xdr:row>
                    <xdr:rowOff>152400</xdr:rowOff>
                  </to>
                </anchor>
              </controlPr>
            </control>
          </mc:Choice>
        </mc:AlternateContent>
        <mc:AlternateContent xmlns:mc="http://schemas.openxmlformats.org/markup-compatibility/2006">
          <mc:Choice Requires="x14">
            <control shapeId="44329" r:id="rId208" name="drpTaisaku22">
              <controlPr defaultSize="0" autoLine="0" autoPict="0">
                <anchor moveWithCells="1">
                  <from>
                    <xdr:col>6</xdr:col>
                    <xdr:colOff>289560</xdr:colOff>
                    <xdr:row>48</xdr:row>
                    <xdr:rowOff>30480</xdr:rowOff>
                  </from>
                  <to>
                    <xdr:col>6</xdr:col>
                    <xdr:colOff>937260</xdr:colOff>
                    <xdr:row>78</xdr:row>
                    <xdr:rowOff>152400</xdr:rowOff>
                  </to>
                </anchor>
              </controlPr>
            </control>
          </mc:Choice>
        </mc:AlternateContent>
        <mc:AlternateContent xmlns:mc="http://schemas.openxmlformats.org/markup-compatibility/2006">
          <mc:Choice Requires="x14">
            <control shapeId="44331" r:id="rId209" name="optLevel22">
              <controlPr defaultSize="0" autoFill="0" autoLine="0" autoPict="0">
                <anchor moveWithCells="1">
                  <from>
                    <xdr:col>6</xdr:col>
                    <xdr:colOff>1097280</xdr:colOff>
                    <xdr:row>47</xdr:row>
                    <xdr:rowOff>259080</xdr:rowOff>
                  </from>
                  <to>
                    <xdr:col>6</xdr:col>
                    <xdr:colOff>1295400</xdr:colOff>
                    <xdr:row>78</xdr:row>
                    <xdr:rowOff>152400</xdr:rowOff>
                  </to>
                </anchor>
              </controlPr>
            </control>
          </mc:Choice>
        </mc:AlternateContent>
        <mc:AlternateContent xmlns:mc="http://schemas.openxmlformats.org/markup-compatibility/2006">
          <mc:Choice Requires="x14">
            <control shapeId="44332" r:id="rId210" name="optKubun22">
              <controlPr defaultSize="0" autoFill="0" autoLine="0" autoPict="0" macro="[0]!Sheet5.optKubun15_Click">
                <anchor moveWithCells="1">
                  <from>
                    <xdr:col>3</xdr:col>
                    <xdr:colOff>53340</xdr:colOff>
                    <xdr:row>47</xdr:row>
                    <xdr:rowOff>259080</xdr:rowOff>
                  </from>
                  <to>
                    <xdr:col>3</xdr:col>
                    <xdr:colOff>251460</xdr:colOff>
                    <xdr:row>78</xdr:row>
                    <xdr:rowOff>152400</xdr:rowOff>
                  </to>
                </anchor>
              </controlPr>
            </control>
          </mc:Choice>
        </mc:AlternateContent>
        <mc:AlternateContent xmlns:mc="http://schemas.openxmlformats.org/markup-compatibility/2006">
          <mc:Choice Requires="x14">
            <control shapeId="44333" r:id="rId211" name="drpTaisaku21">
              <controlPr defaultSize="0" autoLine="0" autoPict="0">
                <anchor moveWithCells="1">
                  <from>
                    <xdr:col>6</xdr:col>
                    <xdr:colOff>289560</xdr:colOff>
                    <xdr:row>47</xdr:row>
                    <xdr:rowOff>114300</xdr:rowOff>
                  </from>
                  <to>
                    <xdr:col>6</xdr:col>
                    <xdr:colOff>937260</xdr:colOff>
                    <xdr:row>78</xdr:row>
                    <xdr:rowOff>129540</xdr:rowOff>
                  </to>
                </anchor>
              </controlPr>
            </control>
          </mc:Choice>
        </mc:AlternateContent>
        <mc:AlternateContent xmlns:mc="http://schemas.openxmlformats.org/markup-compatibility/2006">
          <mc:Choice Requires="x14">
            <control shapeId="44335" r:id="rId212" name="optLevel21">
              <controlPr defaultSize="0" autoFill="0" autoLine="0" autoPict="0">
                <anchor moveWithCells="1">
                  <from>
                    <xdr:col>6</xdr:col>
                    <xdr:colOff>1097280</xdr:colOff>
                    <xdr:row>47</xdr:row>
                    <xdr:rowOff>60960</xdr:rowOff>
                  </from>
                  <to>
                    <xdr:col>6</xdr:col>
                    <xdr:colOff>1295400</xdr:colOff>
                    <xdr:row>78</xdr:row>
                    <xdr:rowOff>144780</xdr:rowOff>
                  </to>
                </anchor>
              </controlPr>
            </control>
          </mc:Choice>
        </mc:AlternateContent>
        <mc:AlternateContent xmlns:mc="http://schemas.openxmlformats.org/markup-compatibility/2006">
          <mc:Choice Requires="x14">
            <control shapeId="44336" r:id="rId213" name="optKubun21">
              <controlPr defaultSize="0" autoFill="0" autoLine="0" autoPict="0" macro="[0]!Sheet5.optKubun15_Click">
                <anchor moveWithCells="1">
                  <from>
                    <xdr:col>3</xdr:col>
                    <xdr:colOff>53340</xdr:colOff>
                    <xdr:row>47</xdr:row>
                    <xdr:rowOff>60960</xdr:rowOff>
                  </from>
                  <to>
                    <xdr:col>3</xdr:col>
                    <xdr:colOff>251460</xdr:colOff>
                    <xdr:row>78</xdr:row>
                    <xdr:rowOff>144780</xdr:rowOff>
                  </to>
                </anchor>
              </controlPr>
            </control>
          </mc:Choice>
        </mc:AlternateContent>
        <mc:AlternateContent xmlns:mc="http://schemas.openxmlformats.org/markup-compatibility/2006">
          <mc:Choice Requires="x14">
            <control shapeId="44337" r:id="rId214" name="drpTaisaku20">
              <controlPr defaultSize="0" autoLine="0" autoPict="0">
                <anchor moveWithCells="1">
                  <from>
                    <xdr:col>6</xdr:col>
                    <xdr:colOff>289560</xdr:colOff>
                    <xdr:row>46</xdr:row>
                    <xdr:rowOff>182880</xdr:rowOff>
                  </from>
                  <to>
                    <xdr:col>6</xdr:col>
                    <xdr:colOff>937260</xdr:colOff>
                    <xdr:row>78</xdr:row>
                    <xdr:rowOff>144780</xdr:rowOff>
                  </to>
                </anchor>
              </controlPr>
            </control>
          </mc:Choice>
        </mc:AlternateContent>
        <mc:AlternateContent xmlns:mc="http://schemas.openxmlformats.org/markup-compatibility/2006">
          <mc:Choice Requires="x14">
            <control shapeId="44339" r:id="rId215" name="optLevel20">
              <controlPr defaultSize="0" autoFill="0" autoLine="0" autoPict="0">
                <anchor moveWithCells="1">
                  <from>
                    <xdr:col>6</xdr:col>
                    <xdr:colOff>1097280</xdr:colOff>
                    <xdr:row>46</xdr:row>
                    <xdr:rowOff>114300</xdr:rowOff>
                  </from>
                  <to>
                    <xdr:col>6</xdr:col>
                    <xdr:colOff>1295400</xdr:colOff>
                    <xdr:row>78</xdr:row>
                    <xdr:rowOff>152400</xdr:rowOff>
                  </to>
                </anchor>
              </controlPr>
            </control>
          </mc:Choice>
        </mc:AlternateContent>
        <mc:AlternateContent xmlns:mc="http://schemas.openxmlformats.org/markup-compatibility/2006">
          <mc:Choice Requires="x14">
            <control shapeId="44340" r:id="rId216" name="optKubun20">
              <controlPr defaultSize="0" autoFill="0" autoLine="0" autoPict="0" macro="[0]!Sheet5.optKubun15_Click">
                <anchor moveWithCells="1">
                  <from>
                    <xdr:col>3</xdr:col>
                    <xdr:colOff>53340</xdr:colOff>
                    <xdr:row>46</xdr:row>
                    <xdr:rowOff>114300</xdr:rowOff>
                  </from>
                  <to>
                    <xdr:col>3</xdr:col>
                    <xdr:colOff>251460</xdr:colOff>
                    <xdr:row>78</xdr:row>
                    <xdr:rowOff>152400</xdr:rowOff>
                  </to>
                </anchor>
              </controlPr>
            </control>
          </mc:Choice>
        </mc:AlternateContent>
        <mc:AlternateContent xmlns:mc="http://schemas.openxmlformats.org/markup-compatibility/2006">
          <mc:Choice Requires="x14">
            <control shapeId="44341" r:id="rId217" name="drpTaisaku19">
              <controlPr defaultSize="0" autoLine="0" autoPict="0">
                <anchor moveWithCells="1">
                  <from>
                    <xdr:col>6</xdr:col>
                    <xdr:colOff>289560</xdr:colOff>
                    <xdr:row>45</xdr:row>
                    <xdr:rowOff>251460</xdr:rowOff>
                  </from>
                  <to>
                    <xdr:col>6</xdr:col>
                    <xdr:colOff>937260</xdr:colOff>
                    <xdr:row>78</xdr:row>
                    <xdr:rowOff>129540</xdr:rowOff>
                  </to>
                </anchor>
              </controlPr>
            </control>
          </mc:Choice>
        </mc:AlternateContent>
        <mc:AlternateContent xmlns:mc="http://schemas.openxmlformats.org/markup-compatibility/2006">
          <mc:Choice Requires="x14">
            <control shapeId="44343" r:id="rId218" name="optLevel19">
              <controlPr defaultSize="0" autoFill="0" autoLine="0" autoPict="0">
                <anchor moveWithCells="1">
                  <from>
                    <xdr:col>6</xdr:col>
                    <xdr:colOff>1097280</xdr:colOff>
                    <xdr:row>45</xdr:row>
                    <xdr:rowOff>190500</xdr:rowOff>
                  </from>
                  <to>
                    <xdr:col>6</xdr:col>
                    <xdr:colOff>1295400</xdr:colOff>
                    <xdr:row>78</xdr:row>
                    <xdr:rowOff>144780</xdr:rowOff>
                  </to>
                </anchor>
              </controlPr>
            </control>
          </mc:Choice>
        </mc:AlternateContent>
        <mc:AlternateContent xmlns:mc="http://schemas.openxmlformats.org/markup-compatibility/2006">
          <mc:Choice Requires="x14">
            <control shapeId="44344" r:id="rId219" name="optKubun19">
              <controlPr defaultSize="0" autoFill="0" autoLine="0" autoPict="0" macro="[0]!Sheet5.optKubun15_Click">
                <anchor moveWithCells="1">
                  <from>
                    <xdr:col>3</xdr:col>
                    <xdr:colOff>53340</xdr:colOff>
                    <xdr:row>45</xdr:row>
                    <xdr:rowOff>190500</xdr:rowOff>
                  </from>
                  <to>
                    <xdr:col>3</xdr:col>
                    <xdr:colOff>251460</xdr:colOff>
                    <xdr:row>78</xdr:row>
                    <xdr:rowOff>144780</xdr:rowOff>
                  </to>
                </anchor>
              </controlPr>
            </control>
          </mc:Choice>
        </mc:AlternateContent>
        <mc:AlternateContent xmlns:mc="http://schemas.openxmlformats.org/markup-compatibility/2006">
          <mc:Choice Requires="x14">
            <control shapeId="44345" r:id="rId220" name="drpTaisaku18">
              <controlPr defaultSize="0" autoLine="0" autoPict="0">
                <anchor moveWithCells="1">
                  <from>
                    <xdr:col>6</xdr:col>
                    <xdr:colOff>289560</xdr:colOff>
                    <xdr:row>45</xdr:row>
                    <xdr:rowOff>53340</xdr:rowOff>
                  </from>
                  <to>
                    <xdr:col>6</xdr:col>
                    <xdr:colOff>937260</xdr:colOff>
                    <xdr:row>78</xdr:row>
                    <xdr:rowOff>129540</xdr:rowOff>
                  </to>
                </anchor>
              </controlPr>
            </control>
          </mc:Choice>
        </mc:AlternateContent>
        <mc:AlternateContent xmlns:mc="http://schemas.openxmlformats.org/markup-compatibility/2006">
          <mc:Choice Requires="x14">
            <control shapeId="44347" r:id="rId221" name="optLevel18">
              <controlPr defaultSize="0" autoFill="0" autoLine="0" autoPict="0">
                <anchor moveWithCells="1">
                  <from>
                    <xdr:col>6</xdr:col>
                    <xdr:colOff>1097280</xdr:colOff>
                    <xdr:row>44</xdr:row>
                    <xdr:rowOff>281940</xdr:rowOff>
                  </from>
                  <to>
                    <xdr:col>6</xdr:col>
                    <xdr:colOff>1295400</xdr:colOff>
                    <xdr:row>78</xdr:row>
                    <xdr:rowOff>144780</xdr:rowOff>
                  </to>
                </anchor>
              </controlPr>
            </control>
          </mc:Choice>
        </mc:AlternateContent>
        <mc:AlternateContent xmlns:mc="http://schemas.openxmlformats.org/markup-compatibility/2006">
          <mc:Choice Requires="x14">
            <control shapeId="44348" r:id="rId222" name="optKubun18">
              <controlPr defaultSize="0" autoFill="0" autoLine="0" autoPict="0" macro="[0]!Sheet5.optKubun15_Click">
                <anchor moveWithCells="1">
                  <from>
                    <xdr:col>3</xdr:col>
                    <xdr:colOff>53340</xdr:colOff>
                    <xdr:row>44</xdr:row>
                    <xdr:rowOff>281940</xdr:rowOff>
                  </from>
                  <to>
                    <xdr:col>3</xdr:col>
                    <xdr:colOff>251460</xdr:colOff>
                    <xdr:row>78</xdr:row>
                    <xdr:rowOff>144780</xdr:rowOff>
                  </to>
                </anchor>
              </controlPr>
            </control>
          </mc:Choice>
        </mc:AlternateContent>
        <mc:AlternateContent xmlns:mc="http://schemas.openxmlformats.org/markup-compatibility/2006">
          <mc:Choice Requires="x14">
            <control shapeId="44349" r:id="rId223" name="drpTaisaku17">
              <controlPr defaultSize="0" autoLine="0" autoPict="0">
                <anchor moveWithCells="1">
                  <from>
                    <xdr:col>6</xdr:col>
                    <xdr:colOff>289560</xdr:colOff>
                    <xdr:row>44</xdr:row>
                    <xdr:rowOff>106680</xdr:rowOff>
                  </from>
                  <to>
                    <xdr:col>6</xdr:col>
                    <xdr:colOff>937260</xdr:colOff>
                    <xdr:row>78</xdr:row>
                    <xdr:rowOff>144780</xdr:rowOff>
                  </to>
                </anchor>
              </controlPr>
            </control>
          </mc:Choice>
        </mc:AlternateContent>
        <mc:AlternateContent xmlns:mc="http://schemas.openxmlformats.org/markup-compatibility/2006">
          <mc:Choice Requires="x14">
            <control shapeId="44351" r:id="rId224" name="optLevel17">
              <controlPr defaultSize="0" autoFill="0" autoLine="0" autoPict="0">
                <anchor moveWithCells="1">
                  <from>
                    <xdr:col>6</xdr:col>
                    <xdr:colOff>1097280</xdr:colOff>
                    <xdr:row>44</xdr:row>
                    <xdr:rowOff>53340</xdr:rowOff>
                  </from>
                  <to>
                    <xdr:col>6</xdr:col>
                    <xdr:colOff>1295400</xdr:colOff>
                    <xdr:row>78</xdr:row>
                    <xdr:rowOff>167640</xdr:rowOff>
                  </to>
                </anchor>
              </controlPr>
            </control>
          </mc:Choice>
        </mc:AlternateContent>
        <mc:AlternateContent xmlns:mc="http://schemas.openxmlformats.org/markup-compatibility/2006">
          <mc:Choice Requires="x14">
            <control shapeId="44352" r:id="rId225" name="optKubun17">
              <controlPr defaultSize="0" autoFill="0" autoLine="0" autoPict="0" macro="[0]!Sheet5.optKubun15_Click">
                <anchor moveWithCells="1">
                  <from>
                    <xdr:col>3</xdr:col>
                    <xdr:colOff>53340</xdr:colOff>
                    <xdr:row>44</xdr:row>
                    <xdr:rowOff>53340</xdr:rowOff>
                  </from>
                  <to>
                    <xdr:col>3</xdr:col>
                    <xdr:colOff>251460</xdr:colOff>
                    <xdr:row>78</xdr:row>
                    <xdr:rowOff>167640</xdr:rowOff>
                  </to>
                </anchor>
              </controlPr>
            </control>
          </mc:Choice>
        </mc:AlternateContent>
        <mc:AlternateContent xmlns:mc="http://schemas.openxmlformats.org/markup-compatibility/2006">
          <mc:Choice Requires="x14">
            <control shapeId="44353" r:id="rId226" name="drpTaisaku16">
              <controlPr defaultSize="0" autoLine="0" autoPict="0">
                <anchor moveWithCells="1">
                  <from>
                    <xdr:col>6</xdr:col>
                    <xdr:colOff>289560</xdr:colOff>
                    <xdr:row>43</xdr:row>
                    <xdr:rowOff>190500</xdr:rowOff>
                  </from>
                  <to>
                    <xdr:col>6</xdr:col>
                    <xdr:colOff>937260</xdr:colOff>
                    <xdr:row>78</xdr:row>
                    <xdr:rowOff>114300</xdr:rowOff>
                  </to>
                </anchor>
              </controlPr>
            </control>
          </mc:Choice>
        </mc:AlternateContent>
        <mc:AlternateContent xmlns:mc="http://schemas.openxmlformats.org/markup-compatibility/2006">
          <mc:Choice Requires="x14">
            <control shapeId="44355" r:id="rId227" name="optLevel16">
              <controlPr defaultSize="0" autoFill="0" autoLine="0" autoPict="0">
                <anchor moveWithCells="1">
                  <from>
                    <xdr:col>6</xdr:col>
                    <xdr:colOff>1097280</xdr:colOff>
                    <xdr:row>43</xdr:row>
                    <xdr:rowOff>137160</xdr:rowOff>
                  </from>
                  <to>
                    <xdr:col>6</xdr:col>
                    <xdr:colOff>1295400</xdr:colOff>
                    <xdr:row>78</xdr:row>
                    <xdr:rowOff>144780</xdr:rowOff>
                  </to>
                </anchor>
              </controlPr>
            </control>
          </mc:Choice>
        </mc:AlternateContent>
        <mc:AlternateContent xmlns:mc="http://schemas.openxmlformats.org/markup-compatibility/2006">
          <mc:Choice Requires="x14">
            <control shapeId="44356" r:id="rId228" name="optKubun16">
              <controlPr defaultSize="0" autoFill="0" autoLine="0" autoPict="0" macro="[0]!Sheet5.optKubun15_Click">
                <anchor moveWithCells="1">
                  <from>
                    <xdr:col>3</xdr:col>
                    <xdr:colOff>53340</xdr:colOff>
                    <xdr:row>43</xdr:row>
                    <xdr:rowOff>137160</xdr:rowOff>
                  </from>
                  <to>
                    <xdr:col>3</xdr:col>
                    <xdr:colOff>251460</xdr:colOff>
                    <xdr:row>78</xdr:row>
                    <xdr:rowOff>144780</xdr:rowOff>
                  </to>
                </anchor>
              </controlPr>
            </control>
          </mc:Choice>
        </mc:AlternateContent>
        <mc:AlternateContent xmlns:mc="http://schemas.openxmlformats.org/markup-compatibility/2006">
          <mc:Choice Requires="x14">
            <control shapeId="60740" r:id="rId229" name="drpTaisaku89">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41" r:id="rId230" name="optLevel89">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42" r:id="rId231" name="drpTaisaku90">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43" r:id="rId232" name="optLevel90">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44" r:id="rId233" name="drpTaisaku88">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45" r:id="rId234" name="optLevel88">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46" r:id="rId235" name="drpTaisaku87">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47" r:id="rId236" name="optLevel87">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48" r:id="rId237" name="drpTaisaku86">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49" r:id="rId238" name="optLevel86">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50" r:id="rId239" name="drpTaisaku85">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51" r:id="rId240" name="optLevel85">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52" r:id="rId241" name="drpTaisaku84">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53" r:id="rId242" name="optLevel84">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54" r:id="rId243" name="drpTaisaku83">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55" r:id="rId244" name="optLevel83">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56" r:id="rId245" name="drpTaisaku82">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57" r:id="rId246" name="optLevel82">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58" r:id="rId247" name="drpTaisaku81">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59" r:id="rId248" name="optLevel81">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60" r:id="rId249" name="drpTaisaku80">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61" r:id="rId250" name="optLevel80">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62" r:id="rId251" name="drpTaisaku79">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63" r:id="rId252" name="optLevel79">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64" r:id="rId253" name="drpTaisaku78">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65" r:id="rId254" name="optLevel78">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66" r:id="rId255" name="drpTaisaku77">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67" r:id="rId256" name="optLevel77">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68" r:id="rId257" name="drpTaisaku76">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69" r:id="rId258" name="optLevel76">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70" r:id="rId259" name="drpTaisaku75">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71" r:id="rId260" name="optLevel75">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72" r:id="rId261" name="drpTaisaku74">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73" r:id="rId262" name="optLevel74">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74" r:id="rId263" name="drpTaisaku73">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75" r:id="rId264" name="optLevel73">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76" r:id="rId265" name="drpTaisaku72">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77" r:id="rId266" name="optLevel72">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78" r:id="rId267" name="drpTaisaku71">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79" r:id="rId268" name="optLevel71">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80" r:id="rId269" name="drpTaisaku70">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81" r:id="rId270" name="optLevel70">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82" r:id="rId271" name="drpTaisaku69">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83" r:id="rId272" name="optLevel69">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84" r:id="rId273" name="drpTaisaku68">
              <controlPr defaultSize="0" autoLine="0" autoPict="0">
                <anchor moveWithCells="1">
                  <from>
                    <xdr:col>6</xdr:col>
                    <xdr:colOff>289560</xdr:colOff>
                    <xdr:row>56</xdr:row>
                    <xdr:rowOff>243840</xdr:rowOff>
                  </from>
                  <to>
                    <xdr:col>6</xdr:col>
                    <xdr:colOff>937260</xdr:colOff>
                    <xdr:row>78</xdr:row>
                    <xdr:rowOff>129540</xdr:rowOff>
                  </to>
                </anchor>
              </controlPr>
            </control>
          </mc:Choice>
        </mc:AlternateContent>
        <mc:AlternateContent xmlns:mc="http://schemas.openxmlformats.org/markup-compatibility/2006">
          <mc:Choice Requires="x14">
            <control shapeId="60785" r:id="rId274" name="optLevel68">
              <controlPr defaultSize="0" autoFill="0" autoLine="0" autoPict="0">
                <anchor moveWithCells="1">
                  <from>
                    <xdr:col>6</xdr:col>
                    <xdr:colOff>1097280</xdr:colOff>
                    <xdr:row>56</xdr:row>
                    <xdr:rowOff>243840</xdr:rowOff>
                  </from>
                  <to>
                    <xdr:col>6</xdr:col>
                    <xdr:colOff>1295400</xdr:colOff>
                    <xdr:row>78</xdr:row>
                    <xdr:rowOff>144780</xdr:rowOff>
                  </to>
                </anchor>
              </controlPr>
            </control>
          </mc:Choice>
        </mc:AlternateContent>
        <mc:AlternateContent xmlns:mc="http://schemas.openxmlformats.org/markup-compatibility/2006">
          <mc:Choice Requires="x14">
            <control shapeId="60786" r:id="rId275" name="drpTaisaku67">
              <controlPr defaultSize="0" autoLine="0" autoPict="0">
                <anchor moveWithCells="1">
                  <from>
                    <xdr:col>6</xdr:col>
                    <xdr:colOff>289560</xdr:colOff>
                    <xdr:row>56</xdr:row>
                    <xdr:rowOff>99060</xdr:rowOff>
                  </from>
                  <to>
                    <xdr:col>6</xdr:col>
                    <xdr:colOff>937260</xdr:colOff>
                    <xdr:row>78</xdr:row>
                    <xdr:rowOff>137160</xdr:rowOff>
                  </to>
                </anchor>
              </controlPr>
            </control>
          </mc:Choice>
        </mc:AlternateContent>
        <mc:AlternateContent xmlns:mc="http://schemas.openxmlformats.org/markup-compatibility/2006">
          <mc:Choice Requires="x14">
            <control shapeId="60787" r:id="rId276" name="optLevel67">
              <controlPr defaultSize="0" autoFill="0" autoLine="0" autoPict="0">
                <anchor moveWithCells="1">
                  <from>
                    <xdr:col>6</xdr:col>
                    <xdr:colOff>1097280</xdr:colOff>
                    <xdr:row>56</xdr:row>
                    <xdr:rowOff>38100</xdr:rowOff>
                  </from>
                  <to>
                    <xdr:col>6</xdr:col>
                    <xdr:colOff>1295400</xdr:colOff>
                    <xdr:row>78</xdr:row>
                    <xdr:rowOff>144780</xdr:rowOff>
                  </to>
                </anchor>
              </controlPr>
            </control>
          </mc:Choice>
        </mc:AlternateContent>
        <mc:AlternateContent xmlns:mc="http://schemas.openxmlformats.org/markup-compatibility/2006">
          <mc:Choice Requires="x14">
            <control shapeId="60788" r:id="rId277" name="drpTaisaku66">
              <controlPr defaultSize="0" autoLine="0" autoPict="0">
                <anchor moveWithCells="1">
                  <from>
                    <xdr:col>6</xdr:col>
                    <xdr:colOff>289560</xdr:colOff>
                    <xdr:row>55</xdr:row>
                    <xdr:rowOff>220980</xdr:rowOff>
                  </from>
                  <to>
                    <xdr:col>6</xdr:col>
                    <xdr:colOff>937260</xdr:colOff>
                    <xdr:row>78</xdr:row>
                    <xdr:rowOff>106680</xdr:rowOff>
                  </to>
                </anchor>
              </controlPr>
            </control>
          </mc:Choice>
        </mc:AlternateContent>
        <mc:AlternateContent xmlns:mc="http://schemas.openxmlformats.org/markup-compatibility/2006">
          <mc:Choice Requires="x14">
            <control shapeId="60789" r:id="rId278" name="optLevel66">
              <controlPr defaultSize="0" autoFill="0" autoLine="0" autoPict="0">
                <anchor moveWithCells="1">
                  <from>
                    <xdr:col>6</xdr:col>
                    <xdr:colOff>1097280</xdr:colOff>
                    <xdr:row>55</xdr:row>
                    <xdr:rowOff>167640</xdr:rowOff>
                  </from>
                  <to>
                    <xdr:col>6</xdr:col>
                    <xdr:colOff>1295400</xdr:colOff>
                    <xdr:row>78</xdr:row>
                    <xdr:rowOff>137160</xdr:rowOff>
                  </to>
                </anchor>
              </controlPr>
            </control>
          </mc:Choice>
        </mc:AlternateContent>
        <mc:AlternateContent xmlns:mc="http://schemas.openxmlformats.org/markup-compatibility/2006">
          <mc:Choice Requires="x14">
            <control shapeId="60790" r:id="rId279" name="drpTaisaku65">
              <controlPr defaultSize="0" autoLine="0" autoPict="0">
                <anchor moveWithCells="1">
                  <from>
                    <xdr:col>6</xdr:col>
                    <xdr:colOff>289560</xdr:colOff>
                    <xdr:row>55</xdr:row>
                    <xdr:rowOff>38100</xdr:rowOff>
                  </from>
                  <to>
                    <xdr:col>6</xdr:col>
                    <xdr:colOff>937260</xdr:colOff>
                    <xdr:row>78</xdr:row>
                    <xdr:rowOff>106680</xdr:rowOff>
                  </to>
                </anchor>
              </controlPr>
            </control>
          </mc:Choice>
        </mc:AlternateContent>
        <mc:AlternateContent xmlns:mc="http://schemas.openxmlformats.org/markup-compatibility/2006">
          <mc:Choice Requires="x14">
            <control shapeId="60791" r:id="rId280" name="optLevel65">
              <controlPr defaultSize="0" autoFill="0" autoLine="0" autoPict="0">
                <anchor moveWithCells="1">
                  <from>
                    <xdr:col>6</xdr:col>
                    <xdr:colOff>1097280</xdr:colOff>
                    <xdr:row>54</xdr:row>
                    <xdr:rowOff>289560</xdr:rowOff>
                  </from>
                  <to>
                    <xdr:col>6</xdr:col>
                    <xdr:colOff>1295400</xdr:colOff>
                    <xdr:row>78</xdr:row>
                    <xdr:rowOff>144780</xdr:rowOff>
                  </to>
                </anchor>
              </controlPr>
            </control>
          </mc:Choice>
        </mc:AlternateContent>
        <mc:AlternateContent xmlns:mc="http://schemas.openxmlformats.org/markup-compatibility/2006">
          <mc:Choice Requires="x14">
            <control shapeId="60792" r:id="rId281" name="drpTaisaku64">
              <controlPr defaultSize="0" autoLine="0" autoPict="0">
                <anchor moveWithCells="1">
                  <from>
                    <xdr:col>6</xdr:col>
                    <xdr:colOff>289560</xdr:colOff>
                    <xdr:row>54</xdr:row>
                    <xdr:rowOff>144780</xdr:rowOff>
                  </from>
                  <to>
                    <xdr:col>6</xdr:col>
                    <xdr:colOff>937260</xdr:colOff>
                    <xdr:row>78</xdr:row>
                    <xdr:rowOff>129540</xdr:rowOff>
                  </to>
                </anchor>
              </controlPr>
            </control>
          </mc:Choice>
        </mc:AlternateContent>
        <mc:AlternateContent xmlns:mc="http://schemas.openxmlformats.org/markup-compatibility/2006">
          <mc:Choice Requires="x14">
            <control shapeId="60793" r:id="rId282" name="optLevel64">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794" r:id="rId283" name="drpTaisaku63">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795" r:id="rId284" name="optLevel63">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796" r:id="rId285" name="drpTaisaku62">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797" r:id="rId286" name="optLevel62">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798" r:id="rId287" name="drpTaisaku61">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799" r:id="rId288" name="optLevel61">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800" r:id="rId289" name="drpTaisaku60">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801" r:id="rId290" name="optLevel60">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802" r:id="rId291" name="drpTaisaku59">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803" r:id="rId292" name="optLevel59">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804" r:id="rId293" name="drpTaisaku58">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805" r:id="rId294" name="optLevel58">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806" r:id="rId295" name="drpTaisaku57">
              <controlPr defaultSize="0" autoLine="0" autoPict="0">
                <anchor moveWithCells="1">
                  <from>
                    <xdr:col>6</xdr:col>
                    <xdr:colOff>289560</xdr:colOff>
                    <xdr:row>54</xdr:row>
                    <xdr:rowOff>91440</xdr:rowOff>
                  </from>
                  <to>
                    <xdr:col>6</xdr:col>
                    <xdr:colOff>937260</xdr:colOff>
                    <xdr:row>78</xdr:row>
                    <xdr:rowOff>129540</xdr:rowOff>
                  </to>
                </anchor>
              </controlPr>
            </control>
          </mc:Choice>
        </mc:AlternateContent>
        <mc:AlternateContent xmlns:mc="http://schemas.openxmlformats.org/markup-compatibility/2006">
          <mc:Choice Requires="x14">
            <control shapeId="60807" r:id="rId296" name="optLevel57">
              <controlPr defaultSize="0" autoFill="0" autoLine="0" autoPict="0">
                <anchor moveWithCells="1">
                  <from>
                    <xdr:col>6</xdr:col>
                    <xdr:colOff>1097280</xdr:colOff>
                    <xdr:row>54</xdr:row>
                    <xdr:rowOff>91440</xdr:rowOff>
                  </from>
                  <to>
                    <xdr:col>6</xdr:col>
                    <xdr:colOff>1295400</xdr:colOff>
                    <xdr:row>78</xdr:row>
                    <xdr:rowOff>152400</xdr:rowOff>
                  </to>
                </anchor>
              </controlPr>
            </control>
          </mc:Choice>
        </mc:AlternateContent>
        <mc:AlternateContent xmlns:mc="http://schemas.openxmlformats.org/markup-compatibility/2006">
          <mc:Choice Requires="x14">
            <control shapeId="60808" r:id="rId297" name="drpTaisaku56">
              <controlPr defaultSize="0" autoLine="0" autoPict="0">
                <anchor moveWithCells="1">
                  <from>
                    <xdr:col>6</xdr:col>
                    <xdr:colOff>289560</xdr:colOff>
                    <xdr:row>53</xdr:row>
                    <xdr:rowOff>251460</xdr:rowOff>
                  </from>
                  <to>
                    <xdr:col>6</xdr:col>
                    <xdr:colOff>937260</xdr:colOff>
                    <xdr:row>78</xdr:row>
                    <xdr:rowOff>129540</xdr:rowOff>
                  </to>
                </anchor>
              </controlPr>
            </control>
          </mc:Choice>
        </mc:AlternateContent>
        <mc:AlternateContent xmlns:mc="http://schemas.openxmlformats.org/markup-compatibility/2006">
          <mc:Choice Requires="x14">
            <control shapeId="60809" r:id="rId298" name="optLevel56">
              <controlPr defaultSize="0" autoFill="0" autoLine="0" autoPict="0">
                <anchor moveWithCells="1">
                  <from>
                    <xdr:col>6</xdr:col>
                    <xdr:colOff>1097280</xdr:colOff>
                    <xdr:row>53</xdr:row>
                    <xdr:rowOff>205740</xdr:rowOff>
                  </from>
                  <to>
                    <xdr:col>6</xdr:col>
                    <xdr:colOff>1295400</xdr:colOff>
                    <xdr:row>78</xdr:row>
                    <xdr:rowOff>152400</xdr:rowOff>
                  </to>
                </anchor>
              </controlPr>
            </control>
          </mc:Choice>
        </mc:AlternateContent>
        <mc:AlternateContent xmlns:mc="http://schemas.openxmlformats.org/markup-compatibility/2006">
          <mc:Choice Requires="x14">
            <control shapeId="60810" r:id="rId299" name="drpTaisaku55">
              <controlPr defaultSize="0" autoLine="0" autoPict="0">
                <anchor moveWithCells="1">
                  <from>
                    <xdr:col>6</xdr:col>
                    <xdr:colOff>289560</xdr:colOff>
                    <xdr:row>53</xdr:row>
                    <xdr:rowOff>60960</xdr:rowOff>
                  </from>
                  <to>
                    <xdr:col>6</xdr:col>
                    <xdr:colOff>937260</xdr:colOff>
                    <xdr:row>78</xdr:row>
                    <xdr:rowOff>129540</xdr:rowOff>
                  </to>
                </anchor>
              </controlPr>
            </control>
          </mc:Choice>
        </mc:AlternateContent>
        <mc:AlternateContent xmlns:mc="http://schemas.openxmlformats.org/markup-compatibility/2006">
          <mc:Choice Requires="x14">
            <control shapeId="60811" r:id="rId300" name="optLevel55">
              <controlPr defaultSize="0" autoFill="0" autoLine="0" autoPict="0">
                <anchor moveWithCells="1">
                  <from>
                    <xdr:col>6</xdr:col>
                    <xdr:colOff>1097280</xdr:colOff>
                    <xdr:row>53</xdr:row>
                    <xdr:rowOff>0</xdr:rowOff>
                  </from>
                  <to>
                    <xdr:col>6</xdr:col>
                    <xdr:colOff>1295400</xdr:colOff>
                    <xdr:row>78</xdr:row>
                    <xdr:rowOff>144780</xdr:rowOff>
                  </to>
                </anchor>
              </controlPr>
            </control>
          </mc:Choice>
        </mc:AlternateContent>
        <mc:AlternateContent xmlns:mc="http://schemas.openxmlformats.org/markup-compatibility/2006">
          <mc:Choice Requires="x14">
            <control shapeId="60812" r:id="rId301" name="drpTaisaku54">
              <controlPr defaultSize="0" autoLine="0" autoPict="0">
                <anchor moveWithCells="1">
                  <from>
                    <xdr:col>6</xdr:col>
                    <xdr:colOff>289560</xdr:colOff>
                    <xdr:row>52</xdr:row>
                    <xdr:rowOff>167640</xdr:rowOff>
                  </from>
                  <to>
                    <xdr:col>6</xdr:col>
                    <xdr:colOff>937260</xdr:colOff>
                    <xdr:row>78</xdr:row>
                    <xdr:rowOff>114300</xdr:rowOff>
                  </to>
                </anchor>
              </controlPr>
            </control>
          </mc:Choice>
        </mc:AlternateContent>
        <mc:AlternateContent xmlns:mc="http://schemas.openxmlformats.org/markup-compatibility/2006">
          <mc:Choice Requires="x14">
            <control shapeId="60813" r:id="rId302" name="optLevel54">
              <controlPr defaultSize="0" autoFill="0" autoLine="0" autoPict="0">
                <anchor moveWithCells="1">
                  <from>
                    <xdr:col>6</xdr:col>
                    <xdr:colOff>1097280</xdr:colOff>
                    <xdr:row>52</xdr:row>
                    <xdr:rowOff>106680</xdr:rowOff>
                  </from>
                  <to>
                    <xdr:col>6</xdr:col>
                    <xdr:colOff>1295400</xdr:colOff>
                    <xdr:row>78</xdr:row>
                    <xdr:rowOff>144780</xdr:rowOff>
                  </to>
                </anchor>
              </controlPr>
            </control>
          </mc:Choice>
        </mc:AlternateContent>
        <mc:AlternateContent xmlns:mc="http://schemas.openxmlformats.org/markup-compatibility/2006">
          <mc:Choice Requires="x14">
            <control shapeId="60814" r:id="rId303" name="drpTaisaku53">
              <controlPr defaultSize="0" autoLine="0" autoPict="0">
                <anchor moveWithCells="1">
                  <from>
                    <xdr:col>6</xdr:col>
                    <xdr:colOff>289560</xdr:colOff>
                    <xdr:row>51</xdr:row>
                    <xdr:rowOff>281940</xdr:rowOff>
                  </from>
                  <to>
                    <xdr:col>6</xdr:col>
                    <xdr:colOff>937260</xdr:colOff>
                    <xdr:row>78</xdr:row>
                    <xdr:rowOff>114300</xdr:rowOff>
                  </to>
                </anchor>
              </controlPr>
            </control>
          </mc:Choice>
        </mc:AlternateContent>
        <mc:AlternateContent xmlns:mc="http://schemas.openxmlformats.org/markup-compatibility/2006">
          <mc:Choice Requires="x14">
            <control shapeId="60815" r:id="rId304" name="optLevel53">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16" r:id="rId305" name="drpTaisaku52">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17" r:id="rId306" name="optLevel52">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18" r:id="rId307" name="drpTaisaku51">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19" r:id="rId308" name="optLevel51">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20" r:id="rId309" name="drpTaisaku50">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21" r:id="rId310" name="optLevel50">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22" r:id="rId311" name="drpTaisaku49">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23" r:id="rId312" name="optLevel49">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24" r:id="rId313" name="drpTaisaku48">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25" r:id="rId314" name="optLevel48">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26" r:id="rId315" name="drpTaisaku47">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27" r:id="rId316" name="optLevel47">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28" r:id="rId317" name="drpTaisaku46">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29" r:id="rId318" name="optLevel46">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30" r:id="rId319" name="drpTaisaku45">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31" r:id="rId320" name="optLevel45">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32" r:id="rId321" name="drpTaisaku44">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33" r:id="rId322" name="optLevel44">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34" r:id="rId323" name="drpTaisaku43">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35" r:id="rId324" name="optLevel43">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36" r:id="rId325" name="drpTaisaku42">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37" r:id="rId326" name="optLevel42">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38" r:id="rId327" name="drpTaisaku41">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39" r:id="rId328" name="optLevel41">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40" r:id="rId329" name="drpTaisaku40">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41" r:id="rId330" name="optLevel40">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42" r:id="rId331" name="drpTaisaku39">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43" r:id="rId332" name="optLevel39">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44" r:id="rId333" name="drpTaisaku38">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45" r:id="rId334" name="optLevel38">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46" r:id="rId335" name="drpTaisaku37">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47" r:id="rId336" name="optLevel37">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48" r:id="rId337" name="drpTaisaku36">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49" r:id="rId338" name="optLevel36">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50" r:id="rId339" name="drpTaisaku35">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51" r:id="rId340" name="optLevel35">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52" r:id="rId341" name="drpTaisaku34">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53" r:id="rId342" name="optLevel34">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54" r:id="rId343" name="drpTaisaku33">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55" r:id="rId344" name="optLevel33">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56" r:id="rId345" name="drpTaisaku32">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57" r:id="rId346" name="optLevel32">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58" r:id="rId347" name="drpTaisaku31">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59" r:id="rId348" name="optLevel31">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60" r:id="rId349" name="drpTaisaku30">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61" r:id="rId350" name="optLevel30">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62" r:id="rId351" name="drpTaisaku29">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63" r:id="rId352" name="optLevel29">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64" r:id="rId353" name="drpTaisaku28">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65" r:id="rId354" name="optLevel28">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66" r:id="rId355" name="drpTaisaku27">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67" r:id="rId356" name="optLevel27">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68" r:id="rId357" name="drpTaisaku26">
              <controlPr defaultSize="0" autoLine="0" autoPict="0">
                <anchor moveWithCells="1">
                  <from>
                    <xdr:col>6</xdr:col>
                    <xdr:colOff>289560</xdr:colOff>
                    <xdr:row>51</xdr:row>
                    <xdr:rowOff>228600</xdr:rowOff>
                  </from>
                  <to>
                    <xdr:col>6</xdr:col>
                    <xdr:colOff>937260</xdr:colOff>
                    <xdr:row>78</xdr:row>
                    <xdr:rowOff>114300</xdr:rowOff>
                  </to>
                </anchor>
              </controlPr>
            </control>
          </mc:Choice>
        </mc:AlternateContent>
        <mc:AlternateContent xmlns:mc="http://schemas.openxmlformats.org/markup-compatibility/2006">
          <mc:Choice Requires="x14">
            <control shapeId="60869" r:id="rId358" name="optLevel26">
              <controlPr defaultSize="0" autoFill="0" autoLine="0" autoPict="0">
                <anchor moveWithCells="1">
                  <from>
                    <xdr:col>6</xdr:col>
                    <xdr:colOff>1097280</xdr:colOff>
                    <xdr:row>51</xdr:row>
                    <xdr:rowOff>228600</xdr:rowOff>
                  </from>
                  <to>
                    <xdr:col>6</xdr:col>
                    <xdr:colOff>1295400</xdr:colOff>
                    <xdr:row>78</xdr:row>
                    <xdr:rowOff>129540</xdr:rowOff>
                  </to>
                </anchor>
              </controlPr>
            </control>
          </mc:Choice>
        </mc:AlternateContent>
        <mc:AlternateContent xmlns:mc="http://schemas.openxmlformats.org/markup-compatibility/2006">
          <mc:Choice Requires="x14">
            <control shapeId="60870" r:id="rId359" name="drpTaisaku25">
              <controlPr defaultSize="0" autoLine="0" autoPict="0">
                <anchor moveWithCells="1">
                  <from>
                    <xdr:col>6</xdr:col>
                    <xdr:colOff>289560</xdr:colOff>
                    <xdr:row>51</xdr:row>
                    <xdr:rowOff>99060</xdr:rowOff>
                  </from>
                  <to>
                    <xdr:col>6</xdr:col>
                    <xdr:colOff>937260</xdr:colOff>
                    <xdr:row>78</xdr:row>
                    <xdr:rowOff>114300</xdr:rowOff>
                  </to>
                </anchor>
              </controlPr>
            </control>
          </mc:Choice>
        </mc:AlternateContent>
        <mc:AlternateContent xmlns:mc="http://schemas.openxmlformats.org/markup-compatibility/2006">
          <mc:Choice Requires="x14">
            <control shapeId="60871" r:id="rId360" name="optLevel25">
              <controlPr defaultSize="0" autoFill="0" autoLine="0" autoPict="0">
                <anchor moveWithCells="1">
                  <from>
                    <xdr:col>6</xdr:col>
                    <xdr:colOff>1097280</xdr:colOff>
                    <xdr:row>51</xdr:row>
                    <xdr:rowOff>38100</xdr:rowOff>
                  </from>
                  <to>
                    <xdr:col>6</xdr:col>
                    <xdr:colOff>1295400</xdr:colOff>
                    <xdr:row>78</xdr:row>
                    <xdr:rowOff>137160</xdr:rowOff>
                  </to>
                </anchor>
              </controlPr>
            </control>
          </mc:Choice>
        </mc:AlternateContent>
        <mc:AlternateContent xmlns:mc="http://schemas.openxmlformats.org/markup-compatibility/2006">
          <mc:Choice Requires="x14">
            <control shapeId="60872" r:id="rId361" name="drpTaisaku24">
              <controlPr defaultSize="0" autoLine="0" autoPict="0">
                <anchor moveWithCells="1">
                  <from>
                    <xdr:col>6</xdr:col>
                    <xdr:colOff>289560</xdr:colOff>
                    <xdr:row>50</xdr:row>
                    <xdr:rowOff>190500</xdr:rowOff>
                  </from>
                  <to>
                    <xdr:col>6</xdr:col>
                    <xdr:colOff>937260</xdr:colOff>
                    <xdr:row>78</xdr:row>
                    <xdr:rowOff>137160</xdr:rowOff>
                  </to>
                </anchor>
              </controlPr>
            </control>
          </mc:Choice>
        </mc:AlternateContent>
        <mc:AlternateContent xmlns:mc="http://schemas.openxmlformats.org/markup-compatibility/2006">
          <mc:Choice Requires="x14">
            <control shapeId="60873" r:id="rId362" name="optLevel24">
              <controlPr defaultSize="0" autoFill="0" autoLine="0" autoPict="0">
                <anchor moveWithCells="1">
                  <from>
                    <xdr:col>6</xdr:col>
                    <xdr:colOff>1097280</xdr:colOff>
                    <xdr:row>50</xdr:row>
                    <xdr:rowOff>129540</xdr:rowOff>
                  </from>
                  <to>
                    <xdr:col>6</xdr:col>
                    <xdr:colOff>1295400</xdr:colOff>
                    <xdr:row>78</xdr:row>
                    <xdr:rowOff>152400</xdr:rowOff>
                  </to>
                </anchor>
              </controlPr>
            </control>
          </mc:Choice>
        </mc:AlternateContent>
        <mc:AlternateContent xmlns:mc="http://schemas.openxmlformats.org/markup-compatibility/2006">
          <mc:Choice Requires="x14">
            <control shapeId="60874" r:id="rId363" name="drpTaisaku23">
              <controlPr defaultSize="0" autoLine="0" autoPict="0">
                <anchor moveWithCells="1">
                  <from>
                    <xdr:col>6</xdr:col>
                    <xdr:colOff>289560</xdr:colOff>
                    <xdr:row>49</xdr:row>
                    <xdr:rowOff>243840</xdr:rowOff>
                  </from>
                  <to>
                    <xdr:col>6</xdr:col>
                    <xdr:colOff>937260</xdr:colOff>
                    <xdr:row>78</xdr:row>
                    <xdr:rowOff>152400</xdr:rowOff>
                  </to>
                </anchor>
              </controlPr>
            </control>
          </mc:Choice>
        </mc:AlternateContent>
        <mc:AlternateContent xmlns:mc="http://schemas.openxmlformats.org/markup-compatibility/2006">
          <mc:Choice Requires="x14">
            <control shapeId="60875" r:id="rId364" name="optLevel23">
              <controlPr defaultSize="0" autoFill="0" autoLine="0" autoPict="0">
                <anchor moveWithCells="1">
                  <from>
                    <xdr:col>6</xdr:col>
                    <xdr:colOff>1097280</xdr:colOff>
                    <xdr:row>49</xdr:row>
                    <xdr:rowOff>190500</xdr:rowOff>
                  </from>
                  <to>
                    <xdr:col>6</xdr:col>
                    <xdr:colOff>1295400</xdr:colOff>
                    <xdr:row>78</xdr:row>
                    <xdr:rowOff>175260</xdr:rowOff>
                  </to>
                </anchor>
              </controlPr>
            </control>
          </mc:Choice>
        </mc:AlternateContent>
        <mc:AlternateContent xmlns:mc="http://schemas.openxmlformats.org/markup-compatibility/2006">
          <mc:Choice Requires="x14">
            <control shapeId="60876" r:id="rId365" name="drpTaisaku22">
              <controlPr defaultSize="0" autoLine="0" autoPict="0">
                <anchor moveWithCells="1">
                  <from>
                    <xdr:col>6</xdr:col>
                    <xdr:colOff>289560</xdr:colOff>
                    <xdr:row>49</xdr:row>
                    <xdr:rowOff>30480</xdr:rowOff>
                  </from>
                  <to>
                    <xdr:col>6</xdr:col>
                    <xdr:colOff>937260</xdr:colOff>
                    <xdr:row>78</xdr:row>
                    <xdr:rowOff>152400</xdr:rowOff>
                  </to>
                </anchor>
              </controlPr>
            </control>
          </mc:Choice>
        </mc:AlternateContent>
        <mc:AlternateContent xmlns:mc="http://schemas.openxmlformats.org/markup-compatibility/2006">
          <mc:Choice Requires="x14">
            <control shapeId="60877" r:id="rId366" name="optLevel22">
              <controlPr defaultSize="0" autoFill="0" autoLine="0" autoPict="0">
                <anchor moveWithCells="1">
                  <from>
                    <xdr:col>6</xdr:col>
                    <xdr:colOff>1097280</xdr:colOff>
                    <xdr:row>48</xdr:row>
                    <xdr:rowOff>259080</xdr:rowOff>
                  </from>
                  <to>
                    <xdr:col>6</xdr:col>
                    <xdr:colOff>1295400</xdr:colOff>
                    <xdr:row>78</xdr:row>
                    <xdr:rowOff>152400</xdr:rowOff>
                  </to>
                </anchor>
              </controlPr>
            </control>
          </mc:Choice>
        </mc:AlternateContent>
        <mc:AlternateContent xmlns:mc="http://schemas.openxmlformats.org/markup-compatibility/2006">
          <mc:Choice Requires="x14">
            <control shapeId="60878" r:id="rId367" name="drpTaisaku21">
              <controlPr defaultSize="0" autoLine="0" autoPict="0">
                <anchor moveWithCells="1">
                  <from>
                    <xdr:col>6</xdr:col>
                    <xdr:colOff>289560</xdr:colOff>
                    <xdr:row>48</xdr:row>
                    <xdr:rowOff>114300</xdr:rowOff>
                  </from>
                  <to>
                    <xdr:col>6</xdr:col>
                    <xdr:colOff>937260</xdr:colOff>
                    <xdr:row>78</xdr:row>
                    <xdr:rowOff>129540</xdr:rowOff>
                  </to>
                </anchor>
              </controlPr>
            </control>
          </mc:Choice>
        </mc:AlternateContent>
        <mc:AlternateContent xmlns:mc="http://schemas.openxmlformats.org/markup-compatibility/2006">
          <mc:Choice Requires="x14">
            <control shapeId="60879" r:id="rId368" name="optLevel21">
              <controlPr defaultSize="0" autoFill="0" autoLine="0" autoPict="0">
                <anchor moveWithCells="1">
                  <from>
                    <xdr:col>6</xdr:col>
                    <xdr:colOff>1097280</xdr:colOff>
                    <xdr:row>48</xdr:row>
                    <xdr:rowOff>60960</xdr:rowOff>
                  </from>
                  <to>
                    <xdr:col>6</xdr:col>
                    <xdr:colOff>1295400</xdr:colOff>
                    <xdr:row>78</xdr:row>
                    <xdr:rowOff>144780</xdr:rowOff>
                  </to>
                </anchor>
              </controlPr>
            </control>
          </mc:Choice>
        </mc:AlternateContent>
        <mc:AlternateContent xmlns:mc="http://schemas.openxmlformats.org/markup-compatibility/2006">
          <mc:Choice Requires="x14">
            <control shapeId="60880" r:id="rId369" name="drpTaisaku20">
              <controlPr defaultSize="0" autoLine="0" autoPict="0">
                <anchor moveWithCells="1">
                  <from>
                    <xdr:col>6</xdr:col>
                    <xdr:colOff>289560</xdr:colOff>
                    <xdr:row>47</xdr:row>
                    <xdr:rowOff>182880</xdr:rowOff>
                  </from>
                  <to>
                    <xdr:col>6</xdr:col>
                    <xdr:colOff>937260</xdr:colOff>
                    <xdr:row>78</xdr:row>
                    <xdr:rowOff>152400</xdr:rowOff>
                  </to>
                </anchor>
              </controlPr>
            </control>
          </mc:Choice>
        </mc:AlternateContent>
        <mc:AlternateContent xmlns:mc="http://schemas.openxmlformats.org/markup-compatibility/2006">
          <mc:Choice Requires="x14">
            <control shapeId="60881" r:id="rId370" name="optLevel20">
              <controlPr defaultSize="0" autoFill="0" autoLine="0" autoPict="0">
                <anchor moveWithCells="1">
                  <from>
                    <xdr:col>6</xdr:col>
                    <xdr:colOff>1097280</xdr:colOff>
                    <xdr:row>47</xdr:row>
                    <xdr:rowOff>114300</xdr:rowOff>
                  </from>
                  <to>
                    <xdr:col>6</xdr:col>
                    <xdr:colOff>1295400</xdr:colOff>
                    <xdr:row>78</xdr:row>
                    <xdr:rowOff>152400</xdr:rowOff>
                  </to>
                </anchor>
              </controlPr>
            </control>
          </mc:Choice>
        </mc:AlternateContent>
        <mc:AlternateContent xmlns:mc="http://schemas.openxmlformats.org/markup-compatibility/2006">
          <mc:Choice Requires="x14">
            <control shapeId="60882" r:id="rId371" name="drpTaisaku19">
              <controlPr defaultSize="0" autoLine="0" autoPict="0">
                <anchor moveWithCells="1">
                  <from>
                    <xdr:col>6</xdr:col>
                    <xdr:colOff>289560</xdr:colOff>
                    <xdr:row>46</xdr:row>
                    <xdr:rowOff>251460</xdr:rowOff>
                  </from>
                  <to>
                    <xdr:col>6</xdr:col>
                    <xdr:colOff>937260</xdr:colOff>
                    <xdr:row>78</xdr:row>
                    <xdr:rowOff>144780</xdr:rowOff>
                  </to>
                </anchor>
              </controlPr>
            </control>
          </mc:Choice>
        </mc:AlternateContent>
        <mc:AlternateContent xmlns:mc="http://schemas.openxmlformats.org/markup-compatibility/2006">
          <mc:Choice Requires="x14">
            <control shapeId="60883" r:id="rId372" name="optLevel19">
              <controlPr defaultSize="0" autoFill="0" autoLine="0" autoPict="0">
                <anchor moveWithCells="1">
                  <from>
                    <xdr:col>6</xdr:col>
                    <xdr:colOff>1097280</xdr:colOff>
                    <xdr:row>46</xdr:row>
                    <xdr:rowOff>190500</xdr:rowOff>
                  </from>
                  <to>
                    <xdr:col>6</xdr:col>
                    <xdr:colOff>1295400</xdr:colOff>
                    <xdr:row>78</xdr:row>
                    <xdr:rowOff>152400</xdr:rowOff>
                  </to>
                </anchor>
              </controlPr>
            </control>
          </mc:Choice>
        </mc:AlternateContent>
        <mc:AlternateContent xmlns:mc="http://schemas.openxmlformats.org/markup-compatibility/2006">
          <mc:Choice Requires="x14">
            <control shapeId="60884" r:id="rId373" name="drpTaisaku18">
              <controlPr defaultSize="0" autoLine="0" autoPict="0">
                <anchor moveWithCells="1">
                  <from>
                    <xdr:col>6</xdr:col>
                    <xdr:colOff>289560</xdr:colOff>
                    <xdr:row>46</xdr:row>
                    <xdr:rowOff>53340</xdr:rowOff>
                  </from>
                  <to>
                    <xdr:col>6</xdr:col>
                    <xdr:colOff>937260</xdr:colOff>
                    <xdr:row>78</xdr:row>
                    <xdr:rowOff>129540</xdr:rowOff>
                  </to>
                </anchor>
              </controlPr>
            </control>
          </mc:Choice>
        </mc:AlternateContent>
        <mc:AlternateContent xmlns:mc="http://schemas.openxmlformats.org/markup-compatibility/2006">
          <mc:Choice Requires="x14">
            <control shapeId="60885" r:id="rId374" name="optLevel18">
              <controlPr defaultSize="0" autoFill="0" autoLine="0" autoPict="0">
                <anchor moveWithCells="1">
                  <from>
                    <xdr:col>6</xdr:col>
                    <xdr:colOff>1097280</xdr:colOff>
                    <xdr:row>45</xdr:row>
                    <xdr:rowOff>281940</xdr:rowOff>
                  </from>
                  <to>
                    <xdr:col>6</xdr:col>
                    <xdr:colOff>1295400</xdr:colOff>
                    <xdr:row>78</xdr:row>
                    <xdr:rowOff>152400</xdr:rowOff>
                  </to>
                </anchor>
              </controlPr>
            </control>
          </mc:Choice>
        </mc:AlternateContent>
        <mc:AlternateContent xmlns:mc="http://schemas.openxmlformats.org/markup-compatibility/2006">
          <mc:Choice Requires="x14">
            <control shapeId="60886" r:id="rId375" name="drpTaisaku17">
              <controlPr defaultSize="0" autoLine="0" autoPict="0">
                <anchor moveWithCells="1">
                  <from>
                    <xdr:col>6</xdr:col>
                    <xdr:colOff>289560</xdr:colOff>
                    <xdr:row>45</xdr:row>
                    <xdr:rowOff>106680</xdr:rowOff>
                  </from>
                  <to>
                    <xdr:col>6</xdr:col>
                    <xdr:colOff>937260</xdr:colOff>
                    <xdr:row>78</xdr:row>
                    <xdr:rowOff>144780</xdr:rowOff>
                  </to>
                </anchor>
              </controlPr>
            </control>
          </mc:Choice>
        </mc:AlternateContent>
        <mc:AlternateContent xmlns:mc="http://schemas.openxmlformats.org/markup-compatibility/2006">
          <mc:Choice Requires="x14">
            <control shapeId="60887" r:id="rId376" name="optLevel17">
              <controlPr defaultSize="0" autoFill="0" autoLine="0" autoPict="0">
                <anchor moveWithCells="1">
                  <from>
                    <xdr:col>6</xdr:col>
                    <xdr:colOff>1097280</xdr:colOff>
                    <xdr:row>45</xdr:row>
                    <xdr:rowOff>53340</xdr:rowOff>
                  </from>
                  <to>
                    <xdr:col>6</xdr:col>
                    <xdr:colOff>1295400</xdr:colOff>
                    <xdr:row>78</xdr:row>
                    <xdr:rowOff>167640</xdr:rowOff>
                  </to>
                </anchor>
              </controlPr>
            </control>
          </mc:Choice>
        </mc:AlternateContent>
        <mc:AlternateContent xmlns:mc="http://schemas.openxmlformats.org/markup-compatibility/2006">
          <mc:Choice Requires="x14">
            <control shapeId="60888" r:id="rId377" name="drpTaisaku16">
              <controlPr defaultSize="0" autoLine="0" autoPict="0">
                <anchor moveWithCells="1">
                  <from>
                    <xdr:col>6</xdr:col>
                    <xdr:colOff>289560</xdr:colOff>
                    <xdr:row>44</xdr:row>
                    <xdr:rowOff>190500</xdr:rowOff>
                  </from>
                  <to>
                    <xdr:col>6</xdr:col>
                    <xdr:colOff>937260</xdr:colOff>
                    <xdr:row>78</xdr:row>
                    <xdr:rowOff>137160</xdr:rowOff>
                  </to>
                </anchor>
              </controlPr>
            </control>
          </mc:Choice>
        </mc:AlternateContent>
        <mc:AlternateContent xmlns:mc="http://schemas.openxmlformats.org/markup-compatibility/2006">
          <mc:Choice Requires="x14">
            <control shapeId="60889" r:id="rId378" name="optLevel16">
              <controlPr defaultSize="0" autoFill="0" autoLine="0" autoPict="0">
                <anchor moveWithCells="1">
                  <from>
                    <xdr:col>6</xdr:col>
                    <xdr:colOff>1097280</xdr:colOff>
                    <xdr:row>44</xdr:row>
                    <xdr:rowOff>137160</xdr:rowOff>
                  </from>
                  <to>
                    <xdr:col>6</xdr:col>
                    <xdr:colOff>1295400</xdr:colOff>
                    <xdr:row>78</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AT59"/>
  <sheetViews>
    <sheetView showGridLines="0" showZeros="0" view="pageBreakPreview" zoomScaleNormal="100" zoomScaleSheetLayoutView="100" workbookViewId="0">
      <selection activeCell="O6" sqref="O6:AP6"/>
    </sheetView>
  </sheetViews>
  <sheetFormatPr defaultColWidth="9" defaultRowHeight="12"/>
  <cols>
    <col min="1" max="1" width="2.33203125" style="4" customWidth="1"/>
    <col min="2" max="2" width="0.6640625" style="4" customWidth="1"/>
    <col min="3" max="3" width="2.109375" style="4" customWidth="1"/>
    <col min="4" max="42" width="2.33203125" style="4" customWidth="1"/>
    <col min="43" max="43" width="2.109375" style="4" customWidth="1"/>
    <col min="44" max="44" width="0.6640625" style="4" customWidth="1"/>
    <col min="45" max="45" width="9" style="4"/>
    <col min="46" max="46" width="35.44140625" style="4" hidden="1" customWidth="1"/>
    <col min="47" max="16384" width="9" style="4"/>
  </cols>
  <sheetData>
    <row r="1" spans="2:46">
      <c r="C1" s="4" t="s">
        <v>503</v>
      </c>
    </row>
    <row r="2" spans="2:46" ht="3" customHeight="1">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51"/>
    </row>
    <row r="3" spans="2:46">
      <c r="B3" s="6"/>
      <c r="AR3" s="7"/>
    </row>
    <row r="4" spans="2:46">
      <c r="B4" s="6"/>
      <c r="D4" s="4" t="s">
        <v>505</v>
      </c>
      <c r="AR4" s="7"/>
      <c r="AT4" s="4" t="s">
        <v>473</v>
      </c>
    </row>
    <row r="5" spans="2:46" ht="16.5" customHeight="1" thickBot="1">
      <c r="B5" s="6"/>
      <c r="D5" s="4" t="s">
        <v>97</v>
      </c>
      <c r="AR5" s="7"/>
      <c r="AT5" s="4" t="s">
        <v>474</v>
      </c>
    </row>
    <row r="6" spans="2:46" ht="26.25" customHeight="1">
      <c r="B6" s="6"/>
      <c r="D6" s="63"/>
      <c r="E6" s="802" t="s">
        <v>99</v>
      </c>
      <c r="F6" s="802"/>
      <c r="G6" s="802"/>
      <c r="H6" s="802"/>
      <c r="I6" s="802"/>
      <c r="J6" s="802"/>
      <c r="K6" s="802"/>
      <c r="L6" s="802"/>
      <c r="M6" s="802"/>
      <c r="N6" s="6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5"/>
      <c r="AR6" s="7"/>
      <c r="AT6" s="4" t="s">
        <v>489</v>
      </c>
    </row>
    <row r="7" spans="2:46" ht="26.25" customHeight="1">
      <c r="B7" s="6"/>
      <c r="D7" s="200"/>
      <c r="E7" s="1010" t="s">
        <v>524</v>
      </c>
      <c r="F7" s="1010"/>
      <c r="G7" s="1010"/>
      <c r="H7" s="1010"/>
      <c r="I7" s="1010"/>
      <c r="J7" s="1010"/>
      <c r="K7" s="1010"/>
      <c r="L7" s="1010"/>
      <c r="M7" s="1010"/>
      <c r="N7" s="8"/>
      <c r="O7" s="525"/>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7"/>
      <c r="AR7" s="7"/>
      <c r="AT7" s="4" t="s">
        <v>490</v>
      </c>
    </row>
    <row r="8" spans="2:46" ht="26.25" customHeight="1">
      <c r="B8" s="6"/>
      <c r="D8" s="200"/>
      <c r="E8" s="1010" t="s">
        <v>525</v>
      </c>
      <c r="F8" s="1010"/>
      <c r="G8" s="1010"/>
      <c r="H8" s="1010"/>
      <c r="I8" s="1010"/>
      <c r="J8" s="1010"/>
      <c r="K8" s="1010"/>
      <c r="L8" s="1010"/>
      <c r="M8" s="1010"/>
      <c r="N8" s="8"/>
      <c r="O8" s="525"/>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7"/>
      <c r="AR8" s="7"/>
      <c r="AT8" s="4" t="s">
        <v>491</v>
      </c>
    </row>
    <row r="9" spans="2:46" ht="26.25" customHeight="1">
      <c r="B9" s="6"/>
      <c r="D9" s="347"/>
      <c r="E9" s="1008" t="s">
        <v>526</v>
      </c>
      <c r="F9" s="1008"/>
      <c r="G9" s="348"/>
      <c r="H9" s="349"/>
      <c r="I9" s="555" t="s">
        <v>527</v>
      </c>
      <c r="J9" s="555"/>
      <c r="K9" s="555"/>
      <c r="L9" s="555"/>
      <c r="M9" s="555"/>
      <c r="N9" s="66"/>
      <c r="O9" s="525"/>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7"/>
      <c r="AR9" s="7"/>
      <c r="AT9" s="4" t="s">
        <v>475</v>
      </c>
    </row>
    <row r="10" spans="2:46" ht="26.25" customHeight="1">
      <c r="B10" s="6"/>
      <c r="D10" s="200"/>
      <c r="E10" s="1009"/>
      <c r="F10" s="1009"/>
      <c r="G10" s="350"/>
      <c r="H10" s="351"/>
      <c r="I10" s="543" t="s">
        <v>528</v>
      </c>
      <c r="J10" s="543"/>
      <c r="K10" s="543"/>
      <c r="L10" s="543"/>
      <c r="M10" s="543"/>
      <c r="N10" s="70"/>
      <c r="O10" s="525"/>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7"/>
      <c r="AR10" s="7"/>
      <c r="AT10" s="4" t="s">
        <v>476</v>
      </c>
    </row>
    <row r="11" spans="2:46" ht="26.25" customHeight="1" thickBot="1">
      <c r="B11" s="6"/>
      <c r="D11" s="114"/>
      <c r="E11" s="727" t="s">
        <v>78</v>
      </c>
      <c r="F11" s="727"/>
      <c r="G11" s="727"/>
      <c r="H11" s="727"/>
      <c r="I11" s="727"/>
      <c r="J11" s="727"/>
      <c r="K11" s="727"/>
      <c r="L11" s="727"/>
      <c r="M11" s="727"/>
      <c r="N11" s="137"/>
      <c r="O11" s="1036"/>
      <c r="P11" s="1036"/>
      <c r="Q11" s="1036"/>
      <c r="R11" s="1036"/>
      <c r="S11" s="1036"/>
      <c r="T11" s="1036"/>
      <c r="U11" s="1036"/>
      <c r="V11" s="1036"/>
      <c r="W11" s="1036"/>
      <c r="X11" s="1036"/>
      <c r="Y11" s="1036"/>
      <c r="Z11" s="1036"/>
      <c r="AA11" s="1033" t="s">
        <v>150</v>
      </c>
      <c r="AB11" s="1033"/>
      <c r="AC11" s="1033"/>
      <c r="AD11" s="1033"/>
      <c r="AE11" s="1033"/>
      <c r="AF11" s="1034"/>
      <c r="AG11" s="1034"/>
      <c r="AH11" s="1034"/>
      <c r="AI11" s="1034"/>
      <c r="AJ11" s="1034"/>
      <c r="AK11" s="1034"/>
      <c r="AL11" s="1034"/>
      <c r="AM11" s="1034"/>
      <c r="AN11" s="1034"/>
      <c r="AO11" s="1034"/>
      <c r="AP11" s="1035"/>
      <c r="AR11" s="7"/>
      <c r="AS11" s="201"/>
      <c r="AT11" s="4" t="s">
        <v>477</v>
      </c>
    </row>
    <row r="12" spans="2:46" ht="12" customHeight="1">
      <c r="B12" s="6"/>
      <c r="D12" s="185"/>
      <c r="E12" s="185"/>
      <c r="F12" s="185"/>
      <c r="G12" s="185"/>
      <c r="H12" s="185"/>
      <c r="I12" s="185"/>
      <c r="J12" s="185"/>
      <c r="K12" s="185"/>
      <c r="L12" s="185"/>
      <c r="M12" s="185"/>
      <c r="N12" s="185"/>
      <c r="O12" s="202"/>
      <c r="P12" s="202"/>
      <c r="Q12" s="202"/>
      <c r="R12" s="202"/>
      <c r="S12" s="202"/>
      <c r="T12" s="202"/>
      <c r="U12" s="202"/>
      <c r="V12" s="202"/>
      <c r="W12" s="202"/>
      <c r="X12" s="202"/>
      <c r="Y12" s="202"/>
      <c r="Z12" s="202"/>
      <c r="AA12" s="78"/>
      <c r="AB12" s="78"/>
      <c r="AC12" s="78"/>
      <c r="AD12" s="78"/>
      <c r="AE12" s="78"/>
      <c r="AF12" s="78"/>
      <c r="AG12" s="78"/>
      <c r="AH12" s="78"/>
      <c r="AI12" s="78"/>
      <c r="AJ12" s="78"/>
      <c r="AK12" s="78"/>
      <c r="AL12" s="78"/>
      <c r="AM12" s="78"/>
      <c r="AN12" s="78"/>
      <c r="AO12" s="78"/>
      <c r="AP12" s="78"/>
      <c r="AR12" s="7"/>
      <c r="AS12" s="201"/>
      <c r="AT12" s="4" t="s">
        <v>478</v>
      </c>
    </row>
    <row r="13" spans="2:46" ht="18" customHeight="1" thickBot="1">
      <c r="B13" s="6"/>
      <c r="D13" s="4" t="s">
        <v>98</v>
      </c>
      <c r="AR13" s="7"/>
      <c r="AS13" s="201"/>
      <c r="AT13" s="4" t="s">
        <v>479</v>
      </c>
    </row>
    <row r="14" spans="2:46" ht="26.25" customHeight="1">
      <c r="B14" s="6"/>
      <c r="D14" s="63"/>
      <c r="E14" s="802" t="s">
        <v>100</v>
      </c>
      <c r="F14" s="802"/>
      <c r="G14" s="802"/>
      <c r="H14" s="802"/>
      <c r="I14" s="802"/>
      <c r="J14" s="802"/>
      <c r="K14" s="802"/>
      <c r="L14" s="802"/>
      <c r="M14" s="802"/>
      <c r="N14" s="64"/>
      <c r="O14" s="1037"/>
      <c r="P14" s="1038"/>
      <c r="Q14" s="1038"/>
      <c r="R14" s="1038"/>
      <c r="S14" s="1038"/>
      <c r="T14" s="1038"/>
      <c r="U14" s="1038"/>
      <c r="V14" s="1038"/>
      <c r="W14" s="1038"/>
      <c r="X14" s="1038"/>
      <c r="Y14" s="1038"/>
      <c r="Z14" s="1038"/>
      <c r="AA14" s="1038"/>
      <c r="AB14" s="1038"/>
      <c r="AC14" s="1038"/>
      <c r="AD14" s="1038"/>
      <c r="AE14" s="1038"/>
      <c r="AF14" s="1038"/>
      <c r="AG14" s="1038"/>
      <c r="AH14" s="1038"/>
      <c r="AI14" s="1038"/>
      <c r="AJ14" s="1038"/>
      <c r="AK14" s="1038"/>
      <c r="AL14" s="1038"/>
      <c r="AM14" s="1038"/>
      <c r="AN14" s="1038"/>
      <c r="AO14" s="1038"/>
      <c r="AP14" s="1039"/>
      <c r="AR14" s="7"/>
      <c r="AT14" s="4" t="s">
        <v>480</v>
      </c>
    </row>
    <row r="15" spans="2:46" ht="26.25" customHeight="1">
      <c r="B15" s="6"/>
      <c r="D15" s="200"/>
      <c r="E15" s="1010" t="s">
        <v>524</v>
      </c>
      <c r="F15" s="1010"/>
      <c r="G15" s="1010"/>
      <c r="H15" s="1010"/>
      <c r="I15" s="1010"/>
      <c r="J15" s="1010"/>
      <c r="K15" s="1010"/>
      <c r="L15" s="1010"/>
      <c r="M15" s="1010"/>
      <c r="N15" s="8"/>
      <c r="O15" s="525"/>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7"/>
      <c r="AR15" s="7"/>
      <c r="AT15" s="4" t="s">
        <v>484</v>
      </c>
    </row>
    <row r="16" spans="2:46" ht="26.25" customHeight="1">
      <c r="B16" s="6"/>
      <c r="D16" s="200"/>
      <c r="E16" s="1010" t="s">
        <v>525</v>
      </c>
      <c r="F16" s="1010"/>
      <c r="G16" s="1010"/>
      <c r="H16" s="1010"/>
      <c r="I16" s="1010"/>
      <c r="J16" s="1010"/>
      <c r="K16" s="1010"/>
      <c r="L16" s="1010"/>
      <c r="M16" s="1010"/>
      <c r="N16" s="8"/>
      <c r="O16" s="525"/>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7"/>
      <c r="AR16" s="7"/>
      <c r="AT16" s="4" t="s">
        <v>483</v>
      </c>
    </row>
    <row r="17" spans="2:46" ht="26.25" customHeight="1">
      <c r="B17" s="6"/>
      <c r="D17" s="347"/>
      <c r="E17" s="1008" t="s">
        <v>526</v>
      </c>
      <c r="F17" s="1008"/>
      <c r="G17" s="348"/>
      <c r="H17" s="349"/>
      <c r="I17" s="555" t="s">
        <v>527</v>
      </c>
      <c r="J17" s="555"/>
      <c r="K17" s="555"/>
      <c r="L17" s="555"/>
      <c r="M17" s="555"/>
      <c r="N17" s="66"/>
      <c r="O17" s="525"/>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7"/>
      <c r="AR17" s="7"/>
      <c r="AT17" s="4" t="s">
        <v>482</v>
      </c>
    </row>
    <row r="18" spans="2:46" ht="26.25" customHeight="1">
      <c r="B18" s="6"/>
      <c r="D18" s="200"/>
      <c r="E18" s="1009"/>
      <c r="F18" s="1009"/>
      <c r="G18" s="350"/>
      <c r="H18" s="351"/>
      <c r="I18" s="543" t="s">
        <v>528</v>
      </c>
      <c r="J18" s="543"/>
      <c r="K18" s="543"/>
      <c r="L18" s="543"/>
      <c r="M18" s="543"/>
      <c r="N18" s="70"/>
      <c r="O18" s="525"/>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7"/>
      <c r="AR18" s="7"/>
      <c r="AT18" s="4" t="s">
        <v>481</v>
      </c>
    </row>
    <row r="19" spans="2:46" ht="26.25" customHeight="1">
      <c r="B19" s="6"/>
      <c r="D19" s="72"/>
      <c r="E19" s="649" t="s">
        <v>101</v>
      </c>
      <c r="F19" s="649"/>
      <c r="G19" s="649"/>
      <c r="H19" s="649"/>
      <c r="I19" s="649"/>
      <c r="J19" s="649"/>
      <c r="K19" s="649"/>
      <c r="L19" s="649"/>
      <c r="M19" s="649"/>
      <c r="N19" s="73"/>
      <c r="O19" s="1054"/>
      <c r="P19" s="1055"/>
      <c r="Q19" s="1055"/>
      <c r="R19" s="1055"/>
      <c r="S19" s="1055"/>
      <c r="T19" s="1055"/>
      <c r="U19" s="1055"/>
      <c r="V19" s="1055"/>
      <c r="W19" s="1055"/>
      <c r="X19" s="1055"/>
      <c r="Y19" s="1055"/>
      <c r="Z19" s="1056"/>
      <c r="AA19" s="515" t="s">
        <v>183</v>
      </c>
      <c r="AB19" s="515"/>
      <c r="AC19" s="515"/>
      <c r="AD19" s="515"/>
      <c r="AE19" s="515"/>
      <c r="AF19" s="1049"/>
      <c r="AG19" s="1049"/>
      <c r="AH19" s="1049"/>
      <c r="AI19" s="1049"/>
      <c r="AJ19" s="1049"/>
      <c r="AK19" s="1049"/>
      <c r="AL19" s="1049"/>
      <c r="AM19" s="1049"/>
      <c r="AN19" s="1049"/>
      <c r="AO19" s="1049"/>
      <c r="AP19" s="1050"/>
      <c r="AR19" s="7"/>
      <c r="AT19" s="4" t="s">
        <v>485</v>
      </c>
    </row>
    <row r="20" spans="2:46" ht="26.25" customHeight="1" thickBot="1">
      <c r="B20" s="6"/>
      <c r="D20" s="114"/>
      <c r="E20" s="727" t="s">
        <v>78</v>
      </c>
      <c r="F20" s="727"/>
      <c r="G20" s="727"/>
      <c r="H20" s="727"/>
      <c r="I20" s="727"/>
      <c r="J20" s="727"/>
      <c r="K20" s="727"/>
      <c r="L20" s="727"/>
      <c r="M20" s="727"/>
      <c r="N20" s="137"/>
      <c r="O20" s="1051"/>
      <c r="P20" s="1052"/>
      <c r="Q20" s="1052"/>
      <c r="R20" s="1052"/>
      <c r="S20" s="1052"/>
      <c r="T20" s="1052"/>
      <c r="U20" s="1052"/>
      <c r="V20" s="1052"/>
      <c r="W20" s="1052"/>
      <c r="X20" s="1052"/>
      <c r="Y20" s="1052"/>
      <c r="Z20" s="1053"/>
      <c r="AA20" s="1033" t="s">
        <v>150</v>
      </c>
      <c r="AB20" s="1033"/>
      <c r="AC20" s="1033"/>
      <c r="AD20" s="1033"/>
      <c r="AE20" s="1033"/>
      <c r="AF20" s="1031"/>
      <c r="AG20" s="1031"/>
      <c r="AH20" s="1031"/>
      <c r="AI20" s="1031"/>
      <c r="AJ20" s="1031"/>
      <c r="AK20" s="1031"/>
      <c r="AL20" s="1031"/>
      <c r="AM20" s="1031"/>
      <c r="AN20" s="1031"/>
      <c r="AO20" s="1031"/>
      <c r="AP20" s="1032"/>
      <c r="AR20" s="7"/>
    </row>
    <row r="21" spans="2:46" ht="4.5" customHeight="1">
      <c r="B21" s="6"/>
      <c r="AR21" s="7"/>
    </row>
    <row r="22" spans="2:46" ht="18" customHeight="1" thickBot="1">
      <c r="B22" s="6"/>
      <c r="D22" s="4" t="s">
        <v>154</v>
      </c>
      <c r="AR22" s="7"/>
    </row>
    <row r="23" spans="2:46" ht="26.25" customHeight="1" thickBot="1">
      <c r="B23" s="6"/>
      <c r="D23" s="97"/>
      <c r="E23" s="658" t="s">
        <v>102</v>
      </c>
      <c r="F23" s="658"/>
      <c r="G23" s="658"/>
      <c r="H23" s="658"/>
      <c r="I23" s="658"/>
      <c r="J23" s="658"/>
      <c r="K23" s="658"/>
      <c r="L23" s="658"/>
      <c r="M23" s="658"/>
      <c r="N23" s="98"/>
      <c r="O23" s="1040"/>
      <c r="P23" s="1041"/>
      <c r="Q23" s="1041"/>
      <c r="R23" s="1041"/>
      <c r="S23" s="1041"/>
      <c r="T23" s="1041"/>
      <c r="U23" s="1041"/>
      <c r="V23" s="1041"/>
      <c r="W23" s="1041"/>
      <c r="X23" s="1041"/>
      <c r="Y23" s="1041"/>
      <c r="Z23" s="1042"/>
      <c r="AA23" s="928" t="s">
        <v>160</v>
      </c>
      <c r="AB23" s="805"/>
      <c r="AC23" s="805"/>
      <c r="AD23" s="805"/>
      <c r="AE23" s="805"/>
      <c r="AF23" s="1046"/>
      <c r="AG23" s="1047"/>
      <c r="AH23" s="1047"/>
      <c r="AI23" s="1047"/>
      <c r="AJ23" s="1047"/>
      <c r="AK23" s="1047"/>
      <c r="AL23" s="1047"/>
      <c r="AM23" s="1047"/>
      <c r="AN23" s="1047"/>
      <c r="AO23" s="1047"/>
      <c r="AP23" s="1048"/>
      <c r="AR23" s="7"/>
    </row>
    <row r="24" spans="2:46" ht="14.25" customHeight="1">
      <c r="B24" s="6"/>
      <c r="AR24" s="7"/>
    </row>
    <row r="25" spans="2:46" ht="18" customHeight="1" thickBot="1">
      <c r="B25" s="6"/>
      <c r="D25" s="4" t="s">
        <v>506</v>
      </c>
      <c r="AR25" s="7"/>
    </row>
    <row r="26" spans="2:46" ht="21" customHeight="1">
      <c r="B26" s="6"/>
      <c r="D26" s="1043" t="s">
        <v>717</v>
      </c>
      <c r="E26" s="1044"/>
      <c r="F26" s="1044"/>
      <c r="G26" s="1044"/>
      <c r="H26" s="1044"/>
      <c r="I26" s="1044"/>
      <c r="J26" s="1044"/>
      <c r="K26" s="1044"/>
      <c r="L26" s="1044"/>
      <c r="M26" s="1044"/>
      <c r="N26" s="1044"/>
      <c r="O26" s="1044"/>
      <c r="P26" s="1044"/>
      <c r="Q26" s="1044"/>
      <c r="R26" s="1044"/>
      <c r="S26" s="1044"/>
      <c r="T26" s="1044"/>
      <c r="U26" s="1044"/>
      <c r="V26" s="1044"/>
      <c r="W26" s="1044"/>
      <c r="X26" s="1044"/>
      <c r="Y26" s="1044"/>
      <c r="Z26" s="1044"/>
      <c r="AA26" s="1044"/>
      <c r="AB26" s="1044"/>
      <c r="AC26" s="1044"/>
      <c r="AD26" s="1044"/>
      <c r="AE26" s="1044"/>
      <c r="AF26" s="1045" t="s">
        <v>155</v>
      </c>
      <c r="AG26" s="1045"/>
      <c r="AH26" s="1045"/>
      <c r="AI26" s="771"/>
      <c r="AJ26" s="1057"/>
      <c r="AK26" s="1058"/>
      <c r="AL26" s="1059"/>
      <c r="AM26" s="1060" t="s">
        <v>103</v>
      </c>
      <c r="AN26" s="633"/>
      <c r="AO26" s="633"/>
      <c r="AP26" s="1061"/>
      <c r="AR26" s="7"/>
    </row>
    <row r="27" spans="2:46" ht="21" customHeight="1">
      <c r="B27" s="6"/>
      <c r="D27" s="1012" t="s">
        <v>718</v>
      </c>
      <c r="E27" s="1013"/>
      <c r="F27" s="1013"/>
      <c r="G27" s="1013"/>
      <c r="H27" s="1013"/>
      <c r="I27" s="1013"/>
      <c r="J27" s="1013"/>
      <c r="K27" s="1013"/>
      <c r="L27" s="1013"/>
      <c r="M27" s="1013"/>
      <c r="N27" s="1013"/>
      <c r="O27" s="1013"/>
      <c r="P27" s="1013"/>
      <c r="Q27" s="1013"/>
      <c r="R27" s="1013"/>
      <c r="S27" s="1013"/>
      <c r="T27" s="1013"/>
      <c r="U27" s="1013"/>
      <c r="V27" s="1013"/>
      <c r="W27" s="1013"/>
      <c r="X27" s="1013"/>
      <c r="Y27" s="1013"/>
      <c r="Z27" s="1013"/>
      <c r="AA27" s="1013"/>
      <c r="AB27" s="1013"/>
      <c r="AC27" s="1013"/>
      <c r="AD27" s="1013"/>
      <c r="AE27" s="1013"/>
      <c r="AF27" s="1014" t="s">
        <v>155</v>
      </c>
      <c r="AG27" s="1014"/>
      <c r="AH27" s="1014"/>
      <c r="AI27" s="1015"/>
      <c r="AJ27" s="1016"/>
      <c r="AK27" s="1017"/>
      <c r="AL27" s="1018"/>
      <c r="AM27" s="1019" t="s">
        <v>103</v>
      </c>
      <c r="AN27" s="623"/>
      <c r="AO27" s="623"/>
      <c r="AP27" s="1020"/>
      <c r="AR27" s="7"/>
    </row>
    <row r="28" spans="2:46" ht="21" customHeight="1">
      <c r="B28" s="6"/>
      <c r="D28" s="1012" t="s">
        <v>498</v>
      </c>
      <c r="E28" s="1013"/>
      <c r="F28" s="1013"/>
      <c r="G28" s="1013"/>
      <c r="H28" s="1013"/>
      <c r="I28" s="1013"/>
      <c r="J28" s="1013"/>
      <c r="K28" s="1013"/>
      <c r="L28" s="1013"/>
      <c r="M28" s="1013"/>
      <c r="N28" s="1013"/>
      <c r="O28" s="1013"/>
      <c r="P28" s="1013"/>
      <c r="Q28" s="1013"/>
      <c r="R28" s="1013"/>
      <c r="S28" s="1013"/>
      <c r="T28" s="1013"/>
      <c r="U28" s="1013"/>
      <c r="V28" s="1013"/>
      <c r="W28" s="1013"/>
      <c r="X28" s="1013"/>
      <c r="Y28" s="1013"/>
      <c r="Z28" s="1013"/>
      <c r="AA28" s="1013"/>
      <c r="AB28" s="1013"/>
      <c r="AC28" s="1013"/>
      <c r="AD28" s="1013"/>
      <c r="AE28" s="1013"/>
      <c r="AF28" s="1014" t="s">
        <v>155</v>
      </c>
      <c r="AG28" s="1014"/>
      <c r="AH28" s="1014"/>
      <c r="AI28" s="1015"/>
      <c r="AJ28" s="1016"/>
      <c r="AK28" s="1017"/>
      <c r="AL28" s="1018"/>
      <c r="AM28" s="1019" t="s">
        <v>103</v>
      </c>
      <c r="AN28" s="623"/>
      <c r="AO28" s="623"/>
      <c r="AP28" s="1020"/>
      <c r="AR28" s="7"/>
    </row>
    <row r="29" spans="2:46" ht="21" customHeight="1">
      <c r="B29" s="6"/>
      <c r="D29" s="1012" t="s">
        <v>499</v>
      </c>
      <c r="E29" s="1013"/>
      <c r="F29" s="1013"/>
      <c r="G29" s="1013"/>
      <c r="H29" s="1013"/>
      <c r="I29" s="1013"/>
      <c r="J29" s="1013"/>
      <c r="K29" s="1013"/>
      <c r="L29" s="1013"/>
      <c r="M29" s="1013"/>
      <c r="N29" s="1013"/>
      <c r="O29" s="1013"/>
      <c r="P29" s="1013"/>
      <c r="Q29" s="1013"/>
      <c r="R29" s="1013"/>
      <c r="S29" s="1013"/>
      <c r="T29" s="1013"/>
      <c r="U29" s="1013"/>
      <c r="V29" s="1013"/>
      <c r="W29" s="1013"/>
      <c r="X29" s="1013"/>
      <c r="Y29" s="1013"/>
      <c r="Z29" s="1013"/>
      <c r="AA29" s="1013"/>
      <c r="AB29" s="1013"/>
      <c r="AC29" s="1013"/>
      <c r="AD29" s="1013"/>
      <c r="AE29" s="1013"/>
      <c r="AF29" s="1014" t="s">
        <v>155</v>
      </c>
      <c r="AG29" s="1014"/>
      <c r="AH29" s="1014"/>
      <c r="AI29" s="1015"/>
      <c r="AJ29" s="1016"/>
      <c r="AK29" s="1017"/>
      <c r="AL29" s="1018"/>
      <c r="AM29" s="1019" t="s">
        <v>103</v>
      </c>
      <c r="AN29" s="623"/>
      <c r="AO29" s="623"/>
      <c r="AP29" s="1020"/>
      <c r="AR29" s="7"/>
    </row>
    <row r="30" spans="2:46" ht="21" customHeight="1">
      <c r="B30" s="6"/>
      <c r="D30" s="1012"/>
      <c r="E30" s="1013"/>
      <c r="F30" s="1013"/>
      <c r="G30" s="1013"/>
      <c r="H30" s="1013"/>
      <c r="I30" s="1013"/>
      <c r="J30" s="1013"/>
      <c r="K30" s="1013"/>
      <c r="L30" s="1013"/>
      <c r="M30" s="1013"/>
      <c r="N30" s="1013"/>
      <c r="O30" s="1013"/>
      <c r="P30" s="1013"/>
      <c r="Q30" s="1013"/>
      <c r="R30" s="1013"/>
      <c r="S30" s="1013"/>
      <c r="T30" s="1013"/>
      <c r="U30" s="1013"/>
      <c r="V30" s="1013"/>
      <c r="W30" s="1013"/>
      <c r="X30" s="1013"/>
      <c r="Y30" s="1013"/>
      <c r="Z30" s="1013"/>
      <c r="AA30" s="1013"/>
      <c r="AB30" s="1013"/>
      <c r="AC30" s="1013"/>
      <c r="AD30" s="1013"/>
      <c r="AE30" s="1013"/>
      <c r="AF30" s="1014" t="s">
        <v>155</v>
      </c>
      <c r="AG30" s="1014"/>
      <c r="AH30" s="1014"/>
      <c r="AI30" s="1015"/>
      <c r="AJ30" s="1016"/>
      <c r="AK30" s="1017"/>
      <c r="AL30" s="1018"/>
      <c r="AM30" s="1019" t="s">
        <v>103</v>
      </c>
      <c r="AN30" s="623"/>
      <c r="AO30" s="623"/>
      <c r="AP30" s="1020"/>
      <c r="AR30" s="7"/>
    </row>
    <row r="31" spans="2:46" ht="21" customHeight="1" thickBot="1">
      <c r="B31" s="6"/>
      <c r="D31" s="1023"/>
      <c r="E31" s="1024"/>
      <c r="F31" s="1024"/>
      <c r="G31" s="1024"/>
      <c r="H31" s="1024"/>
      <c r="I31" s="1024"/>
      <c r="J31" s="1024"/>
      <c r="K31" s="1024"/>
      <c r="L31" s="1024"/>
      <c r="M31" s="1024"/>
      <c r="N31" s="1024"/>
      <c r="O31" s="1024"/>
      <c r="P31" s="1024"/>
      <c r="Q31" s="1024"/>
      <c r="R31" s="1024"/>
      <c r="S31" s="1024"/>
      <c r="T31" s="1024"/>
      <c r="U31" s="1024"/>
      <c r="V31" s="1024"/>
      <c r="W31" s="1024"/>
      <c r="X31" s="1024"/>
      <c r="Y31" s="1024"/>
      <c r="Z31" s="1024"/>
      <c r="AA31" s="1024"/>
      <c r="AB31" s="1024"/>
      <c r="AC31" s="1024"/>
      <c r="AD31" s="1024"/>
      <c r="AE31" s="1024"/>
      <c r="AF31" s="1021" t="s">
        <v>155</v>
      </c>
      <c r="AG31" s="1021"/>
      <c r="AH31" s="1021"/>
      <c r="AI31" s="1022"/>
      <c r="AJ31" s="1028"/>
      <c r="AK31" s="1029"/>
      <c r="AL31" s="1030"/>
      <c r="AM31" s="1025" t="s">
        <v>103</v>
      </c>
      <c r="AN31" s="1026"/>
      <c r="AO31" s="1026"/>
      <c r="AP31" s="1027"/>
      <c r="AR31" s="7"/>
    </row>
    <row r="32" spans="2:46" ht="12" customHeight="1">
      <c r="B32" s="6"/>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9"/>
      <c r="AL32" s="19"/>
      <c r="AM32" s="19"/>
      <c r="AN32" s="19"/>
      <c r="AO32" s="19"/>
      <c r="AP32" s="19"/>
      <c r="AQ32" s="9"/>
      <c r="AR32" s="204"/>
      <c r="AS32" s="5"/>
    </row>
    <row r="33" spans="2:46" s="10" customFormat="1" ht="33.75" customHeight="1">
      <c r="B33" s="23"/>
      <c r="D33" s="1011" t="s">
        <v>79</v>
      </c>
      <c r="E33" s="1011"/>
      <c r="F33" s="1011"/>
      <c r="G33" s="1011"/>
      <c r="H33" s="1011"/>
      <c r="I33" s="1011"/>
      <c r="J33" s="1011"/>
      <c r="K33" s="1011"/>
      <c r="L33" s="1011"/>
      <c r="M33" s="1011"/>
      <c r="N33" s="1011"/>
      <c r="O33" s="1011"/>
      <c r="P33" s="1011"/>
      <c r="Q33" s="1011"/>
      <c r="R33" s="1011"/>
      <c r="S33" s="1011"/>
      <c r="T33" s="1011"/>
      <c r="U33" s="1011"/>
      <c r="V33" s="1011"/>
      <c r="W33" s="1011"/>
      <c r="X33" s="1011"/>
      <c r="Y33" s="1011"/>
      <c r="Z33" s="1011"/>
      <c r="AA33" s="1011"/>
      <c r="AB33" s="1011"/>
      <c r="AC33" s="1011"/>
      <c r="AD33" s="1011"/>
      <c r="AE33" s="1011"/>
      <c r="AF33" s="1011"/>
      <c r="AG33" s="1011"/>
      <c r="AH33" s="1011"/>
      <c r="AI33" s="1011"/>
      <c r="AJ33" s="1011"/>
      <c r="AK33" s="1011"/>
      <c r="AL33" s="1011"/>
      <c r="AM33" s="1011"/>
      <c r="AN33" s="1011"/>
      <c r="AO33" s="1011"/>
      <c r="AP33" s="1011"/>
      <c r="AQ33" s="205"/>
      <c r="AR33" s="206"/>
      <c r="AS33" s="205"/>
      <c r="AT33" s="4"/>
    </row>
    <row r="34" spans="2:46" s="10" customFormat="1" ht="12" customHeight="1">
      <c r="B34" s="23"/>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6"/>
      <c r="AS34" s="205"/>
      <c r="AT34" s="4"/>
    </row>
    <row r="35" spans="2:46" s="10" customFormat="1" ht="3" customHeight="1">
      <c r="B35" s="207"/>
      <c r="C35" s="208"/>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10"/>
      <c r="AS35" s="205"/>
    </row>
    <row r="36" spans="2:46" ht="12" customHeight="1">
      <c r="AQ36" s="1" t="s">
        <v>664</v>
      </c>
      <c r="AR36" s="1"/>
      <c r="AT36" s="10"/>
    </row>
    <row r="37" spans="2:46" ht="18" customHeight="1">
      <c r="AT37" s="10"/>
    </row>
    <row r="38" spans="2:46" ht="18" customHeight="1"/>
    <row r="39" spans="2:46" ht="18" customHeight="1"/>
    <row r="40" spans="2:46" ht="18" customHeight="1"/>
    <row r="41" spans="2:46" ht="18" customHeight="1"/>
    <row r="42" spans="2:46" ht="18" customHeight="1"/>
    <row r="43" spans="2:46" ht="18" customHeight="1"/>
    <row r="44" spans="2:46" ht="18" customHeight="1"/>
    <row r="45" spans="2:46" ht="18" customHeight="1"/>
    <row r="46" spans="2:46" ht="18" customHeight="1"/>
    <row r="47" spans="2:46" ht="18" customHeight="1"/>
    <row r="48" spans="2:4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sheetProtection algorithmName="SHA-512" hashValue="QTa/GNDYK2ZQwosXuPCRreyj3cfH5Jvk5cKNPastiImcUhT1YDZ+QQK1N8eF8L5lzL3xdmIDStnLZRfmLw/fdA==" saltValue="mKzFA9J1FveTAkAg1l9+Ow==" spinCount="100000" sheet="1" objects="1" scenarios="1" formatCells="0"/>
  <mergeCells count="63">
    <mergeCell ref="D27:AE27"/>
    <mergeCell ref="AF27:AI27"/>
    <mergeCell ref="AJ27:AL27"/>
    <mergeCell ref="AM27:AP27"/>
    <mergeCell ref="AJ29:AL29"/>
    <mergeCell ref="AF29:AI29"/>
    <mergeCell ref="AM29:AP29"/>
    <mergeCell ref="O23:Z23"/>
    <mergeCell ref="D26:AE26"/>
    <mergeCell ref="AF26:AI26"/>
    <mergeCell ref="E19:M19"/>
    <mergeCell ref="AA23:AE23"/>
    <mergeCell ref="AF23:AP23"/>
    <mergeCell ref="AF19:AP19"/>
    <mergeCell ref="AA20:AE20"/>
    <mergeCell ref="O20:Z20"/>
    <mergeCell ref="O19:Z19"/>
    <mergeCell ref="AA19:AE19"/>
    <mergeCell ref="AJ26:AL26"/>
    <mergeCell ref="AM26:AP26"/>
    <mergeCell ref="E20:M20"/>
    <mergeCell ref="E23:M23"/>
    <mergeCell ref="O8:AP8"/>
    <mergeCell ref="O9:AP9"/>
    <mergeCell ref="AF20:AP20"/>
    <mergeCell ref="AA11:AE11"/>
    <mergeCell ref="AF11:AP11"/>
    <mergeCell ref="O11:Z11"/>
    <mergeCell ref="O15:AP15"/>
    <mergeCell ref="O16:AP16"/>
    <mergeCell ref="O17:AP17"/>
    <mergeCell ref="O14:AP14"/>
    <mergeCell ref="O10:AP10"/>
    <mergeCell ref="D33:AP33"/>
    <mergeCell ref="D28:AE28"/>
    <mergeCell ref="AF28:AI28"/>
    <mergeCell ref="AJ28:AL28"/>
    <mergeCell ref="AM28:AP28"/>
    <mergeCell ref="AF31:AI31"/>
    <mergeCell ref="D31:AE31"/>
    <mergeCell ref="AM31:AP31"/>
    <mergeCell ref="AJ30:AL30"/>
    <mergeCell ref="AM30:AP30"/>
    <mergeCell ref="AF30:AI30"/>
    <mergeCell ref="AJ31:AL31"/>
    <mergeCell ref="D30:AE30"/>
    <mergeCell ref="D29:AE29"/>
    <mergeCell ref="E17:F18"/>
    <mergeCell ref="I17:M17"/>
    <mergeCell ref="I18:M18"/>
    <mergeCell ref="O18:AP18"/>
    <mergeCell ref="E6:M6"/>
    <mergeCell ref="E7:M7"/>
    <mergeCell ref="E8:M8"/>
    <mergeCell ref="E11:M11"/>
    <mergeCell ref="E14:M14"/>
    <mergeCell ref="E15:M15"/>
    <mergeCell ref="E16:M16"/>
    <mergeCell ref="E9:F10"/>
    <mergeCell ref="I9:M9"/>
    <mergeCell ref="I10:M10"/>
    <mergeCell ref="O6:AP6"/>
    <mergeCell ref="O7:AP7"/>
  </mergeCells>
  <phoneticPr fontId="2"/>
  <dataValidations xWindow="607" yWindow="499" count="10">
    <dataValidation type="textLength" operator="equal" allowBlank="1" showInputMessage="1" showErrorMessage="1" sqref="O12" xr:uid="{00000000-0002-0000-0A00-000000000000}">
      <formula1>8</formula1>
    </dataValidation>
    <dataValidation type="date" operator="greaterThanOrEqual" allowBlank="1" showInputMessage="1" showErrorMessage="1" sqref="AF20:AP20 AF11:AP11" xr:uid="{00000000-0002-0000-0A00-000001000000}">
      <formula1>40269</formula1>
    </dataValidation>
    <dataValidation type="textLength" allowBlank="1" showInputMessage="1" showErrorMessage="1" promptTitle="注意事項" prompt="統括管理者は、指定地球温暖化対策事業者から選任いただくことになっております。原則、指定地球温暖化対策事業者以外から選任いただくことはできませんのでご注意ください。_x000a_" sqref="O6:AP6" xr:uid="{00000000-0002-0000-0A00-000002000000}">
      <formula1>0</formula1>
      <formula2>50</formula2>
    </dataValidation>
    <dataValidation type="textLength" imeMode="halfAlpha" operator="equal" allowBlank="1" showInputMessage="1" showErrorMessage="1" error="７桁の半角数字を入力してください。" sqref="O20:Z20 O11:Z11" xr:uid="{00000000-0002-0000-0A00-000003000000}">
      <formula1>7</formula1>
    </dataValidation>
    <dataValidation type="custom" imeMode="halfAlpha" allowBlank="1" showInputMessage="1" showErrorMessage="1" error="半角英数字で入力してください。" sqref="O23:Z23" xr:uid="{00000000-0002-0000-0A00-000004000000}">
      <formula1>O23=ASC(O23)</formula1>
    </dataValidation>
    <dataValidation type="textLength" allowBlank="1" showInputMessage="1" showErrorMessage="1" sqref="O7:AP8 O15:AP16" xr:uid="{00000000-0002-0000-0A00-000005000000}">
      <formula1>0</formula1>
      <formula2>50</formula2>
    </dataValidation>
    <dataValidation type="date" operator="greaterThanOrEqual" allowBlank="1" showInputMessage="1" showErrorMessage="1" sqref="AF23:AP23" xr:uid="{00000000-0002-0000-0A00-000006000000}">
      <formula1>1</formula1>
    </dataValidation>
    <dataValidation type="textLength" allowBlank="1" showErrorMessage="1" sqref="O14:AP14" xr:uid="{00000000-0002-0000-0A00-000007000000}">
      <formula1>0</formula1>
      <formula2>50</formula2>
    </dataValidation>
    <dataValidation type="textLength" allowBlank="1" showInputMessage="1" showErrorMessage="1" error="20文字以下で入力してください。" sqref="O9:AP9 O17:AP17" xr:uid="{00000000-0002-0000-0A00-000008000000}">
      <formula1>0</formula1>
      <formula2>20</formula2>
    </dataValidation>
    <dataValidation type="list" allowBlank="1" showInputMessage="1" showErrorMessage="1" sqref="O19:Z19" xr:uid="{00000000-0002-0000-0A00-000009000000}">
      <formula1>$AT$3:$AT$19</formula1>
    </dataValidation>
  </dataValidations>
  <pageMargins left="0.47244094488188981" right="0.19685039370078741" top="0.62992125984251968" bottom="0.31496062992125984" header="0.43307086614173229" footer="0.19685039370078741"/>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B2"/>
  <sheetViews>
    <sheetView workbookViewId="0">
      <selection activeCell="F19" sqref="F19"/>
    </sheetView>
  </sheetViews>
  <sheetFormatPr defaultRowHeight="13.2"/>
  <cols>
    <col min="1" max="1" width="13.88671875" customWidth="1"/>
    <col min="2" max="2" width="10.21875" bestFit="1" customWidth="1"/>
  </cols>
  <sheetData>
    <row r="1" spans="1:2">
      <c r="A1" s="223" t="s">
        <v>493</v>
      </c>
      <c r="B1" s="224" t="s">
        <v>495</v>
      </c>
    </row>
    <row r="2" spans="1:2">
      <c r="A2" s="223" t="s">
        <v>494</v>
      </c>
      <c r="B2" s="224">
        <v>6</v>
      </c>
    </row>
  </sheetData>
  <sheetProtection algorithmName="SHA-512" hashValue="fCbrmOMFzQ9BXrAdj2tIRG6z+oWMhyiWehoqHBhFUzO9AjSZ7GSs9lGpQjvJje5MMP0fxzPNrIpS9wA4wegk1w==" saltValue="jtmFOZECGd2mbp1wMP0MBA==" spinCount="100000" sheet="1" formatCells="0"/>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Y205"/>
  <sheetViews>
    <sheetView showGridLines="0" showZeros="0" tabSelected="1" view="pageBreakPreview" zoomScale="85" zoomScaleNormal="85" zoomScaleSheetLayoutView="85" workbookViewId="0">
      <selection activeCell="G4" sqref="G4:I4"/>
    </sheetView>
  </sheetViews>
  <sheetFormatPr defaultColWidth="9" defaultRowHeight="12"/>
  <cols>
    <col min="1" max="1" width="2.33203125" style="4" customWidth="1"/>
    <col min="2" max="2" width="0.6640625" style="4" customWidth="1"/>
    <col min="3" max="43" width="2.33203125" style="4" customWidth="1"/>
    <col min="44" max="44" width="0.6640625" style="4" customWidth="1"/>
    <col min="45" max="45" width="0" style="4" hidden="1" customWidth="1"/>
    <col min="46" max="46" width="25.77734375" style="4" hidden="1" customWidth="1"/>
    <col min="47" max="47" width="30.6640625" style="4" hidden="1" customWidth="1"/>
    <col min="48" max="48" width="3.109375" style="4" hidden="1" customWidth="1"/>
    <col min="49" max="49" width="35.6640625" style="4" hidden="1" customWidth="1"/>
    <col min="50" max="50" width="3.109375" style="4" hidden="1" customWidth="1"/>
    <col min="51" max="51" width="0" style="4" hidden="1" customWidth="1"/>
    <col min="52" max="16384" width="9" style="4"/>
  </cols>
  <sheetData>
    <row r="1" spans="1:50">
      <c r="A1" s="4" t="s">
        <v>133</v>
      </c>
    </row>
    <row r="2" spans="1:50" ht="3" customHeight="1">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51"/>
    </row>
    <row r="3" spans="1:50">
      <c r="B3" s="6"/>
      <c r="AR3" s="7"/>
    </row>
    <row r="4" spans="1:50" ht="15.75" customHeight="1">
      <c r="B4" s="6"/>
      <c r="F4" s="11"/>
      <c r="G4" s="566">
        <v>2025</v>
      </c>
      <c r="H4" s="566"/>
      <c r="I4" s="566"/>
      <c r="J4" s="53" t="s">
        <v>190</v>
      </c>
      <c r="AK4" s="549"/>
      <c r="AL4" s="549"/>
      <c r="AM4" s="549"/>
      <c r="AN4" s="549"/>
      <c r="AO4" s="549"/>
      <c r="AP4" s="549"/>
      <c r="AR4" s="7"/>
      <c r="AU4" s="31"/>
      <c r="AV4" s="31"/>
      <c r="AW4" s="31"/>
    </row>
    <row r="5" spans="1:50" ht="27" customHeight="1">
      <c r="B5" s="6"/>
      <c r="D5" s="514" t="s">
        <v>319</v>
      </c>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R5" s="7"/>
      <c r="AU5" s="31"/>
      <c r="AV5" s="31"/>
      <c r="AW5" s="31"/>
    </row>
    <row r="6" spans="1:50" ht="18" customHeight="1">
      <c r="B6" s="6"/>
      <c r="D6" s="4" t="s">
        <v>199</v>
      </c>
      <c r="AR6" s="7"/>
      <c r="AT6" s="343"/>
      <c r="AU6" s="32" t="s">
        <v>321</v>
      </c>
      <c r="AV6" s="33" t="s">
        <v>322</v>
      </c>
      <c r="AW6" s="33" t="s">
        <v>323</v>
      </c>
      <c r="AX6" s="34">
        <v>1</v>
      </c>
    </row>
    <row r="7" spans="1:50" ht="18" customHeight="1" thickBot="1">
      <c r="B7" s="6"/>
      <c r="D7" s="4" t="s">
        <v>112</v>
      </c>
      <c r="AR7" s="7"/>
      <c r="AT7" s="382" t="s">
        <v>461</v>
      </c>
      <c r="AU7" s="35" t="s">
        <v>324</v>
      </c>
      <c r="AV7" s="31" t="s">
        <v>325</v>
      </c>
      <c r="AW7" s="31" t="s">
        <v>326</v>
      </c>
      <c r="AX7" s="36">
        <v>2</v>
      </c>
    </row>
    <row r="8" spans="1:50" ht="30" customHeight="1" thickBot="1">
      <c r="B8" s="6"/>
      <c r="D8" s="61"/>
      <c r="E8" s="567" t="s">
        <v>659</v>
      </c>
      <c r="F8" s="567"/>
      <c r="G8" s="567"/>
      <c r="H8" s="567"/>
      <c r="I8" s="567"/>
      <c r="J8" s="567"/>
      <c r="K8" s="567"/>
      <c r="L8" s="567"/>
      <c r="M8" s="567"/>
      <c r="N8" s="567"/>
      <c r="O8" s="62"/>
      <c r="P8" s="518" t="s">
        <v>159</v>
      </c>
      <c r="Q8" s="518"/>
      <c r="R8" s="518"/>
      <c r="S8" s="518"/>
      <c r="T8" s="518"/>
      <c r="U8" s="518"/>
      <c r="V8" s="518"/>
      <c r="W8" s="518"/>
      <c r="X8" s="518"/>
      <c r="Y8" s="518"/>
      <c r="Z8" s="518"/>
      <c r="AA8" s="518"/>
      <c r="AB8" s="518"/>
      <c r="AC8" s="518"/>
      <c r="AD8" s="518"/>
      <c r="AE8" s="518"/>
      <c r="AF8" s="518"/>
      <c r="AG8" s="518"/>
      <c r="AH8" s="518"/>
      <c r="AI8" s="518"/>
      <c r="AJ8" s="518"/>
      <c r="AK8" s="518"/>
      <c r="AL8" s="518"/>
      <c r="AM8" s="518"/>
      <c r="AN8" s="518"/>
      <c r="AO8" s="518"/>
      <c r="AP8" s="519"/>
      <c r="AR8" s="7"/>
      <c r="AT8" s="382" t="s">
        <v>460</v>
      </c>
      <c r="AU8" s="35" t="s">
        <v>327</v>
      </c>
      <c r="AV8" s="31" t="s">
        <v>328</v>
      </c>
      <c r="AW8" s="31" t="s">
        <v>329</v>
      </c>
      <c r="AX8" s="36">
        <v>3</v>
      </c>
    </row>
    <row r="9" spans="1:50" ht="24" customHeight="1" thickTop="1">
      <c r="B9" s="6"/>
      <c r="D9" s="572"/>
      <c r="E9" s="573"/>
      <c r="F9" s="573"/>
      <c r="G9" s="573"/>
      <c r="H9" s="573"/>
      <c r="I9" s="573"/>
      <c r="J9" s="573"/>
      <c r="K9" s="573"/>
      <c r="L9" s="573"/>
      <c r="M9" s="573"/>
      <c r="N9" s="573"/>
      <c r="O9" s="573"/>
      <c r="P9" s="538"/>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40"/>
      <c r="AR9" s="7"/>
      <c r="AT9" s="382" t="s">
        <v>657</v>
      </c>
      <c r="AU9" s="35" t="s">
        <v>330</v>
      </c>
      <c r="AV9" s="31" t="s">
        <v>331</v>
      </c>
      <c r="AW9" s="31" t="s">
        <v>332</v>
      </c>
      <c r="AX9" s="36">
        <v>4</v>
      </c>
    </row>
    <row r="10" spans="1:50" ht="24" customHeight="1">
      <c r="B10" s="6"/>
      <c r="D10" s="516"/>
      <c r="E10" s="517"/>
      <c r="F10" s="517"/>
      <c r="G10" s="517"/>
      <c r="H10" s="517"/>
      <c r="I10" s="517"/>
      <c r="J10" s="517"/>
      <c r="K10" s="517"/>
      <c r="L10" s="517"/>
      <c r="M10" s="517"/>
      <c r="N10" s="517"/>
      <c r="O10" s="517"/>
      <c r="P10" s="525"/>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7"/>
      <c r="AR10" s="7"/>
      <c r="AT10" s="344" t="s">
        <v>658</v>
      </c>
      <c r="AU10" s="35" t="s">
        <v>333</v>
      </c>
      <c r="AV10" s="31" t="s">
        <v>334</v>
      </c>
      <c r="AW10" s="31" t="s">
        <v>335</v>
      </c>
      <c r="AX10" s="36">
        <v>5</v>
      </c>
    </row>
    <row r="11" spans="1:50" ht="24" customHeight="1">
      <c r="B11" s="6"/>
      <c r="D11" s="516"/>
      <c r="E11" s="517"/>
      <c r="F11" s="517"/>
      <c r="G11" s="517"/>
      <c r="H11" s="517"/>
      <c r="I11" s="517"/>
      <c r="J11" s="517"/>
      <c r="K11" s="517"/>
      <c r="L11" s="517"/>
      <c r="M11" s="517"/>
      <c r="N11" s="517"/>
      <c r="O11" s="517"/>
      <c r="P11" s="525"/>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7"/>
      <c r="AR11" s="7"/>
      <c r="AT11" s="343"/>
      <c r="AU11" s="35" t="s">
        <v>336</v>
      </c>
      <c r="AV11" s="31" t="s">
        <v>337</v>
      </c>
      <c r="AW11" s="31" t="s">
        <v>338</v>
      </c>
      <c r="AX11" s="36">
        <v>6</v>
      </c>
    </row>
    <row r="12" spans="1:50" ht="24" customHeight="1">
      <c r="B12" s="6"/>
      <c r="D12" s="516"/>
      <c r="E12" s="517"/>
      <c r="F12" s="517"/>
      <c r="G12" s="517"/>
      <c r="H12" s="517"/>
      <c r="I12" s="517"/>
      <c r="J12" s="517"/>
      <c r="K12" s="517"/>
      <c r="L12" s="517"/>
      <c r="M12" s="517"/>
      <c r="N12" s="517"/>
      <c r="O12" s="517"/>
      <c r="P12" s="525"/>
      <c r="Q12" s="526"/>
      <c r="R12" s="526"/>
      <c r="S12" s="526"/>
      <c r="T12" s="526"/>
      <c r="U12" s="526"/>
      <c r="V12" s="526"/>
      <c r="W12" s="526"/>
      <c r="X12" s="526"/>
      <c r="Y12" s="526"/>
      <c r="Z12" s="526"/>
      <c r="AA12" s="526"/>
      <c r="AB12" s="526"/>
      <c r="AC12" s="526"/>
      <c r="AD12" s="526"/>
      <c r="AE12" s="526"/>
      <c r="AF12" s="526"/>
      <c r="AG12" s="526"/>
      <c r="AH12" s="526"/>
      <c r="AI12" s="526"/>
      <c r="AJ12" s="526"/>
      <c r="AK12" s="526"/>
      <c r="AL12" s="526"/>
      <c r="AM12" s="526"/>
      <c r="AN12" s="526"/>
      <c r="AO12" s="526"/>
      <c r="AP12" s="527"/>
      <c r="AR12" s="7"/>
      <c r="AT12" s="344" t="s">
        <v>660</v>
      </c>
      <c r="AU12" s="35" t="s">
        <v>339</v>
      </c>
      <c r="AV12" s="31" t="s">
        <v>340</v>
      </c>
      <c r="AW12" s="31" t="s">
        <v>341</v>
      </c>
      <c r="AX12" s="36">
        <v>7</v>
      </c>
    </row>
    <row r="13" spans="1:50" ht="24" customHeight="1">
      <c r="B13" s="6"/>
      <c r="D13" s="516"/>
      <c r="E13" s="517"/>
      <c r="F13" s="517"/>
      <c r="G13" s="517"/>
      <c r="H13" s="517"/>
      <c r="I13" s="517"/>
      <c r="J13" s="517"/>
      <c r="K13" s="517"/>
      <c r="L13" s="517"/>
      <c r="M13" s="517"/>
      <c r="N13" s="517"/>
      <c r="O13" s="517"/>
      <c r="P13" s="525"/>
      <c r="Q13" s="526"/>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7"/>
      <c r="AR13" s="7"/>
      <c r="AU13" s="35" t="s">
        <v>342</v>
      </c>
      <c r="AV13" s="31" t="s">
        <v>343</v>
      </c>
      <c r="AW13" s="31" t="s">
        <v>344</v>
      </c>
      <c r="AX13" s="36">
        <v>8</v>
      </c>
    </row>
    <row r="14" spans="1:50" ht="24" customHeight="1">
      <c r="B14" s="6"/>
      <c r="D14" s="516"/>
      <c r="E14" s="517"/>
      <c r="F14" s="517"/>
      <c r="G14" s="517"/>
      <c r="H14" s="517"/>
      <c r="I14" s="517"/>
      <c r="J14" s="517"/>
      <c r="K14" s="517"/>
      <c r="L14" s="517"/>
      <c r="M14" s="517"/>
      <c r="N14" s="517"/>
      <c r="O14" s="517"/>
      <c r="P14" s="525"/>
      <c r="Q14" s="526"/>
      <c r="R14" s="526"/>
      <c r="S14" s="526"/>
      <c r="T14" s="526"/>
      <c r="U14" s="526"/>
      <c r="V14" s="526"/>
      <c r="W14" s="526"/>
      <c r="X14" s="526"/>
      <c r="Y14" s="526"/>
      <c r="Z14" s="526"/>
      <c r="AA14" s="526"/>
      <c r="AB14" s="526"/>
      <c r="AC14" s="526"/>
      <c r="AD14" s="526"/>
      <c r="AE14" s="526"/>
      <c r="AF14" s="526"/>
      <c r="AG14" s="526"/>
      <c r="AH14" s="526"/>
      <c r="AI14" s="526"/>
      <c r="AJ14" s="526"/>
      <c r="AK14" s="526"/>
      <c r="AL14" s="526"/>
      <c r="AM14" s="526"/>
      <c r="AN14" s="526"/>
      <c r="AO14" s="526"/>
      <c r="AP14" s="527"/>
      <c r="AR14" s="7"/>
      <c r="AU14" s="35" t="s">
        <v>345</v>
      </c>
      <c r="AV14" s="31" t="s">
        <v>346</v>
      </c>
      <c r="AW14" s="31" t="s">
        <v>347</v>
      </c>
      <c r="AX14" s="36">
        <v>9</v>
      </c>
    </row>
    <row r="15" spans="1:50" ht="24" customHeight="1">
      <c r="B15" s="6"/>
      <c r="D15" s="516"/>
      <c r="E15" s="517"/>
      <c r="F15" s="517"/>
      <c r="G15" s="517"/>
      <c r="H15" s="517"/>
      <c r="I15" s="517"/>
      <c r="J15" s="517"/>
      <c r="K15" s="517"/>
      <c r="L15" s="517"/>
      <c r="M15" s="517"/>
      <c r="N15" s="517"/>
      <c r="O15" s="517"/>
      <c r="P15" s="525"/>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7"/>
      <c r="AR15" s="7"/>
      <c r="AU15" s="35" t="s">
        <v>348</v>
      </c>
      <c r="AV15" s="31" t="s">
        <v>349</v>
      </c>
      <c r="AW15" s="31" t="s">
        <v>350</v>
      </c>
      <c r="AX15" s="36">
        <v>10</v>
      </c>
    </row>
    <row r="16" spans="1:50" ht="24" customHeight="1">
      <c r="B16" s="6"/>
      <c r="D16" s="516"/>
      <c r="E16" s="517"/>
      <c r="F16" s="517"/>
      <c r="G16" s="517"/>
      <c r="H16" s="517"/>
      <c r="I16" s="517"/>
      <c r="J16" s="517"/>
      <c r="K16" s="517"/>
      <c r="L16" s="517"/>
      <c r="M16" s="517"/>
      <c r="N16" s="517"/>
      <c r="O16" s="517"/>
      <c r="P16" s="525"/>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7"/>
      <c r="AR16" s="7"/>
      <c r="AU16" s="35" t="s">
        <v>351</v>
      </c>
      <c r="AV16" s="31" t="s">
        <v>352</v>
      </c>
      <c r="AW16" s="31" t="s">
        <v>353</v>
      </c>
      <c r="AX16" s="36">
        <v>11</v>
      </c>
    </row>
    <row r="17" spans="2:51" ht="24" customHeight="1">
      <c r="B17" s="6"/>
      <c r="D17" s="516"/>
      <c r="E17" s="517"/>
      <c r="F17" s="517"/>
      <c r="G17" s="517"/>
      <c r="H17" s="517"/>
      <c r="I17" s="517"/>
      <c r="J17" s="517"/>
      <c r="K17" s="517"/>
      <c r="L17" s="517"/>
      <c r="M17" s="517"/>
      <c r="N17" s="517"/>
      <c r="O17" s="517"/>
      <c r="P17" s="525"/>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7"/>
      <c r="AR17" s="7"/>
      <c r="AU17" s="35" t="s">
        <v>354</v>
      </c>
      <c r="AV17" s="31" t="s">
        <v>355</v>
      </c>
      <c r="AW17" s="31" t="s">
        <v>356</v>
      </c>
      <c r="AX17" s="36">
        <v>12</v>
      </c>
    </row>
    <row r="18" spans="2:51" ht="24" customHeight="1" thickBot="1">
      <c r="B18" s="6"/>
      <c r="D18" s="570"/>
      <c r="E18" s="571"/>
      <c r="F18" s="571"/>
      <c r="G18" s="571"/>
      <c r="H18" s="571"/>
      <c r="I18" s="571"/>
      <c r="J18" s="571"/>
      <c r="K18" s="571"/>
      <c r="L18" s="571"/>
      <c r="M18" s="571"/>
      <c r="N18" s="571"/>
      <c r="O18" s="571"/>
      <c r="P18" s="535"/>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7"/>
      <c r="AR18" s="7"/>
      <c r="AU18" s="35" t="s">
        <v>357</v>
      </c>
      <c r="AV18" s="31" t="s">
        <v>358</v>
      </c>
      <c r="AW18" s="31" t="s">
        <v>359</v>
      </c>
      <c r="AX18" s="36">
        <v>13</v>
      </c>
    </row>
    <row r="19" spans="2:51" ht="12" customHeight="1">
      <c r="B19" s="6"/>
      <c r="AR19" s="7"/>
      <c r="AU19" s="35" t="s">
        <v>360</v>
      </c>
      <c r="AV19" s="31" t="s">
        <v>361</v>
      </c>
      <c r="AW19" s="31" t="s">
        <v>362</v>
      </c>
      <c r="AX19" s="36">
        <v>14</v>
      </c>
    </row>
    <row r="20" spans="2:51" ht="18.75" customHeight="1" thickBot="1">
      <c r="B20" s="6"/>
      <c r="D20" s="4" t="s">
        <v>113</v>
      </c>
      <c r="AR20" s="7"/>
      <c r="AU20" s="35" t="s">
        <v>363</v>
      </c>
      <c r="AV20" s="31" t="s">
        <v>364</v>
      </c>
      <c r="AW20" s="31" t="s">
        <v>365</v>
      </c>
      <c r="AX20" s="36">
        <v>15</v>
      </c>
    </row>
    <row r="21" spans="2:51" ht="27.75" customHeight="1">
      <c r="B21" s="6"/>
      <c r="D21" s="63"/>
      <c r="E21" s="553" t="s">
        <v>114</v>
      </c>
      <c r="F21" s="553"/>
      <c r="G21" s="553"/>
      <c r="H21" s="553"/>
      <c r="I21" s="553"/>
      <c r="J21" s="553"/>
      <c r="K21" s="553"/>
      <c r="L21" s="553"/>
      <c r="M21" s="553"/>
      <c r="N21" s="553"/>
      <c r="O21" s="64"/>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4"/>
      <c r="AR21" s="7"/>
      <c r="AU21" s="35" t="s">
        <v>366</v>
      </c>
      <c r="AV21" s="31" t="s">
        <v>367</v>
      </c>
      <c r="AW21" s="37" t="s">
        <v>368</v>
      </c>
      <c r="AX21" s="36">
        <v>16</v>
      </c>
    </row>
    <row r="22" spans="2:51" ht="27.75" customHeight="1" thickBot="1">
      <c r="B22" s="6"/>
      <c r="D22" s="65"/>
      <c r="E22" s="554" t="s">
        <v>115</v>
      </c>
      <c r="F22" s="554"/>
      <c r="G22" s="554"/>
      <c r="H22" s="554"/>
      <c r="I22" s="554"/>
      <c r="J22" s="554"/>
      <c r="K22" s="554"/>
      <c r="L22" s="554"/>
      <c r="M22" s="554"/>
      <c r="N22" s="554"/>
      <c r="O22" s="66"/>
      <c r="P22" s="528"/>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29"/>
      <c r="AP22" s="530"/>
      <c r="AR22" s="7"/>
      <c r="AU22" s="35" t="s">
        <v>369</v>
      </c>
      <c r="AV22" s="31" t="s">
        <v>370</v>
      </c>
      <c r="AW22" s="31" t="s">
        <v>371</v>
      </c>
      <c r="AX22" s="36">
        <v>17</v>
      </c>
    </row>
    <row r="23" spans="2:51" ht="18.75" customHeight="1" thickBot="1">
      <c r="B23" s="6"/>
      <c r="D23" s="557" t="s">
        <v>184</v>
      </c>
      <c r="E23" s="558"/>
      <c r="F23" s="559"/>
      <c r="G23" s="515" t="s">
        <v>210</v>
      </c>
      <c r="H23" s="515"/>
      <c r="I23" s="515"/>
      <c r="J23" s="67"/>
      <c r="K23" s="555" t="s">
        <v>116</v>
      </c>
      <c r="L23" s="555"/>
      <c r="M23" s="555"/>
      <c r="N23" s="555"/>
      <c r="O23" s="66"/>
      <c r="P23" s="520" t="str">
        <f>IF(P24="","",CONCATENATE(VLOOKUP($U$23,$AU$6:$AV$25,2,FALSE),TEXT(VLOOKUP($AF$23,$AW$6:$AX$104,2,FALSE),"00")))</f>
        <v/>
      </c>
      <c r="Q23" s="521"/>
      <c r="R23" s="521"/>
      <c r="S23" s="521"/>
      <c r="T23" s="509"/>
      <c r="U23" s="531" t="str">
        <f>IF(ISERROR(VLOOKUP($AS$23,$AT$107:$AW$205,2,0)),"",VLOOKUP($AS$23,$AT$107:$AW$205,2,0))</f>
        <v/>
      </c>
      <c r="V23" s="532"/>
      <c r="W23" s="532"/>
      <c r="X23" s="532"/>
      <c r="Y23" s="532"/>
      <c r="Z23" s="532"/>
      <c r="AA23" s="532"/>
      <c r="AB23" s="532"/>
      <c r="AC23" s="532"/>
      <c r="AD23" s="532"/>
      <c r="AE23" s="533"/>
      <c r="AF23" s="531" t="str">
        <f>IF(ISERROR(VLOOKUP($AS$23,$AT$107:$AW$205,4,0)),"",VLOOKUP($AS$23,$AT$107:$AW$205,4,0))</f>
        <v/>
      </c>
      <c r="AG23" s="532"/>
      <c r="AH23" s="532"/>
      <c r="AI23" s="532"/>
      <c r="AJ23" s="532"/>
      <c r="AK23" s="532"/>
      <c r="AL23" s="532"/>
      <c r="AM23" s="532"/>
      <c r="AN23" s="532"/>
      <c r="AO23" s="532"/>
      <c r="AP23" s="534"/>
      <c r="AR23" s="7"/>
      <c r="AS23" s="406"/>
      <c r="AU23" s="35" t="s">
        <v>372</v>
      </c>
      <c r="AV23" s="31" t="s">
        <v>373</v>
      </c>
      <c r="AW23" s="31" t="s">
        <v>374</v>
      </c>
      <c r="AX23" s="36">
        <v>18</v>
      </c>
      <c r="AY23" s="4" t="s">
        <v>556</v>
      </c>
    </row>
    <row r="24" spans="2:51" ht="18.75" customHeight="1">
      <c r="B24" s="6"/>
      <c r="D24" s="560"/>
      <c r="E24" s="561"/>
      <c r="F24" s="562"/>
      <c r="G24" s="515"/>
      <c r="H24" s="515"/>
      <c r="I24" s="515"/>
      <c r="J24" s="67"/>
      <c r="K24" s="556" t="s">
        <v>117</v>
      </c>
      <c r="L24" s="556"/>
      <c r="M24" s="556"/>
      <c r="N24" s="556"/>
      <c r="O24" s="66"/>
      <c r="P24" s="520" t="str">
        <f>IF(AF23="","",AF23)</f>
        <v/>
      </c>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2"/>
      <c r="AR24" s="7"/>
      <c r="AU24" s="35" t="s">
        <v>375</v>
      </c>
      <c r="AV24" s="31" t="s">
        <v>376</v>
      </c>
      <c r="AW24" s="37" t="s">
        <v>377</v>
      </c>
      <c r="AX24" s="36">
        <v>19</v>
      </c>
    </row>
    <row r="25" spans="2:51" ht="18.75" customHeight="1">
      <c r="B25" s="6"/>
      <c r="D25" s="560"/>
      <c r="E25" s="561"/>
      <c r="F25" s="562"/>
      <c r="G25" s="515" t="s">
        <v>207</v>
      </c>
      <c r="H25" s="515"/>
      <c r="I25" s="515"/>
      <c r="J25" s="67"/>
      <c r="K25" s="556" t="s">
        <v>118</v>
      </c>
      <c r="L25" s="556"/>
      <c r="M25" s="556"/>
      <c r="N25" s="556"/>
      <c r="O25" s="66"/>
      <c r="P25" s="520" t="str">
        <f>IF(AC26="","",INDEX(Q27:Q37,MATCH(MAX(AC27:AC37),AC27:AC37,0)))</f>
        <v/>
      </c>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2"/>
      <c r="AR25" s="7"/>
      <c r="AU25" s="35" t="s">
        <v>378</v>
      </c>
      <c r="AV25" s="31" t="s">
        <v>379</v>
      </c>
      <c r="AW25" s="31" t="s">
        <v>380</v>
      </c>
      <c r="AX25" s="36">
        <v>20</v>
      </c>
    </row>
    <row r="26" spans="2:51" ht="28.5" customHeight="1">
      <c r="B26" s="6"/>
      <c r="D26" s="560"/>
      <c r="E26" s="561"/>
      <c r="F26" s="562"/>
      <c r="G26" s="515"/>
      <c r="H26" s="515"/>
      <c r="I26" s="515"/>
      <c r="J26" s="68"/>
      <c r="K26" s="568" t="s">
        <v>119</v>
      </c>
      <c r="L26" s="569"/>
      <c r="M26" s="569"/>
      <c r="N26" s="569"/>
      <c r="O26" s="569"/>
      <c r="P26" s="569"/>
      <c r="Q26" s="569"/>
      <c r="R26" s="569"/>
      <c r="S26" s="569"/>
      <c r="T26" s="569"/>
      <c r="U26" s="569"/>
      <c r="V26" s="569"/>
      <c r="W26" s="569"/>
      <c r="X26" s="25"/>
      <c r="Y26" s="511" t="s">
        <v>151</v>
      </c>
      <c r="Z26" s="511"/>
      <c r="AA26" s="511"/>
      <c r="AB26" s="512"/>
      <c r="AC26" s="508" t="str">
        <f>IF(SUM(AC27:AE37)=0,"",SUM(AC27:AE37))</f>
        <v/>
      </c>
      <c r="AD26" s="508"/>
      <c r="AE26" s="508"/>
      <c r="AF26" s="509" t="s">
        <v>109</v>
      </c>
      <c r="AG26" s="513"/>
      <c r="AH26" s="511" t="s">
        <v>152</v>
      </c>
      <c r="AI26" s="511"/>
      <c r="AJ26" s="511"/>
      <c r="AK26" s="512"/>
      <c r="AL26" s="508" t="str">
        <f>IF(SUM(AL27:AN37)=0,"",SUM(AL27:AN37))</f>
        <v/>
      </c>
      <c r="AM26" s="508"/>
      <c r="AN26" s="508"/>
      <c r="AO26" s="509" t="s">
        <v>110</v>
      </c>
      <c r="AP26" s="510"/>
      <c r="AR26" s="7"/>
      <c r="AU26" s="6"/>
      <c r="AW26" s="31" t="s">
        <v>381</v>
      </c>
      <c r="AX26" s="36">
        <v>21</v>
      </c>
    </row>
    <row r="27" spans="2:51" ht="18" customHeight="1">
      <c r="B27" s="6"/>
      <c r="D27" s="560"/>
      <c r="E27" s="561"/>
      <c r="F27" s="562"/>
      <c r="G27" s="515"/>
      <c r="H27" s="515"/>
      <c r="I27" s="515"/>
      <c r="J27" s="6"/>
      <c r="M27" s="7"/>
      <c r="N27" s="552" t="s">
        <v>153</v>
      </c>
      <c r="O27" s="552"/>
      <c r="P27" s="69"/>
      <c r="Q27" s="543" t="s">
        <v>120</v>
      </c>
      <c r="R27" s="543"/>
      <c r="S27" s="543"/>
      <c r="T27" s="543"/>
      <c r="U27" s="543"/>
      <c r="V27" s="543"/>
      <c r="W27" s="543"/>
      <c r="X27" s="70"/>
      <c r="Y27" s="511" t="s">
        <v>151</v>
      </c>
      <c r="Z27" s="511"/>
      <c r="AA27" s="511"/>
      <c r="AB27" s="512"/>
      <c r="AC27" s="505"/>
      <c r="AD27" s="506"/>
      <c r="AE27" s="507"/>
      <c r="AF27" s="509" t="s">
        <v>109</v>
      </c>
      <c r="AG27" s="513"/>
      <c r="AH27" s="511" t="s">
        <v>152</v>
      </c>
      <c r="AI27" s="511"/>
      <c r="AJ27" s="511"/>
      <c r="AK27" s="512"/>
      <c r="AL27" s="505"/>
      <c r="AM27" s="506"/>
      <c r="AN27" s="507"/>
      <c r="AO27" s="509" t="s">
        <v>111</v>
      </c>
      <c r="AP27" s="510"/>
      <c r="AR27" s="7"/>
      <c r="AU27" s="6"/>
      <c r="AW27" s="31" t="s">
        <v>382</v>
      </c>
      <c r="AX27" s="36">
        <v>22</v>
      </c>
    </row>
    <row r="28" spans="2:51" ht="18" customHeight="1">
      <c r="B28" s="6"/>
      <c r="D28" s="560"/>
      <c r="E28" s="561"/>
      <c r="F28" s="562"/>
      <c r="G28" s="515"/>
      <c r="H28" s="515"/>
      <c r="I28" s="515"/>
      <c r="J28" s="6"/>
      <c r="M28" s="7"/>
      <c r="N28" s="552"/>
      <c r="O28" s="552"/>
      <c r="P28" s="69"/>
      <c r="Q28" s="543" t="s">
        <v>121</v>
      </c>
      <c r="R28" s="543"/>
      <c r="S28" s="543"/>
      <c r="T28" s="543"/>
      <c r="U28" s="543"/>
      <c r="V28" s="543"/>
      <c r="W28" s="543"/>
      <c r="X28" s="71"/>
      <c r="Y28" s="511" t="s">
        <v>151</v>
      </c>
      <c r="Z28" s="511"/>
      <c r="AA28" s="511"/>
      <c r="AB28" s="512"/>
      <c r="AC28" s="505"/>
      <c r="AD28" s="506"/>
      <c r="AE28" s="507"/>
      <c r="AF28" s="509" t="s">
        <v>109</v>
      </c>
      <c r="AG28" s="513"/>
      <c r="AH28" s="511" t="s">
        <v>152</v>
      </c>
      <c r="AI28" s="511"/>
      <c r="AJ28" s="511"/>
      <c r="AK28" s="512"/>
      <c r="AL28" s="505"/>
      <c r="AM28" s="506"/>
      <c r="AN28" s="507"/>
      <c r="AO28" s="509" t="s">
        <v>111</v>
      </c>
      <c r="AP28" s="510"/>
      <c r="AR28" s="7"/>
      <c r="AU28" s="6"/>
      <c r="AW28" s="31" t="s">
        <v>383</v>
      </c>
      <c r="AX28" s="36">
        <v>23</v>
      </c>
    </row>
    <row r="29" spans="2:51" ht="18" customHeight="1">
      <c r="B29" s="6"/>
      <c r="D29" s="560"/>
      <c r="E29" s="561"/>
      <c r="F29" s="562"/>
      <c r="G29" s="515"/>
      <c r="H29" s="515"/>
      <c r="I29" s="515"/>
      <c r="J29" s="6"/>
      <c r="M29" s="7"/>
      <c r="N29" s="552"/>
      <c r="O29" s="552"/>
      <c r="P29" s="69"/>
      <c r="Q29" s="543" t="s">
        <v>122</v>
      </c>
      <c r="R29" s="543"/>
      <c r="S29" s="543"/>
      <c r="T29" s="543"/>
      <c r="U29" s="543"/>
      <c r="V29" s="543"/>
      <c r="W29" s="543"/>
      <c r="X29" s="71"/>
      <c r="Y29" s="511" t="s">
        <v>151</v>
      </c>
      <c r="Z29" s="511"/>
      <c r="AA29" s="511"/>
      <c r="AB29" s="512"/>
      <c r="AC29" s="505"/>
      <c r="AD29" s="506"/>
      <c r="AE29" s="507"/>
      <c r="AF29" s="509" t="s">
        <v>109</v>
      </c>
      <c r="AG29" s="513"/>
      <c r="AH29" s="511" t="s">
        <v>152</v>
      </c>
      <c r="AI29" s="511"/>
      <c r="AJ29" s="511"/>
      <c r="AK29" s="512"/>
      <c r="AL29" s="505"/>
      <c r="AM29" s="506"/>
      <c r="AN29" s="507"/>
      <c r="AO29" s="509" t="s">
        <v>111</v>
      </c>
      <c r="AP29" s="510"/>
      <c r="AR29" s="7"/>
      <c r="AU29" s="6"/>
      <c r="AW29" s="31" t="s">
        <v>384</v>
      </c>
      <c r="AX29" s="36">
        <v>24</v>
      </c>
    </row>
    <row r="30" spans="2:51" ht="18" customHeight="1">
      <c r="B30" s="6"/>
      <c r="D30" s="560"/>
      <c r="E30" s="561"/>
      <c r="F30" s="562"/>
      <c r="G30" s="515"/>
      <c r="H30" s="515"/>
      <c r="I30" s="515"/>
      <c r="J30" s="6"/>
      <c r="M30" s="7"/>
      <c r="N30" s="552"/>
      <c r="O30" s="552"/>
      <c r="P30" s="69"/>
      <c r="Q30" s="543" t="s">
        <v>123</v>
      </c>
      <c r="R30" s="543"/>
      <c r="S30" s="543"/>
      <c r="T30" s="543"/>
      <c r="U30" s="543"/>
      <c r="V30" s="543"/>
      <c r="W30" s="543"/>
      <c r="X30" s="71"/>
      <c r="Y30" s="511" t="s">
        <v>151</v>
      </c>
      <c r="Z30" s="511"/>
      <c r="AA30" s="511"/>
      <c r="AB30" s="512"/>
      <c r="AC30" s="505"/>
      <c r="AD30" s="506"/>
      <c r="AE30" s="507"/>
      <c r="AF30" s="509" t="s">
        <v>109</v>
      </c>
      <c r="AG30" s="513"/>
      <c r="AH30" s="511" t="s">
        <v>152</v>
      </c>
      <c r="AI30" s="511"/>
      <c r="AJ30" s="511"/>
      <c r="AK30" s="512"/>
      <c r="AL30" s="505"/>
      <c r="AM30" s="506"/>
      <c r="AN30" s="507"/>
      <c r="AO30" s="509" t="s">
        <v>111</v>
      </c>
      <c r="AP30" s="510"/>
      <c r="AR30" s="7"/>
      <c r="AU30" s="6"/>
      <c r="AW30" s="31" t="s">
        <v>385</v>
      </c>
      <c r="AX30" s="36">
        <v>25</v>
      </c>
    </row>
    <row r="31" spans="2:51" ht="18" customHeight="1">
      <c r="B31" s="6"/>
      <c r="D31" s="560"/>
      <c r="E31" s="561"/>
      <c r="F31" s="562"/>
      <c r="G31" s="515"/>
      <c r="H31" s="515"/>
      <c r="I31" s="515"/>
      <c r="J31" s="6"/>
      <c r="M31" s="7"/>
      <c r="N31" s="552"/>
      <c r="O31" s="552"/>
      <c r="P31" s="69"/>
      <c r="Q31" s="543" t="s">
        <v>124</v>
      </c>
      <c r="R31" s="543"/>
      <c r="S31" s="543"/>
      <c r="T31" s="543"/>
      <c r="U31" s="543"/>
      <c r="V31" s="543"/>
      <c r="W31" s="543"/>
      <c r="X31" s="71"/>
      <c r="Y31" s="511" t="s">
        <v>151</v>
      </c>
      <c r="Z31" s="511"/>
      <c r="AA31" s="511"/>
      <c r="AB31" s="512"/>
      <c r="AC31" s="505"/>
      <c r="AD31" s="506"/>
      <c r="AE31" s="507"/>
      <c r="AF31" s="509" t="s">
        <v>109</v>
      </c>
      <c r="AG31" s="513"/>
      <c r="AH31" s="511" t="s">
        <v>152</v>
      </c>
      <c r="AI31" s="511"/>
      <c r="AJ31" s="511"/>
      <c r="AK31" s="512"/>
      <c r="AL31" s="505"/>
      <c r="AM31" s="506"/>
      <c r="AN31" s="507"/>
      <c r="AO31" s="509" t="s">
        <v>111</v>
      </c>
      <c r="AP31" s="510"/>
      <c r="AR31" s="7"/>
      <c r="AU31" s="6"/>
      <c r="AW31" s="31" t="s">
        <v>386</v>
      </c>
      <c r="AX31" s="36">
        <v>26</v>
      </c>
    </row>
    <row r="32" spans="2:51" ht="18" customHeight="1">
      <c r="B32" s="6"/>
      <c r="D32" s="560"/>
      <c r="E32" s="561"/>
      <c r="F32" s="562"/>
      <c r="G32" s="515"/>
      <c r="H32" s="515"/>
      <c r="I32" s="515"/>
      <c r="J32" s="6"/>
      <c r="M32" s="7"/>
      <c r="N32" s="552"/>
      <c r="O32" s="552"/>
      <c r="P32" s="69"/>
      <c r="Q32" s="543" t="s">
        <v>125</v>
      </c>
      <c r="R32" s="543"/>
      <c r="S32" s="543"/>
      <c r="T32" s="543"/>
      <c r="U32" s="543"/>
      <c r="V32" s="543"/>
      <c r="W32" s="543"/>
      <c r="X32" s="71"/>
      <c r="Y32" s="511" t="s">
        <v>151</v>
      </c>
      <c r="Z32" s="511"/>
      <c r="AA32" s="511"/>
      <c r="AB32" s="512"/>
      <c r="AC32" s="505"/>
      <c r="AD32" s="506"/>
      <c r="AE32" s="507"/>
      <c r="AF32" s="509" t="s">
        <v>109</v>
      </c>
      <c r="AG32" s="513"/>
      <c r="AH32" s="511" t="s">
        <v>152</v>
      </c>
      <c r="AI32" s="511"/>
      <c r="AJ32" s="511"/>
      <c r="AK32" s="512"/>
      <c r="AL32" s="505"/>
      <c r="AM32" s="506"/>
      <c r="AN32" s="507"/>
      <c r="AO32" s="509" t="s">
        <v>111</v>
      </c>
      <c r="AP32" s="510"/>
      <c r="AR32" s="7"/>
      <c r="AU32" s="6"/>
      <c r="AW32" s="31" t="s">
        <v>387</v>
      </c>
      <c r="AX32" s="36">
        <v>27</v>
      </c>
    </row>
    <row r="33" spans="2:50" ht="18" customHeight="1">
      <c r="B33" s="6"/>
      <c r="D33" s="560"/>
      <c r="E33" s="561"/>
      <c r="F33" s="562"/>
      <c r="G33" s="515"/>
      <c r="H33" s="515"/>
      <c r="I33" s="515"/>
      <c r="J33" s="6"/>
      <c r="M33" s="7"/>
      <c r="N33" s="552"/>
      <c r="O33" s="552"/>
      <c r="P33" s="69"/>
      <c r="Q33" s="543" t="s">
        <v>126</v>
      </c>
      <c r="R33" s="543"/>
      <c r="S33" s="543"/>
      <c r="T33" s="543"/>
      <c r="U33" s="543"/>
      <c r="V33" s="543"/>
      <c r="W33" s="543"/>
      <c r="X33" s="71"/>
      <c r="Y33" s="511" t="s">
        <v>151</v>
      </c>
      <c r="Z33" s="511"/>
      <c r="AA33" s="511"/>
      <c r="AB33" s="512"/>
      <c r="AC33" s="505"/>
      <c r="AD33" s="506"/>
      <c r="AE33" s="507"/>
      <c r="AF33" s="509" t="s">
        <v>109</v>
      </c>
      <c r="AG33" s="513"/>
      <c r="AH33" s="511" t="s">
        <v>152</v>
      </c>
      <c r="AI33" s="511"/>
      <c r="AJ33" s="511"/>
      <c r="AK33" s="512"/>
      <c r="AL33" s="505"/>
      <c r="AM33" s="506"/>
      <c r="AN33" s="507"/>
      <c r="AO33" s="509" t="s">
        <v>111</v>
      </c>
      <c r="AP33" s="510"/>
      <c r="AR33" s="7"/>
      <c r="AU33" s="6"/>
      <c r="AW33" s="31" t="s">
        <v>388</v>
      </c>
      <c r="AX33" s="36">
        <v>28</v>
      </c>
    </row>
    <row r="34" spans="2:50" ht="18" customHeight="1">
      <c r="B34" s="6"/>
      <c r="D34" s="560"/>
      <c r="E34" s="561"/>
      <c r="F34" s="562"/>
      <c r="G34" s="515"/>
      <c r="H34" s="515"/>
      <c r="I34" s="515"/>
      <c r="J34" s="6"/>
      <c r="M34" s="7"/>
      <c r="N34" s="552"/>
      <c r="O34" s="552"/>
      <c r="P34" s="69"/>
      <c r="Q34" s="543" t="s">
        <v>127</v>
      </c>
      <c r="R34" s="543"/>
      <c r="S34" s="543"/>
      <c r="T34" s="543"/>
      <c r="U34" s="543"/>
      <c r="V34" s="543"/>
      <c r="W34" s="543"/>
      <c r="X34" s="71"/>
      <c r="Y34" s="511" t="s">
        <v>151</v>
      </c>
      <c r="Z34" s="511"/>
      <c r="AA34" s="511"/>
      <c r="AB34" s="512"/>
      <c r="AC34" s="505"/>
      <c r="AD34" s="506"/>
      <c r="AE34" s="507"/>
      <c r="AF34" s="509" t="s">
        <v>109</v>
      </c>
      <c r="AG34" s="513"/>
      <c r="AH34" s="511" t="s">
        <v>152</v>
      </c>
      <c r="AI34" s="511"/>
      <c r="AJ34" s="511"/>
      <c r="AK34" s="512"/>
      <c r="AL34" s="505"/>
      <c r="AM34" s="506"/>
      <c r="AN34" s="507"/>
      <c r="AO34" s="509" t="s">
        <v>111</v>
      </c>
      <c r="AP34" s="510"/>
      <c r="AR34" s="7"/>
      <c r="AU34" s="6"/>
      <c r="AW34" s="37" t="s">
        <v>389</v>
      </c>
      <c r="AX34" s="36">
        <v>29</v>
      </c>
    </row>
    <row r="35" spans="2:50" ht="18" customHeight="1">
      <c r="B35" s="6"/>
      <c r="D35" s="560"/>
      <c r="E35" s="561"/>
      <c r="F35" s="562"/>
      <c r="G35" s="515"/>
      <c r="H35" s="515"/>
      <c r="I35" s="515"/>
      <c r="J35" s="6"/>
      <c r="M35" s="7"/>
      <c r="N35" s="552"/>
      <c r="O35" s="552"/>
      <c r="P35" s="69"/>
      <c r="Q35" s="543" t="s">
        <v>128</v>
      </c>
      <c r="R35" s="543"/>
      <c r="S35" s="543"/>
      <c r="T35" s="543"/>
      <c r="U35" s="543"/>
      <c r="V35" s="543"/>
      <c r="W35" s="543"/>
      <c r="X35" s="71"/>
      <c r="Y35" s="511" t="s">
        <v>151</v>
      </c>
      <c r="Z35" s="511"/>
      <c r="AA35" s="511"/>
      <c r="AB35" s="512"/>
      <c r="AC35" s="505"/>
      <c r="AD35" s="506"/>
      <c r="AE35" s="507"/>
      <c r="AF35" s="509" t="s">
        <v>109</v>
      </c>
      <c r="AG35" s="513"/>
      <c r="AH35" s="511" t="s">
        <v>152</v>
      </c>
      <c r="AI35" s="511"/>
      <c r="AJ35" s="511"/>
      <c r="AK35" s="512"/>
      <c r="AL35" s="505"/>
      <c r="AM35" s="506"/>
      <c r="AN35" s="507"/>
      <c r="AO35" s="509" t="s">
        <v>111</v>
      </c>
      <c r="AP35" s="510"/>
      <c r="AR35" s="7"/>
      <c r="AU35" s="6"/>
      <c r="AW35" s="31" t="s">
        <v>390</v>
      </c>
      <c r="AX35" s="36">
        <v>30</v>
      </c>
    </row>
    <row r="36" spans="2:50" ht="18" customHeight="1">
      <c r="B36" s="6"/>
      <c r="D36" s="560"/>
      <c r="E36" s="561"/>
      <c r="F36" s="562"/>
      <c r="G36" s="515"/>
      <c r="H36" s="515"/>
      <c r="I36" s="515"/>
      <c r="J36" s="6"/>
      <c r="M36" s="7"/>
      <c r="N36" s="552"/>
      <c r="O36" s="552"/>
      <c r="P36" s="69"/>
      <c r="Q36" s="543" t="s">
        <v>129</v>
      </c>
      <c r="R36" s="543"/>
      <c r="S36" s="543"/>
      <c r="T36" s="543"/>
      <c r="U36" s="543"/>
      <c r="V36" s="543"/>
      <c r="W36" s="543"/>
      <c r="X36" s="70"/>
      <c r="Y36" s="511" t="s">
        <v>151</v>
      </c>
      <c r="Z36" s="511"/>
      <c r="AA36" s="511"/>
      <c r="AB36" s="512"/>
      <c r="AC36" s="505"/>
      <c r="AD36" s="506"/>
      <c r="AE36" s="507"/>
      <c r="AF36" s="509" t="s">
        <v>109</v>
      </c>
      <c r="AG36" s="513"/>
      <c r="AH36" s="511" t="s">
        <v>152</v>
      </c>
      <c r="AI36" s="511"/>
      <c r="AJ36" s="511"/>
      <c r="AK36" s="512"/>
      <c r="AL36" s="505"/>
      <c r="AM36" s="506"/>
      <c r="AN36" s="507"/>
      <c r="AO36" s="509" t="s">
        <v>111</v>
      </c>
      <c r="AP36" s="510"/>
      <c r="AR36" s="7"/>
      <c r="AU36" s="6"/>
      <c r="AW36" s="31" t="s">
        <v>391</v>
      </c>
      <c r="AX36" s="36">
        <v>31</v>
      </c>
    </row>
    <row r="37" spans="2:50" ht="18" customHeight="1">
      <c r="B37" s="6"/>
      <c r="D37" s="563"/>
      <c r="E37" s="564"/>
      <c r="F37" s="565"/>
      <c r="G37" s="515"/>
      <c r="H37" s="515"/>
      <c r="I37" s="515"/>
      <c r="J37" s="3"/>
      <c r="K37" s="2"/>
      <c r="L37" s="2"/>
      <c r="M37" s="8"/>
      <c r="N37" s="552"/>
      <c r="O37" s="552"/>
      <c r="P37" s="69"/>
      <c r="Q37" s="543" t="s">
        <v>130</v>
      </c>
      <c r="R37" s="543"/>
      <c r="S37" s="543"/>
      <c r="T37" s="543"/>
      <c r="U37" s="543"/>
      <c r="V37" s="543"/>
      <c r="W37" s="543"/>
      <c r="X37" s="71"/>
      <c r="Y37" s="511" t="s">
        <v>151</v>
      </c>
      <c r="Z37" s="511"/>
      <c r="AA37" s="511"/>
      <c r="AB37" s="512"/>
      <c r="AC37" s="505"/>
      <c r="AD37" s="506"/>
      <c r="AE37" s="507"/>
      <c r="AF37" s="509" t="s">
        <v>109</v>
      </c>
      <c r="AG37" s="513"/>
      <c r="AH37" s="511" t="s">
        <v>152</v>
      </c>
      <c r="AI37" s="511"/>
      <c r="AJ37" s="511"/>
      <c r="AK37" s="512"/>
      <c r="AL37" s="505"/>
      <c r="AM37" s="506"/>
      <c r="AN37" s="507"/>
      <c r="AO37" s="509" t="s">
        <v>111</v>
      </c>
      <c r="AP37" s="510"/>
      <c r="AR37" s="7"/>
      <c r="AU37" s="6"/>
      <c r="AW37" s="31" t="s">
        <v>392</v>
      </c>
      <c r="AX37" s="36">
        <v>32</v>
      </c>
    </row>
    <row r="38" spans="2:50" ht="86.25" customHeight="1">
      <c r="B38" s="6"/>
      <c r="D38" s="72"/>
      <c r="E38" s="550" t="s">
        <v>131</v>
      </c>
      <c r="F38" s="550"/>
      <c r="G38" s="550"/>
      <c r="H38" s="550"/>
      <c r="I38" s="550"/>
      <c r="J38" s="550"/>
      <c r="K38" s="550"/>
      <c r="L38" s="550"/>
      <c r="M38" s="550"/>
      <c r="N38" s="550"/>
      <c r="O38" s="73"/>
      <c r="P38" s="544"/>
      <c r="Q38" s="545"/>
      <c r="R38" s="545"/>
      <c r="S38" s="545"/>
      <c r="T38" s="545"/>
      <c r="U38" s="545"/>
      <c r="V38" s="545"/>
      <c r="W38" s="545"/>
      <c r="X38" s="545"/>
      <c r="Y38" s="545"/>
      <c r="Z38" s="545"/>
      <c r="AA38" s="545"/>
      <c r="AB38" s="545"/>
      <c r="AC38" s="545"/>
      <c r="AD38" s="545"/>
      <c r="AE38" s="545"/>
      <c r="AF38" s="545"/>
      <c r="AG38" s="545"/>
      <c r="AH38" s="545"/>
      <c r="AI38" s="545"/>
      <c r="AJ38" s="545"/>
      <c r="AK38" s="545"/>
      <c r="AL38" s="545"/>
      <c r="AM38" s="545"/>
      <c r="AN38" s="545"/>
      <c r="AO38" s="545"/>
      <c r="AP38" s="546"/>
      <c r="AR38" s="7"/>
      <c r="AU38" s="6"/>
      <c r="AW38" s="31" t="s">
        <v>393</v>
      </c>
      <c r="AX38" s="36">
        <v>33</v>
      </c>
    </row>
    <row r="39" spans="2:50" ht="24" customHeight="1" thickBot="1">
      <c r="B39" s="6"/>
      <c r="D39" s="74"/>
      <c r="E39" s="551" t="s">
        <v>132</v>
      </c>
      <c r="F39" s="551"/>
      <c r="G39" s="551"/>
      <c r="H39" s="551"/>
      <c r="I39" s="551"/>
      <c r="J39" s="551"/>
      <c r="K39" s="551"/>
      <c r="L39" s="551"/>
      <c r="M39" s="551"/>
      <c r="N39" s="551"/>
      <c r="O39" s="75"/>
      <c r="P39" s="547"/>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1" t="s">
        <v>193</v>
      </c>
      <c r="AP39" s="542"/>
      <c r="AR39" s="7"/>
      <c r="AU39" s="6"/>
      <c r="AW39" s="31" t="s">
        <v>394</v>
      </c>
      <c r="AX39" s="36">
        <v>34</v>
      </c>
    </row>
    <row r="40" spans="2:50" ht="12" customHeight="1">
      <c r="B40" s="6"/>
      <c r="AM40" s="4" t="s">
        <v>719</v>
      </c>
      <c r="AP40" s="9"/>
      <c r="AR40" s="7"/>
      <c r="AU40" s="6"/>
      <c r="AW40" s="31" t="s">
        <v>395</v>
      </c>
      <c r="AX40" s="36">
        <v>35</v>
      </c>
    </row>
    <row r="41" spans="2:50" ht="3" customHeight="1">
      <c r="B41" s="3"/>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8"/>
      <c r="AU41" s="6"/>
      <c r="AW41" s="31" t="s">
        <v>396</v>
      </c>
      <c r="AX41" s="36">
        <v>36</v>
      </c>
    </row>
    <row r="42" spans="2:50" ht="12" customHeight="1">
      <c r="AQ42" s="1" t="s">
        <v>662</v>
      </c>
      <c r="AR42" s="1"/>
      <c r="AU42" s="6"/>
      <c r="AW42" s="31" t="s">
        <v>397</v>
      </c>
      <c r="AX42" s="36">
        <v>37</v>
      </c>
    </row>
    <row r="43" spans="2:50">
      <c r="AU43" s="6"/>
      <c r="AW43" s="31" t="s">
        <v>398</v>
      </c>
      <c r="AX43" s="36">
        <v>38</v>
      </c>
    </row>
    <row r="44" spans="2:50">
      <c r="AU44" s="6"/>
      <c r="AW44" s="31" t="s">
        <v>399</v>
      </c>
      <c r="AX44" s="36">
        <v>39</v>
      </c>
    </row>
    <row r="45" spans="2:50">
      <c r="AU45" s="6"/>
      <c r="AW45" s="31" t="s">
        <v>400</v>
      </c>
      <c r="AX45" s="36">
        <v>40</v>
      </c>
    </row>
    <row r="46" spans="2:50">
      <c r="AU46" s="6"/>
      <c r="AW46" s="31" t="s">
        <v>401</v>
      </c>
      <c r="AX46" s="36">
        <v>41</v>
      </c>
    </row>
    <row r="47" spans="2:50">
      <c r="AU47" s="6"/>
      <c r="AW47" s="31" t="s">
        <v>402</v>
      </c>
      <c r="AX47" s="36">
        <v>42</v>
      </c>
    </row>
    <row r="48" spans="2:50">
      <c r="AU48" s="6"/>
      <c r="AW48" s="31" t="s">
        <v>403</v>
      </c>
      <c r="AX48" s="36">
        <v>43</v>
      </c>
    </row>
    <row r="49" spans="47:50">
      <c r="AU49" s="6"/>
      <c r="AW49" s="31" t="s">
        <v>404</v>
      </c>
      <c r="AX49" s="36">
        <v>44</v>
      </c>
    </row>
    <row r="50" spans="47:50">
      <c r="AU50" s="6"/>
      <c r="AW50" s="31" t="s">
        <v>405</v>
      </c>
      <c r="AX50" s="36">
        <v>45</v>
      </c>
    </row>
    <row r="51" spans="47:50">
      <c r="AU51" s="6"/>
      <c r="AW51" s="31" t="s">
        <v>406</v>
      </c>
      <c r="AX51" s="36">
        <v>46</v>
      </c>
    </row>
    <row r="52" spans="47:50" ht="9" customHeight="1">
      <c r="AU52" s="6"/>
      <c r="AW52" s="31" t="s">
        <v>407</v>
      </c>
      <c r="AX52" s="36">
        <v>47</v>
      </c>
    </row>
    <row r="53" spans="47:50" ht="9" customHeight="1">
      <c r="AU53" s="6"/>
      <c r="AW53" s="31" t="s">
        <v>408</v>
      </c>
      <c r="AX53" s="36">
        <v>48</v>
      </c>
    </row>
    <row r="54" spans="47:50">
      <c r="AU54" s="6"/>
      <c r="AW54" s="31" t="s">
        <v>409</v>
      </c>
      <c r="AX54" s="36">
        <v>49</v>
      </c>
    </row>
    <row r="55" spans="47:50" ht="24">
      <c r="AU55" s="6"/>
      <c r="AW55" s="37" t="s">
        <v>410</v>
      </c>
      <c r="AX55" s="36">
        <v>50</v>
      </c>
    </row>
    <row r="56" spans="47:50">
      <c r="AU56" s="6"/>
      <c r="AW56" s="31" t="s">
        <v>411</v>
      </c>
      <c r="AX56" s="36">
        <v>51</v>
      </c>
    </row>
    <row r="57" spans="47:50">
      <c r="AU57" s="6"/>
      <c r="AW57" s="31" t="s">
        <v>412</v>
      </c>
      <c r="AX57" s="36">
        <v>52</v>
      </c>
    </row>
    <row r="58" spans="47:50">
      <c r="AU58" s="6"/>
      <c r="AW58" s="31" t="s">
        <v>413</v>
      </c>
      <c r="AX58" s="36">
        <v>53</v>
      </c>
    </row>
    <row r="59" spans="47:50">
      <c r="AU59" s="6"/>
      <c r="AW59" s="31" t="s">
        <v>414</v>
      </c>
      <c r="AX59" s="36">
        <v>54</v>
      </c>
    </row>
    <row r="60" spans="47:50">
      <c r="AU60" s="6"/>
      <c r="AW60" s="31" t="s">
        <v>415</v>
      </c>
      <c r="AX60" s="36">
        <v>55</v>
      </c>
    </row>
    <row r="61" spans="47:50">
      <c r="AU61" s="6"/>
      <c r="AW61" s="31" t="s">
        <v>416</v>
      </c>
      <c r="AX61" s="36">
        <v>56</v>
      </c>
    </row>
    <row r="62" spans="47:50">
      <c r="AU62" s="6"/>
      <c r="AW62" s="31" t="s">
        <v>417</v>
      </c>
      <c r="AX62" s="36">
        <v>57</v>
      </c>
    </row>
    <row r="63" spans="47:50">
      <c r="AU63" s="6"/>
      <c r="AW63" s="31" t="s">
        <v>418</v>
      </c>
      <c r="AX63" s="36">
        <v>58</v>
      </c>
    </row>
    <row r="64" spans="47:50">
      <c r="AU64" s="6"/>
      <c r="AW64" s="31" t="s">
        <v>419</v>
      </c>
      <c r="AX64" s="36">
        <v>59</v>
      </c>
    </row>
    <row r="65" spans="47:50">
      <c r="AU65" s="6"/>
      <c r="AW65" s="31" t="s">
        <v>420</v>
      </c>
      <c r="AX65" s="36">
        <v>60</v>
      </c>
    </row>
    <row r="66" spans="47:50">
      <c r="AU66" s="6"/>
      <c r="AW66" s="31" t="s">
        <v>421</v>
      </c>
      <c r="AX66" s="36">
        <v>61</v>
      </c>
    </row>
    <row r="67" spans="47:50">
      <c r="AU67" s="6"/>
      <c r="AW67" s="31" t="s">
        <v>422</v>
      </c>
      <c r="AX67" s="36">
        <v>62</v>
      </c>
    </row>
    <row r="68" spans="47:50">
      <c r="AU68" s="6"/>
      <c r="AW68" s="31" t="s">
        <v>423</v>
      </c>
      <c r="AX68" s="36">
        <v>63</v>
      </c>
    </row>
    <row r="69" spans="47:50">
      <c r="AU69" s="6"/>
      <c r="AW69" s="31" t="s">
        <v>424</v>
      </c>
      <c r="AX69" s="36">
        <v>64</v>
      </c>
    </row>
    <row r="70" spans="47:50">
      <c r="AU70" s="6"/>
      <c r="AW70" s="31" t="s">
        <v>425</v>
      </c>
      <c r="AX70" s="36">
        <v>65</v>
      </c>
    </row>
    <row r="71" spans="47:50">
      <c r="AU71" s="6"/>
      <c r="AW71" s="31" t="s">
        <v>426</v>
      </c>
      <c r="AX71" s="36">
        <v>66</v>
      </c>
    </row>
    <row r="72" spans="47:50">
      <c r="AU72" s="6"/>
      <c r="AW72" s="31" t="s">
        <v>427</v>
      </c>
      <c r="AX72" s="36">
        <v>67</v>
      </c>
    </row>
    <row r="73" spans="47:50">
      <c r="AU73" s="6"/>
      <c r="AW73" s="31" t="s">
        <v>428</v>
      </c>
      <c r="AX73" s="36">
        <v>68</v>
      </c>
    </row>
    <row r="74" spans="47:50">
      <c r="AU74" s="6"/>
      <c r="AW74" s="31" t="s">
        <v>429</v>
      </c>
      <c r="AX74" s="36">
        <v>69</v>
      </c>
    </row>
    <row r="75" spans="47:50">
      <c r="AU75" s="6"/>
      <c r="AW75" s="31" t="s">
        <v>430</v>
      </c>
      <c r="AX75" s="36">
        <v>70</v>
      </c>
    </row>
    <row r="76" spans="47:50">
      <c r="AU76" s="6"/>
      <c r="AW76" s="31" t="s">
        <v>431</v>
      </c>
      <c r="AX76" s="36">
        <v>71</v>
      </c>
    </row>
    <row r="77" spans="47:50">
      <c r="AU77" s="6"/>
      <c r="AW77" s="31" t="s">
        <v>432</v>
      </c>
      <c r="AX77" s="36">
        <v>72</v>
      </c>
    </row>
    <row r="78" spans="47:50" ht="24">
      <c r="AU78" s="6"/>
      <c r="AW78" s="37" t="s">
        <v>433</v>
      </c>
      <c r="AX78" s="36">
        <v>73</v>
      </c>
    </row>
    <row r="79" spans="47:50" ht="24">
      <c r="AU79" s="6"/>
      <c r="AW79" s="37" t="s">
        <v>434</v>
      </c>
      <c r="AX79" s="36">
        <v>74</v>
      </c>
    </row>
    <row r="80" spans="47:50" ht="24">
      <c r="AU80" s="6"/>
      <c r="AW80" s="37" t="s">
        <v>435</v>
      </c>
      <c r="AX80" s="36">
        <v>75</v>
      </c>
    </row>
    <row r="81" spans="47:50">
      <c r="AU81" s="6"/>
      <c r="AW81" s="31" t="s">
        <v>436</v>
      </c>
      <c r="AX81" s="36">
        <v>76</v>
      </c>
    </row>
    <row r="82" spans="47:50">
      <c r="AU82" s="6"/>
      <c r="AW82" s="31" t="s">
        <v>437</v>
      </c>
      <c r="AX82" s="36">
        <v>77</v>
      </c>
    </row>
    <row r="83" spans="47:50">
      <c r="AU83" s="6"/>
      <c r="AW83" s="31" t="s">
        <v>438</v>
      </c>
      <c r="AX83" s="36">
        <v>78</v>
      </c>
    </row>
    <row r="84" spans="47:50">
      <c r="AU84" s="6"/>
      <c r="AW84" s="31" t="s">
        <v>439</v>
      </c>
      <c r="AX84" s="36">
        <v>79</v>
      </c>
    </row>
    <row r="85" spans="47:50">
      <c r="AU85" s="6"/>
      <c r="AW85" s="31" t="s">
        <v>440</v>
      </c>
      <c r="AX85" s="36">
        <v>80</v>
      </c>
    </row>
    <row r="86" spans="47:50">
      <c r="AU86" s="6"/>
      <c r="AW86" s="31" t="s">
        <v>441</v>
      </c>
      <c r="AX86" s="36">
        <v>81</v>
      </c>
    </row>
    <row r="87" spans="47:50">
      <c r="AU87" s="6"/>
      <c r="AW87" s="31" t="s">
        <v>442</v>
      </c>
      <c r="AX87" s="36">
        <v>82</v>
      </c>
    </row>
    <row r="88" spans="47:50">
      <c r="AU88" s="6"/>
      <c r="AW88" s="31" t="s">
        <v>443</v>
      </c>
      <c r="AX88" s="36">
        <v>83</v>
      </c>
    </row>
    <row r="89" spans="47:50">
      <c r="AU89" s="6"/>
      <c r="AW89" s="31" t="s">
        <v>444</v>
      </c>
      <c r="AX89" s="36">
        <v>84</v>
      </c>
    </row>
    <row r="90" spans="47:50">
      <c r="AU90" s="6"/>
      <c r="AW90" s="31" t="s">
        <v>445</v>
      </c>
      <c r="AX90" s="36">
        <v>85</v>
      </c>
    </row>
    <row r="91" spans="47:50">
      <c r="AU91" s="6"/>
      <c r="AW91" s="31" t="s">
        <v>446</v>
      </c>
      <c r="AX91" s="36">
        <v>86</v>
      </c>
    </row>
    <row r="92" spans="47:50">
      <c r="AU92" s="6"/>
      <c r="AW92" s="31" t="s">
        <v>447</v>
      </c>
      <c r="AX92" s="36">
        <v>87</v>
      </c>
    </row>
    <row r="93" spans="47:50">
      <c r="AU93" s="6"/>
      <c r="AW93" s="31" t="s">
        <v>448</v>
      </c>
      <c r="AX93" s="36">
        <v>88</v>
      </c>
    </row>
    <row r="94" spans="47:50">
      <c r="AU94" s="6"/>
      <c r="AW94" s="31" t="s">
        <v>449</v>
      </c>
      <c r="AX94" s="36">
        <v>89</v>
      </c>
    </row>
    <row r="95" spans="47:50">
      <c r="AU95" s="6"/>
      <c r="AW95" s="31" t="s">
        <v>450</v>
      </c>
      <c r="AX95" s="36">
        <v>90</v>
      </c>
    </row>
    <row r="96" spans="47:50">
      <c r="AU96" s="6"/>
      <c r="AW96" s="31" t="s">
        <v>451</v>
      </c>
      <c r="AX96" s="36">
        <v>91</v>
      </c>
    </row>
    <row r="97" spans="46:50">
      <c r="AU97" s="6"/>
      <c r="AW97" s="31" t="s">
        <v>452</v>
      </c>
      <c r="AX97" s="36">
        <v>92</v>
      </c>
    </row>
    <row r="98" spans="46:50">
      <c r="AU98" s="6"/>
      <c r="AW98" s="31" t="s">
        <v>453</v>
      </c>
      <c r="AX98" s="36">
        <v>93</v>
      </c>
    </row>
    <row r="99" spans="46:50">
      <c r="AU99" s="6"/>
      <c r="AW99" s="31" t="s">
        <v>454</v>
      </c>
      <c r="AX99" s="36">
        <v>94</v>
      </c>
    </row>
    <row r="100" spans="46:50">
      <c r="AU100" s="6"/>
      <c r="AW100" s="31" t="s">
        <v>455</v>
      </c>
      <c r="AX100" s="36">
        <v>95</v>
      </c>
    </row>
    <row r="101" spans="46:50" ht="24">
      <c r="AU101" s="6"/>
      <c r="AW101" s="37" t="s">
        <v>456</v>
      </c>
      <c r="AX101" s="36">
        <v>96</v>
      </c>
    </row>
    <row r="102" spans="46:50">
      <c r="AU102" s="6"/>
      <c r="AW102" s="31" t="s">
        <v>457</v>
      </c>
      <c r="AX102" s="36">
        <v>97</v>
      </c>
    </row>
    <row r="103" spans="46:50">
      <c r="AU103" s="6"/>
      <c r="AW103" s="31" t="s">
        <v>458</v>
      </c>
      <c r="AX103" s="36">
        <v>98</v>
      </c>
    </row>
    <row r="104" spans="46:50">
      <c r="AU104" s="3"/>
      <c r="AV104" s="2"/>
      <c r="AW104" s="38" t="s">
        <v>459</v>
      </c>
      <c r="AX104" s="39">
        <v>99</v>
      </c>
    </row>
    <row r="107" spans="46:50">
      <c r="AT107" s="47" t="s">
        <v>557</v>
      </c>
      <c r="AU107" s="33" t="s">
        <v>321</v>
      </c>
      <c r="AV107" s="48"/>
      <c r="AW107" s="33" t="s">
        <v>323</v>
      </c>
      <c r="AX107" s="51"/>
    </row>
    <row r="108" spans="46:50">
      <c r="AT108" s="6" t="s">
        <v>558</v>
      </c>
      <c r="AU108" s="31" t="s">
        <v>565</v>
      </c>
      <c r="AW108" s="31" t="s">
        <v>326</v>
      </c>
      <c r="AX108" s="7"/>
    </row>
    <row r="109" spans="46:50">
      <c r="AT109" s="6" t="s">
        <v>559</v>
      </c>
      <c r="AU109" s="31" t="s">
        <v>324</v>
      </c>
      <c r="AW109" s="31" t="s">
        <v>329</v>
      </c>
      <c r="AX109" s="7"/>
    </row>
    <row r="110" spans="46:50">
      <c r="AT110" s="6" t="s">
        <v>560</v>
      </c>
      <c r="AU110" s="31" t="s">
        <v>324</v>
      </c>
      <c r="AW110" s="31" t="s">
        <v>332</v>
      </c>
      <c r="AX110" s="7"/>
    </row>
    <row r="111" spans="46:50">
      <c r="AT111" s="6" t="s">
        <v>561</v>
      </c>
      <c r="AU111" s="31" t="s">
        <v>327</v>
      </c>
      <c r="AW111" s="31" t="s">
        <v>335</v>
      </c>
      <c r="AX111" s="7"/>
    </row>
    <row r="112" spans="46:50">
      <c r="AT112" s="6" t="s">
        <v>562</v>
      </c>
      <c r="AU112" s="31" t="s">
        <v>330</v>
      </c>
      <c r="AW112" s="31" t="s">
        <v>338</v>
      </c>
      <c r="AX112" s="7"/>
    </row>
    <row r="113" spans="46:50">
      <c r="AT113" s="6" t="s">
        <v>563</v>
      </c>
      <c r="AU113" s="31" t="s">
        <v>330</v>
      </c>
      <c r="AW113" s="31" t="s">
        <v>341</v>
      </c>
      <c r="AX113" s="7"/>
    </row>
    <row r="114" spans="46:50">
      <c r="AT114" s="6" t="s">
        <v>564</v>
      </c>
      <c r="AU114" s="31" t="s">
        <v>330</v>
      </c>
      <c r="AW114" s="31" t="s">
        <v>344</v>
      </c>
      <c r="AX114" s="7"/>
    </row>
    <row r="115" spans="46:50">
      <c r="AT115" s="6" t="s">
        <v>566</v>
      </c>
      <c r="AU115" s="31" t="s">
        <v>333</v>
      </c>
      <c r="AW115" s="31" t="s">
        <v>347</v>
      </c>
      <c r="AX115" s="7"/>
    </row>
    <row r="116" spans="46:50">
      <c r="AT116" s="6" t="s">
        <v>567</v>
      </c>
      <c r="AU116" s="31" t="s">
        <v>333</v>
      </c>
      <c r="AW116" s="31" t="s">
        <v>350</v>
      </c>
      <c r="AX116" s="7"/>
    </row>
    <row r="117" spans="46:50">
      <c r="AT117" s="6" t="s">
        <v>568</v>
      </c>
      <c r="AU117" s="31" t="s">
        <v>333</v>
      </c>
      <c r="AW117" s="31" t="s">
        <v>353</v>
      </c>
      <c r="AX117" s="7"/>
    </row>
    <row r="118" spans="46:50">
      <c r="AT118" s="6" t="s">
        <v>569</v>
      </c>
      <c r="AU118" s="31" t="s">
        <v>333</v>
      </c>
      <c r="AW118" s="31" t="s">
        <v>356</v>
      </c>
      <c r="AX118" s="7"/>
    </row>
    <row r="119" spans="46:50">
      <c r="AT119" s="6" t="s">
        <v>570</v>
      </c>
      <c r="AU119" s="31" t="s">
        <v>333</v>
      </c>
      <c r="AW119" s="31" t="s">
        <v>359</v>
      </c>
      <c r="AX119" s="7"/>
    </row>
    <row r="120" spans="46:50">
      <c r="AT120" s="6" t="s">
        <v>571</v>
      </c>
      <c r="AU120" s="31" t="s">
        <v>333</v>
      </c>
      <c r="AW120" s="31" t="s">
        <v>362</v>
      </c>
      <c r="AX120" s="7"/>
    </row>
    <row r="121" spans="46:50">
      <c r="AT121" s="6" t="s">
        <v>572</v>
      </c>
      <c r="AU121" s="31" t="s">
        <v>333</v>
      </c>
      <c r="AW121" s="31" t="s">
        <v>365</v>
      </c>
      <c r="AX121" s="7"/>
    </row>
    <row r="122" spans="46:50" ht="24">
      <c r="AT122" s="6" t="s">
        <v>573</v>
      </c>
      <c r="AU122" s="31" t="s">
        <v>333</v>
      </c>
      <c r="AW122" s="37" t="s">
        <v>368</v>
      </c>
      <c r="AX122" s="7"/>
    </row>
    <row r="123" spans="46:50">
      <c r="AT123" s="6" t="s">
        <v>574</v>
      </c>
      <c r="AU123" s="31" t="s">
        <v>333</v>
      </c>
      <c r="AW123" s="31" t="s">
        <v>371</v>
      </c>
      <c r="AX123" s="7"/>
    </row>
    <row r="124" spans="46:50">
      <c r="AT124" s="6" t="s">
        <v>575</v>
      </c>
      <c r="AU124" s="31" t="s">
        <v>333</v>
      </c>
      <c r="AW124" s="31" t="s">
        <v>374</v>
      </c>
      <c r="AX124" s="7"/>
    </row>
    <row r="125" spans="46:50" ht="24">
      <c r="AT125" s="6" t="s">
        <v>576</v>
      </c>
      <c r="AU125" s="31" t="s">
        <v>333</v>
      </c>
      <c r="AW125" s="37" t="s">
        <v>377</v>
      </c>
      <c r="AX125" s="7"/>
    </row>
    <row r="126" spans="46:50">
      <c r="AT126" s="6" t="s">
        <v>577</v>
      </c>
      <c r="AU126" s="31" t="s">
        <v>333</v>
      </c>
      <c r="AW126" s="31" t="s">
        <v>380</v>
      </c>
      <c r="AX126" s="7"/>
    </row>
    <row r="127" spans="46:50">
      <c r="AT127" s="6" t="s">
        <v>578</v>
      </c>
      <c r="AU127" s="31" t="s">
        <v>333</v>
      </c>
      <c r="AW127" s="31" t="s">
        <v>381</v>
      </c>
      <c r="AX127" s="7"/>
    </row>
    <row r="128" spans="46:50">
      <c r="AT128" s="6" t="s">
        <v>579</v>
      </c>
      <c r="AU128" s="31" t="s">
        <v>333</v>
      </c>
      <c r="AW128" s="31" t="s">
        <v>382</v>
      </c>
      <c r="AX128" s="7"/>
    </row>
    <row r="129" spans="46:50">
      <c r="AT129" s="6" t="s">
        <v>580</v>
      </c>
      <c r="AU129" s="31" t="s">
        <v>333</v>
      </c>
      <c r="AW129" s="31" t="s">
        <v>383</v>
      </c>
      <c r="AX129" s="7"/>
    </row>
    <row r="130" spans="46:50">
      <c r="AT130" s="6" t="s">
        <v>581</v>
      </c>
      <c r="AU130" s="31" t="s">
        <v>333</v>
      </c>
      <c r="AW130" s="31" t="s">
        <v>384</v>
      </c>
      <c r="AX130" s="7"/>
    </row>
    <row r="131" spans="46:50">
      <c r="AT131" s="6" t="s">
        <v>582</v>
      </c>
      <c r="AU131" s="31" t="s">
        <v>333</v>
      </c>
      <c r="AW131" s="31" t="s">
        <v>385</v>
      </c>
      <c r="AX131" s="7"/>
    </row>
    <row r="132" spans="46:50">
      <c r="AT132" s="6" t="s">
        <v>583</v>
      </c>
      <c r="AU132" s="31" t="s">
        <v>333</v>
      </c>
      <c r="AW132" s="31" t="s">
        <v>386</v>
      </c>
      <c r="AX132" s="7"/>
    </row>
    <row r="133" spans="46:50">
      <c r="AT133" s="6" t="s">
        <v>584</v>
      </c>
      <c r="AU133" s="31" t="s">
        <v>333</v>
      </c>
      <c r="AW133" s="31" t="s">
        <v>387</v>
      </c>
      <c r="AX133" s="7"/>
    </row>
    <row r="134" spans="46:50">
      <c r="AT134" s="6" t="s">
        <v>585</v>
      </c>
      <c r="AU134" s="31" t="s">
        <v>333</v>
      </c>
      <c r="AW134" s="31" t="s">
        <v>388</v>
      </c>
      <c r="AX134" s="7"/>
    </row>
    <row r="135" spans="46:50" ht="24">
      <c r="AT135" s="6" t="s">
        <v>586</v>
      </c>
      <c r="AU135" s="31" t="s">
        <v>333</v>
      </c>
      <c r="AW135" s="37" t="s">
        <v>389</v>
      </c>
      <c r="AX135" s="7"/>
    </row>
    <row r="136" spans="46:50">
      <c r="AT136" s="6" t="s">
        <v>587</v>
      </c>
      <c r="AU136" s="31" t="s">
        <v>333</v>
      </c>
      <c r="AW136" s="31" t="s">
        <v>390</v>
      </c>
      <c r="AX136" s="7"/>
    </row>
    <row r="137" spans="46:50">
      <c r="AT137" s="6" t="s">
        <v>588</v>
      </c>
      <c r="AU137" s="31" t="s">
        <v>333</v>
      </c>
      <c r="AW137" s="31" t="s">
        <v>391</v>
      </c>
      <c r="AX137" s="7"/>
    </row>
    <row r="138" spans="46:50">
      <c r="AT138" s="6" t="s">
        <v>589</v>
      </c>
      <c r="AU138" s="31" t="s">
        <v>333</v>
      </c>
      <c r="AW138" s="31" t="s">
        <v>392</v>
      </c>
      <c r="AX138" s="7"/>
    </row>
    <row r="139" spans="46:50">
      <c r="AT139" s="6" t="s">
        <v>590</v>
      </c>
      <c r="AU139" s="31" t="s">
        <v>336</v>
      </c>
      <c r="AW139" s="31" t="s">
        <v>393</v>
      </c>
      <c r="AX139" s="7"/>
    </row>
    <row r="140" spans="46:50">
      <c r="AT140" s="6" t="s">
        <v>591</v>
      </c>
      <c r="AU140" s="31" t="s">
        <v>336</v>
      </c>
      <c r="AW140" s="31" t="s">
        <v>394</v>
      </c>
      <c r="AX140" s="7"/>
    </row>
    <row r="141" spans="46:50">
      <c r="AT141" s="6" t="s">
        <v>592</v>
      </c>
      <c r="AU141" s="31" t="s">
        <v>336</v>
      </c>
      <c r="AW141" s="31" t="s">
        <v>395</v>
      </c>
      <c r="AX141" s="7"/>
    </row>
    <row r="142" spans="46:50">
      <c r="AT142" s="6" t="s">
        <v>593</v>
      </c>
      <c r="AU142" s="31" t="s">
        <v>336</v>
      </c>
      <c r="AW142" s="31" t="s">
        <v>396</v>
      </c>
      <c r="AX142" s="7"/>
    </row>
    <row r="143" spans="46:50">
      <c r="AT143" s="6" t="s">
        <v>594</v>
      </c>
      <c r="AU143" s="31" t="s">
        <v>339</v>
      </c>
      <c r="AW143" s="31" t="s">
        <v>397</v>
      </c>
      <c r="AX143" s="7"/>
    </row>
    <row r="144" spans="46:50">
      <c r="AT144" s="6" t="s">
        <v>595</v>
      </c>
      <c r="AU144" s="31" t="s">
        <v>339</v>
      </c>
      <c r="AW144" s="31" t="s">
        <v>398</v>
      </c>
      <c r="AX144" s="7"/>
    </row>
    <row r="145" spans="46:50">
      <c r="AT145" s="6" t="s">
        <v>596</v>
      </c>
      <c r="AU145" s="31" t="s">
        <v>339</v>
      </c>
      <c r="AW145" s="31" t="s">
        <v>399</v>
      </c>
      <c r="AX145" s="7"/>
    </row>
    <row r="146" spans="46:50">
      <c r="AT146" s="6" t="s">
        <v>597</v>
      </c>
      <c r="AU146" s="31" t="s">
        <v>339</v>
      </c>
      <c r="AW146" s="31" t="s">
        <v>400</v>
      </c>
      <c r="AX146" s="7"/>
    </row>
    <row r="147" spans="46:50">
      <c r="AT147" s="6" t="s">
        <v>598</v>
      </c>
      <c r="AU147" s="31" t="s">
        <v>339</v>
      </c>
      <c r="AW147" s="31" t="s">
        <v>401</v>
      </c>
      <c r="AX147" s="7"/>
    </row>
    <row r="148" spans="46:50">
      <c r="AT148" s="6" t="s">
        <v>599</v>
      </c>
      <c r="AU148" s="31" t="s">
        <v>342</v>
      </c>
      <c r="AW148" s="31" t="s">
        <v>402</v>
      </c>
      <c r="AX148" s="7"/>
    </row>
    <row r="149" spans="46:50">
      <c r="AT149" s="6" t="s">
        <v>600</v>
      </c>
      <c r="AU149" s="31" t="s">
        <v>342</v>
      </c>
      <c r="AW149" s="31" t="s">
        <v>403</v>
      </c>
      <c r="AX149" s="7"/>
    </row>
    <row r="150" spans="46:50">
      <c r="AT150" s="6" t="s">
        <v>601</v>
      </c>
      <c r="AU150" s="31" t="s">
        <v>342</v>
      </c>
      <c r="AW150" s="31" t="s">
        <v>404</v>
      </c>
      <c r="AX150" s="7"/>
    </row>
    <row r="151" spans="46:50">
      <c r="AT151" s="6" t="s">
        <v>602</v>
      </c>
      <c r="AU151" s="31" t="s">
        <v>342</v>
      </c>
      <c r="AW151" s="31" t="s">
        <v>405</v>
      </c>
      <c r="AX151" s="7"/>
    </row>
    <row r="152" spans="46:50">
      <c r="AT152" s="6" t="s">
        <v>603</v>
      </c>
      <c r="AU152" s="31" t="s">
        <v>342</v>
      </c>
      <c r="AW152" s="31" t="s">
        <v>406</v>
      </c>
      <c r="AX152" s="7"/>
    </row>
    <row r="153" spans="46:50">
      <c r="AT153" s="6" t="s">
        <v>604</v>
      </c>
      <c r="AU153" s="31" t="s">
        <v>342</v>
      </c>
      <c r="AW153" s="31" t="s">
        <v>407</v>
      </c>
      <c r="AX153" s="7"/>
    </row>
    <row r="154" spans="46:50">
      <c r="AT154" s="6" t="s">
        <v>605</v>
      </c>
      <c r="AU154" s="31" t="s">
        <v>342</v>
      </c>
      <c r="AW154" s="31" t="s">
        <v>408</v>
      </c>
      <c r="AX154" s="7"/>
    </row>
    <row r="155" spans="46:50">
      <c r="AT155" s="6" t="s">
        <v>606</v>
      </c>
      <c r="AU155" s="31" t="s">
        <v>342</v>
      </c>
      <c r="AW155" s="31" t="s">
        <v>409</v>
      </c>
      <c r="AX155" s="7"/>
    </row>
    <row r="156" spans="46:50" ht="24">
      <c r="AT156" s="6" t="s">
        <v>607</v>
      </c>
      <c r="AU156" s="31" t="s">
        <v>345</v>
      </c>
      <c r="AW156" s="37" t="s">
        <v>410</v>
      </c>
      <c r="AX156" s="7"/>
    </row>
    <row r="157" spans="46:50">
      <c r="AT157" s="6" t="s">
        <v>608</v>
      </c>
      <c r="AU157" s="31" t="s">
        <v>345</v>
      </c>
      <c r="AW157" s="31" t="s">
        <v>411</v>
      </c>
      <c r="AX157" s="7"/>
    </row>
    <row r="158" spans="46:50">
      <c r="AT158" s="6" t="s">
        <v>609</v>
      </c>
      <c r="AU158" s="31" t="s">
        <v>345</v>
      </c>
      <c r="AW158" s="31" t="s">
        <v>412</v>
      </c>
      <c r="AX158" s="7"/>
    </row>
    <row r="159" spans="46:50">
      <c r="AT159" s="6" t="s">
        <v>610</v>
      </c>
      <c r="AU159" s="31" t="s">
        <v>345</v>
      </c>
      <c r="AW159" s="31" t="s">
        <v>413</v>
      </c>
      <c r="AX159" s="7"/>
    </row>
    <row r="160" spans="46:50">
      <c r="AT160" s="6" t="s">
        <v>611</v>
      </c>
      <c r="AU160" s="31" t="s">
        <v>345</v>
      </c>
      <c r="AW160" s="31" t="s">
        <v>414</v>
      </c>
      <c r="AX160" s="7"/>
    </row>
    <row r="161" spans="46:50">
      <c r="AT161" s="6" t="s">
        <v>612</v>
      </c>
      <c r="AU161" s="31" t="s">
        <v>345</v>
      </c>
      <c r="AW161" s="31" t="s">
        <v>415</v>
      </c>
      <c r="AX161" s="7"/>
    </row>
    <row r="162" spans="46:50">
      <c r="AT162" s="6" t="s">
        <v>613</v>
      </c>
      <c r="AU162" s="31" t="s">
        <v>345</v>
      </c>
      <c r="AW162" s="31" t="s">
        <v>416</v>
      </c>
      <c r="AX162" s="7"/>
    </row>
    <row r="163" spans="46:50">
      <c r="AT163" s="6" t="s">
        <v>614</v>
      </c>
      <c r="AU163" s="31" t="s">
        <v>345</v>
      </c>
      <c r="AW163" s="31" t="s">
        <v>417</v>
      </c>
      <c r="AX163" s="7"/>
    </row>
    <row r="164" spans="46:50">
      <c r="AT164" s="6" t="s">
        <v>615</v>
      </c>
      <c r="AU164" s="31" t="s">
        <v>345</v>
      </c>
      <c r="AW164" s="31" t="s">
        <v>418</v>
      </c>
      <c r="AX164" s="7"/>
    </row>
    <row r="165" spans="46:50">
      <c r="AT165" s="6" t="s">
        <v>616</v>
      </c>
      <c r="AU165" s="31" t="s">
        <v>345</v>
      </c>
      <c r="AW165" s="31" t="s">
        <v>419</v>
      </c>
      <c r="AX165" s="7"/>
    </row>
    <row r="166" spans="46:50">
      <c r="AT166" s="6" t="s">
        <v>617</v>
      </c>
      <c r="AU166" s="31" t="s">
        <v>345</v>
      </c>
      <c r="AW166" s="31" t="s">
        <v>420</v>
      </c>
      <c r="AX166" s="7"/>
    </row>
    <row r="167" spans="46:50">
      <c r="AT167" s="6" t="s">
        <v>618</v>
      </c>
      <c r="AU167" s="31" t="s">
        <v>345</v>
      </c>
      <c r="AW167" s="31" t="s">
        <v>421</v>
      </c>
      <c r="AX167" s="7"/>
    </row>
    <row r="168" spans="46:50">
      <c r="AT168" s="6" t="s">
        <v>619</v>
      </c>
      <c r="AU168" s="31" t="s">
        <v>348</v>
      </c>
      <c r="AW168" s="31" t="s">
        <v>422</v>
      </c>
      <c r="AX168" s="7"/>
    </row>
    <row r="169" spans="46:50">
      <c r="AT169" s="6" t="s">
        <v>620</v>
      </c>
      <c r="AU169" s="31" t="s">
        <v>348</v>
      </c>
      <c r="AW169" s="31" t="s">
        <v>423</v>
      </c>
      <c r="AX169" s="7"/>
    </row>
    <row r="170" spans="46:50">
      <c r="AT170" s="6" t="s">
        <v>621</v>
      </c>
      <c r="AU170" s="31" t="s">
        <v>348</v>
      </c>
      <c r="AW170" s="31" t="s">
        <v>424</v>
      </c>
      <c r="AX170" s="7"/>
    </row>
    <row r="171" spans="46:50">
      <c r="AT171" s="6" t="s">
        <v>622</v>
      </c>
      <c r="AU171" s="31" t="s">
        <v>348</v>
      </c>
      <c r="AW171" s="31" t="s">
        <v>425</v>
      </c>
      <c r="AX171" s="7"/>
    </row>
    <row r="172" spans="46:50">
      <c r="AT172" s="6" t="s">
        <v>623</v>
      </c>
      <c r="AU172" s="31" t="s">
        <v>348</v>
      </c>
      <c r="AW172" s="31" t="s">
        <v>426</v>
      </c>
      <c r="AX172" s="7"/>
    </row>
    <row r="173" spans="46:50">
      <c r="AT173" s="6" t="s">
        <v>624</v>
      </c>
      <c r="AU173" s="31" t="s">
        <v>348</v>
      </c>
      <c r="AW173" s="31" t="s">
        <v>427</v>
      </c>
      <c r="AX173" s="7"/>
    </row>
    <row r="174" spans="46:50">
      <c r="AT174" s="6" t="s">
        <v>625</v>
      </c>
      <c r="AU174" s="31" t="s">
        <v>351</v>
      </c>
      <c r="AW174" s="31" t="s">
        <v>428</v>
      </c>
      <c r="AX174" s="7"/>
    </row>
    <row r="175" spans="46:50">
      <c r="AT175" s="6" t="s">
        <v>626</v>
      </c>
      <c r="AU175" s="31" t="s">
        <v>351</v>
      </c>
      <c r="AW175" s="31" t="s">
        <v>429</v>
      </c>
      <c r="AX175" s="7"/>
    </row>
    <row r="176" spans="46:50">
      <c r="AT176" s="6" t="s">
        <v>627</v>
      </c>
      <c r="AU176" s="31" t="s">
        <v>351</v>
      </c>
      <c r="AW176" s="31" t="s">
        <v>430</v>
      </c>
      <c r="AX176" s="7"/>
    </row>
    <row r="177" spans="46:50">
      <c r="AT177" s="6" t="s">
        <v>628</v>
      </c>
      <c r="AU177" s="31" t="s">
        <v>354</v>
      </c>
      <c r="AW177" s="31" t="s">
        <v>431</v>
      </c>
      <c r="AX177" s="7"/>
    </row>
    <row r="178" spans="46:50">
      <c r="AT178" s="6" t="s">
        <v>629</v>
      </c>
      <c r="AU178" s="31" t="s">
        <v>354</v>
      </c>
      <c r="AW178" s="31" t="s">
        <v>432</v>
      </c>
      <c r="AX178" s="7"/>
    </row>
    <row r="179" spans="46:50" ht="24">
      <c r="AT179" s="6" t="s">
        <v>630</v>
      </c>
      <c r="AU179" s="31" t="s">
        <v>354</v>
      </c>
      <c r="AW179" s="37" t="s">
        <v>433</v>
      </c>
      <c r="AX179" s="7"/>
    </row>
    <row r="180" spans="46:50" ht="24">
      <c r="AT180" s="6" t="s">
        <v>631</v>
      </c>
      <c r="AU180" s="31" t="s">
        <v>354</v>
      </c>
      <c r="AW180" s="37" t="s">
        <v>434</v>
      </c>
      <c r="AX180" s="7"/>
    </row>
    <row r="181" spans="46:50" ht="24">
      <c r="AT181" s="6" t="s">
        <v>632</v>
      </c>
      <c r="AU181" s="31" t="s">
        <v>357</v>
      </c>
      <c r="AW181" s="37" t="s">
        <v>435</v>
      </c>
      <c r="AX181" s="7"/>
    </row>
    <row r="182" spans="46:50">
      <c r="AT182" s="6" t="s">
        <v>633</v>
      </c>
      <c r="AU182" s="31" t="s">
        <v>357</v>
      </c>
      <c r="AW182" s="31" t="s">
        <v>436</v>
      </c>
      <c r="AX182" s="7"/>
    </row>
    <row r="183" spans="46:50">
      <c r="AT183" s="6" t="s">
        <v>634</v>
      </c>
      <c r="AU183" s="31" t="s">
        <v>357</v>
      </c>
      <c r="AW183" s="31" t="s">
        <v>437</v>
      </c>
      <c r="AX183" s="7"/>
    </row>
    <row r="184" spans="46:50">
      <c r="AT184" s="6" t="s">
        <v>635</v>
      </c>
      <c r="AU184" s="31" t="s">
        <v>360</v>
      </c>
      <c r="AW184" s="31" t="s">
        <v>438</v>
      </c>
      <c r="AX184" s="7"/>
    </row>
    <row r="185" spans="46:50">
      <c r="AT185" s="6" t="s">
        <v>636</v>
      </c>
      <c r="AU185" s="31" t="s">
        <v>360</v>
      </c>
      <c r="AW185" s="31" t="s">
        <v>439</v>
      </c>
      <c r="AX185" s="7"/>
    </row>
    <row r="186" spans="46:50">
      <c r="AT186" s="6" t="s">
        <v>637</v>
      </c>
      <c r="AU186" s="31" t="s">
        <v>360</v>
      </c>
      <c r="AW186" s="31" t="s">
        <v>440</v>
      </c>
      <c r="AX186" s="7"/>
    </row>
    <row r="187" spans="46:50">
      <c r="AT187" s="6" t="s">
        <v>638</v>
      </c>
      <c r="AU187" s="31" t="s">
        <v>363</v>
      </c>
      <c r="AW187" s="31" t="s">
        <v>441</v>
      </c>
      <c r="AX187" s="7"/>
    </row>
    <row r="188" spans="46:50">
      <c r="AT188" s="6" t="s">
        <v>639</v>
      </c>
      <c r="AU188" s="31" t="s">
        <v>363</v>
      </c>
      <c r="AW188" s="31" t="s">
        <v>442</v>
      </c>
      <c r="AX188" s="7"/>
    </row>
    <row r="189" spans="46:50">
      <c r="AT189" s="6" t="s">
        <v>640</v>
      </c>
      <c r="AU189" s="31" t="s">
        <v>366</v>
      </c>
      <c r="AW189" s="31" t="s">
        <v>443</v>
      </c>
      <c r="AX189" s="7"/>
    </row>
    <row r="190" spans="46:50">
      <c r="AT190" s="6" t="s">
        <v>641</v>
      </c>
      <c r="AU190" s="31" t="s">
        <v>366</v>
      </c>
      <c r="AW190" s="31" t="s">
        <v>444</v>
      </c>
      <c r="AX190" s="7"/>
    </row>
    <row r="191" spans="46:50">
      <c r="AT191" s="6" t="s">
        <v>642</v>
      </c>
      <c r="AU191" s="31" t="s">
        <v>366</v>
      </c>
      <c r="AW191" s="31" t="s">
        <v>445</v>
      </c>
      <c r="AX191" s="7"/>
    </row>
    <row r="192" spans="46:50">
      <c r="AT192" s="6" t="s">
        <v>643</v>
      </c>
      <c r="AU192" s="31" t="s">
        <v>369</v>
      </c>
      <c r="AW192" s="31" t="s">
        <v>446</v>
      </c>
      <c r="AX192" s="7"/>
    </row>
    <row r="193" spans="46:50">
      <c r="AT193" s="6" t="s">
        <v>644</v>
      </c>
      <c r="AU193" s="31" t="s">
        <v>369</v>
      </c>
      <c r="AW193" s="31" t="s">
        <v>447</v>
      </c>
      <c r="AX193" s="7"/>
    </row>
    <row r="194" spans="46:50">
      <c r="AT194" s="6" t="s">
        <v>645</v>
      </c>
      <c r="AU194" s="31" t="s">
        <v>372</v>
      </c>
      <c r="AW194" s="31" t="s">
        <v>448</v>
      </c>
      <c r="AX194" s="7"/>
    </row>
    <row r="195" spans="46:50">
      <c r="AT195" s="6" t="s">
        <v>646</v>
      </c>
      <c r="AU195" s="31" t="s">
        <v>372</v>
      </c>
      <c r="AW195" s="31" t="s">
        <v>449</v>
      </c>
      <c r="AX195" s="7"/>
    </row>
    <row r="196" spans="46:50">
      <c r="AT196" s="6" t="s">
        <v>647</v>
      </c>
      <c r="AU196" s="31" t="s">
        <v>372</v>
      </c>
      <c r="AW196" s="31" t="s">
        <v>450</v>
      </c>
      <c r="AX196" s="7"/>
    </row>
    <row r="197" spans="46:50">
      <c r="AT197" s="6" t="s">
        <v>648</v>
      </c>
      <c r="AU197" s="31" t="s">
        <v>372</v>
      </c>
      <c r="AW197" s="31" t="s">
        <v>451</v>
      </c>
      <c r="AX197" s="7"/>
    </row>
    <row r="198" spans="46:50">
      <c r="AT198" s="6" t="s">
        <v>649</v>
      </c>
      <c r="AU198" s="31" t="s">
        <v>372</v>
      </c>
      <c r="AW198" s="31" t="s">
        <v>452</v>
      </c>
      <c r="AX198" s="7"/>
    </row>
    <row r="199" spans="46:50">
      <c r="AT199" s="6" t="s">
        <v>650</v>
      </c>
      <c r="AU199" s="31" t="s">
        <v>372</v>
      </c>
      <c r="AW199" s="31" t="s">
        <v>453</v>
      </c>
      <c r="AX199" s="7"/>
    </row>
    <row r="200" spans="46:50">
      <c r="AT200" s="6" t="s">
        <v>651</v>
      </c>
      <c r="AU200" s="31" t="s">
        <v>372</v>
      </c>
      <c r="AW200" s="31" t="s">
        <v>454</v>
      </c>
      <c r="AX200" s="7"/>
    </row>
    <row r="201" spans="46:50">
      <c r="AT201" s="6" t="s">
        <v>652</v>
      </c>
      <c r="AU201" s="31" t="s">
        <v>372</v>
      </c>
      <c r="AW201" s="31" t="s">
        <v>455</v>
      </c>
      <c r="AX201" s="7"/>
    </row>
    <row r="202" spans="46:50" ht="24">
      <c r="AT202" s="6" t="s">
        <v>653</v>
      </c>
      <c r="AU202" s="31" t="s">
        <v>372</v>
      </c>
      <c r="AW202" s="37" t="s">
        <v>456</v>
      </c>
      <c r="AX202" s="7"/>
    </row>
    <row r="203" spans="46:50">
      <c r="AT203" s="6" t="s">
        <v>654</v>
      </c>
      <c r="AU203" s="31" t="s">
        <v>375</v>
      </c>
      <c r="AW203" s="31" t="s">
        <v>457</v>
      </c>
      <c r="AX203" s="7"/>
    </row>
    <row r="204" spans="46:50">
      <c r="AT204" s="6" t="s">
        <v>655</v>
      </c>
      <c r="AU204" s="31" t="s">
        <v>375</v>
      </c>
      <c r="AW204" s="31" t="s">
        <v>458</v>
      </c>
      <c r="AX204" s="7"/>
    </row>
    <row r="205" spans="46:50">
      <c r="AT205" s="3" t="s">
        <v>656</v>
      </c>
      <c r="AU205" s="38" t="s">
        <v>378</v>
      </c>
      <c r="AV205" s="2"/>
      <c r="AW205" s="38" t="s">
        <v>459</v>
      </c>
      <c r="AX205" s="8"/>
    </row>
  </sheetData>
  <sheetProtection password="9DFD" sheet="1" objects="1" scenarios="1" formatCells="0"/>
  <mergeCells count="130">
    <mergeCell ref="AK4:AP4"/>
    <mergeCell ref="E38:N38"/>
    <mergeCell ref="E39:N39"/>
    <mergeCell ref="N27:O37"/>
    <mergeCell ref="E21:N21"/>
    <mergeCell ref="E22:N22"/>
    <mergeCell ref="K23:N23"/>
    <mergeCell ref="K24:N24"/>
    <mergeCell ref="D23:F37"/>
    <mergeCell ref="G4:I4"/>
    <mergeCell ref="E8:N8"/>
    <mergeCell ref="G25:I37"/>
    <mergeCell ref="K25:N25"/>
    <mergeCell ref="K26:W26"/>
    <mergeCell ref="Q27:W27"/>
    <mergeCell ref="Q28:W28"/>
    <mergeCell ref="Q29:W29"/>
    <mergeCell ref="Q30:W30"/>
    <mergeCell ref="Q31:W31"/>
    <mergeCell ref="Q32:W32"/>
    <mergeCell ref="D18:O18"/>
    <mergeCell ref="D9:O9"/>
    <mergeCell ref="D10:O10"/>
    <mergeCell ref="D16:O16"/>
    <mergeCell ref="D11:O11"/>
    <mergeCell ref="AC37:AE37"/>
    <mergeCell ref="AO39:AP39"/>
    <mergeCell ref="AF37:AG37"/>
    <mergeCell ref="Q33:W33"/>
    <mergeCell ref="Q34:W34"/>
    <mergeCell ref="Q35:W35"/>
    <mergeCell ref="Q36:W36"/>
    <mergeCell ref="AH35:AK35"/>
    <mergeCell ref="AC34:AE34"/>
    <mergeCell ref="AC35:AE35"/>
    <mergeCell ref="P38:AP38"/>
    <mergeCell ref="P39:AN39"/>
    <mergeCell ref="AH33:AK33"/>
    <mergeCell ref="Y36:AB36"/>
    <mergeCell ref="AC36:AE36"/>
    <mergeCell ref="Y37:AB37"/>
    <mergeCell ref="Q37:W37"/>
    <mergeCell ref="Y35:AB35"/>
    <mergeCell ref="AF35:AG35"/>
    <mergeCell ref="Y34:AB34"/>
    <mergeCell ref="AF34:AG34"/>
    <mergeCell ref="Y33:AB33"/>
    <mergeCell ref="AF33:AG33"/>
    <mergeCell ref="AH37:AK37"/>
    <mergeCell ref="P9:AP9"/>
    <mergeCell ref="Y30:AB30"/>
    <mergeCell ref="P10:AP10"/>
    <mergeCell ref="P11:AP11"/>
    <mergeCell ref="P12:AP12"/>
    <mergeCell ref="AO28:AP28"/>
    <mergeCell ref="P16:AP16"/>
    <mergeCell ref="AH26:AK26"/>
    <mergeCell ref="AC27:AE27"/>
    <mergeCell ref="P17:AP17"/>
    <mergeCell ref="AF26:AG26"/>
    <mergeCell ref="Y26:AB26"/>
    <mergeCell ref="AO26:AP26"/>
    <mergeCell ref="P25:AP25"/>
    <mergeCell ref="AO29:AP29"/>
    <mergeCell ref="AO27:AP27"/>
    <mergeCell ref="AH32:AK32"/>
    <mergeCell ref="AF32:AG32"/>
    <mergeCell ref="AC32:AE32"/>
    <mergeCell ref="AH28:AK28"/>
    <mergeCell ref="AF29:AG29"/>
    <mergeCell ref="AH29:AK29"/>
    <mergeCell ref="AC31:AE31"/>
    <mergeCell ref="D12:O12"/>
    <mergeCell ref="D13:O13"/>
    <mergeCell ref="D14:O14"/>
    <mergeCell ref="AC30:AE30"/>
    <mergeCell ref="AC29:AE29"/>
    <mergeCell ref="AF30:AG30"/>
    <mergeCell ref="AH30:AK30"/>
    <mergeCell ref="AF27:AG27"/>
    <mergeCell ref="AH27:AK27"/>
    <mergeCell ref="AF28:AG28"/>
    <mergeCell ref="AH34:AK34"/>
    <mergeCell ref="D5:AP5"/>
    <mergeCell ref="G23:I24"/>
    <mergeCell ref="D17:O17"/>
    <mergeCell ref="P8:AP8"/>
    <mergeCell ref="P24:AP24"/>
    <mergeCell ref="D15:O15"/>
    <mergeCell ref="P21:AP21"/>
    <mergeCell ref="P13:AP13"/>
    <mergeCell ref="P14:AP14"/>
    <mergeCell ref="P15:AP15"/>
    <mergeCell ref="P22:AP22"/>
    <mergeCell ref="U23:AE23"/>
    <mergeCell ref="AF23:AP23"/>
    <mergeCell ref="P18:AP18"/>
    <mergeCell ref="P23:T23"/>
    <mergeCell ref="AO32:AP32"/>
    <mergeCell ref="Y27:AB27"/>
    <mergeCell ref="Y29:AB29"/>
    <mergeCell ref="AO30:AP30"/>
    <mergeCell ref="Y31:AB31"/>
    <mergeCell ref="AF31:AG31"/>
    <mergeCell ref="AH31:AK31"/>
    <mergeCell ref="AO31:AP31"/>
    <mergeCell ref="AC33:AE33"/>
    <mergeCell ref="AC26:AE26"/>
    <mergeCell ref="AC28:AE28"/>
    <mergeCell ref="AO34:AP34"/>
    <mergeCell ref="AL33:AN33"/>
    <mergeCell ref="AO33:AP33"/>
    <mergeCell ref="Y32:AB32"/>
    <mergeCell ref="Y28:AB28"/>
    <mergeCell ref="AO37:AP37"/>
    <mergeCell ref="AF36:AG36"/>
    <mergeCell ref="AH36:AK36"/>
    <mergeCell ref="AL36:AN36"/>
    <mergeCell ref="AO36:AP36"/>
    <mergeCell ref="AL37:AN37"/>
    <mergeCell ref="AO35:AP35"/>
    <mergeCell ref="AL26:AN26"/>
    <mergeCell ref="AL27:AN27"/>
    <mergeCell ref="AL28:AN28"/>
    <mergeCell ref="AL29:AN29"/>
    <mergeCell ref="AL30:AN30"/>
    <mergeCell ref="AL31:AN31"/>
    <mergeCell ref="AL32:AN32"/>
    <mergeCell ref="AL34:AN34"/>
    <mergeCell ref="AL35:AN35"/>
  </mergeCells>
  <phoneticPr fontId="2"/>
  <conditionalFormatting sqref="D9:O18">
    <cfRule type="expression" dxfId="7" priority="1">
      <formula>AND($AK$4="指定相当",OR($D9="指定地球温暖化対策事業者",$D9="特定テナント等事業者"))</formula>
    </cfRule>
    <cfRule type="expression" dxfId="6" priority="2">
      <formula>AND($AK$4="",OR($D9="指定相当地球温暖化対策事業者",$D9="特定テナント等相当事業者"))</formula>
    </cfRule>
  </conditionalFormatting>
  <conditionalFormatting sqref="AK4:AP4">
    <cfRule type="cellIs" dxfId="5" priority="3" operator="equal">
      <formula>"指定相当"</formula>
    </cfRule>
  </conditionalFormatting>
  <dataValidations xWindow="300" yWindow="451" count="9">
    <dataValidation type="list" allowBlank="1" showInputMessage="1" sqref="AF23:AP23" xr:uid="{00000000-0002-0000-0100-000000000000}">
      <formula1>INDIRECT(U23)</formula1>
    </dataValidation>
    <dataValidation type="list" allowBlank="1" showInputMessage="1" showErrorMessage="1" promptTitle="注意事項" prompt="このセルでの選択と、ページ右上での選択が整合しない場合、セルが赤色になります。修正の上、作成を進めるようお願いします。" sqref="D9:O18" xr:uid="{00000000-0002-0000-0100-000001000000}">
      <formula1>$AT$6:$AT$10</formula1>
    </dataValidation>
    <dataValidation type="list" allowBlank="1" showInputMessage="1" sqref="U23:AE23" xr:uid="{00000000-0002-0000-0100-000002000000}">
      <formula1>$AU$6:$AU$25</formula1>
    </dataValidation>
    <dataValidation type="decimal" operator="greaterThanOrEqual" allowBlank="1" showInputMessage="1" showErrorMessage="1" sqref="AC27:AE37 AL27:AN37 P39:AN39" xr:uid="{00000000-0002-0000-0100-000003000000}">
      <formula1>0</formula1>
    </dataValidation>
    <dataValidation allowBlank="1" showInputMessage="1" showErrorMessage="1" promptTitle="注意事項" prompt="　この項目は公表の対象となっています。　　　　　_x000a_左欄のプルダウンで「指定地球温暖化対策事業者」又は「特定テナント等事業者」を選択し、法人等の名称のみを記入してください。_x000a_個人の場合は氏名を入力せず、合計人数のみを記入してください。" sqref="P10:AP18" xr:uid="{00000000-0002-0000-0100-000004000000}"/>
    <dataValidation allowBlank="1" showInputMessage="1" showErrorMessage="1" promptTitle="改行する場合は、「Altキー＋Enterキー」を使用してください" prompt="文章のレイアウトをスペースキーで調整しないでください。" sqref="P38:AP38" xr:uid="{00000000-0002-0000-0100-000005000000}"/>
    <dataValidation allowBlank="1" showInputMessage="1" showErrorMessage="1" promptTitle="注意事項" prompt="この項目は公表対象となっています。　　　　　_x000a_左欄のプルダウンで「指定地球温暖化対策事業者」又は「特定テナント等事業者」を選択し、法人等の名称のみを記入してください。_x000a_個人の場合は氏名を入力せず、合計人数のみを記入してください。" sqref="P9:AP9" xr:uid="{00000000-0002-0000-0100-000006000000}"/>
    <dataValidation type="whole" operator="greaterThanOrEqual" allowBlank="1" showInputMessage="1" showErrorMessage="1" sqref="G4:I4" xr:uid="{00000000-0002-0000-0100-000007000000}">
      <formula1>2020</formula1>
    </dataValidation>
    <dataValidation type="list" allowBlank="1" showInputMessage="1" showErrorMessage="1" sqref="AK4:AP4" xr:uid="{00000000-0002-0000-0100-000008000000}">
      <formula1>$AT$11:$AT$12</formula1>
    </dataValidation>
  </dataValidations>
  <pageMargins left="0.47244094488188981" right="0.19685039370078741" top="0.62992125984251968" bottom="0.31496062992125984" header="0.43307086614173229" footer="0.19685039370078741"/>
  <pageSetup paperSize="9" scale="98" orientation="portrait" r:id="rId1"/>
  <headerFooter alignWithMargins="0"/>
  <ignoredErrors>
    <ignoredError sqref="P25"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T221"/>
  <sheetViews>
    <sheetView showGridLines="0" showZeros="0" view="pageBreakPreview" zoomScaleNormal="85" zoomScaleSheetLayoutView="100" workbookViewId="0">
      <selection activeCell="D9" sqref="D9:O9"/>
    </sheetView>
  </sheetViews>
  <sheetFormatPr defaultColWidth="9" defaultRowHeight="12"/>
  <cols>
    <col min="1" max="1" width="2.33203125" style="4" customWidth="1"/>
    <col min="2" max="2" width="0.44140625" style="4" customWidth="1"/>
    <col min="3" max="43" width="2.33203125" style="4" customWidth="1"/>
    <col min="44" max="44" width="0.44140625" style="4" customWidth="1"/>
    <col min="45" max="45" width="8.88671875" style="4" customWidth="1"/>
    <col min="46" max="46" width="10.21875" style="4" hidden="1" customWidth="1"/>
    <col min="47" max="47" width="9.33203125" style="4" bestFit="1" customWidth="1"/>
    <col min="48" max="48" width="28.77734375" style="4" bestFit="1" customWidth="1"/>
    <col min="49" max="49" width="13.109375" style="4" bestFit="1" customWidth="1"/>
    <col min="50" max="52" width="17.109375" style="4" bestFit="1" customWidth="1"/>
    <col min="53" max="53" width="22.88671875" style="4" bestFit="1" customWidth="1"/>
    <col min="54" max="54" width="32.6640625" style="4" bestFit="1" customWidth="1"/>
    <col min="55" max="55" width="24.88671875" style="4" bestFit="1" customWidth="1"/>
    <col min="56" max="56" width="28.77734375" style="4" bestFit="1" customWidth="1"/>
    <col min="57" max="57" width="19" style="4" bestFit="1" customWidth="1"/>
    <col min="58" max="58" width="13.109375" style="4" bestFit="1" customWidth="1"/>
    <col min="59" max="59" width="19" style="4" bestFit="1" customWidth="1"/>
    <col min="60" max="60" width="36.44140625" style="4" bestFit="1" customWidth="1"/>
    <col min="61" max="61" width="33.6640625" style="4" bestFit="1" customWidth="1"/>
    <col min="62" max="62" width="17.109375" style="4" bestFit="1" customWidth="1"/>
    <col min="63" max="16384" width="9" style="4"/>
  </cols>
  <sheetData>
    <row r="1" spans="1:46">
      <c r="A1" s="4" t="s">
        <v>63</v>
      </c>
    </row>
    <row r="2" spans="1:46" ht="3" customHeight="1">
      <c r="B2" s="47"/>
      <c r="C2" s="48"/>
      <c r="D2" s="48"/>
      <c r="E2" s="48"/>
      <c r="F2" s="49"/>
      <c r="G2" s="578"/>
      <c r="H2" s="578"/>
      <c r="I2" s="578"/>
      <c r="J2" s="50"/>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51"/>
    </row>
    <row r="3" spans="1:46" ht="14.25" customHeight="1">
      <c r="B3" s="6"/>
      <c r="F3" s="52"/>
      <c r="G3" s="5"/>
      <c r="H3" s="5"/>
      <c r="I3" s="5"/>
      <c r="J3" s="53"/>
      <c r="AR3" s="7"/>
    </row>
    <row r="4" spans="1:46" ht="27" customHeight="1">
      <c r="B4" s="6"/>
      <c r="D4" s="514" t="s">
        <v>64</v>
      </c>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4"/>
      <c r="AR4" s="7"/>
    </row>
    <row r="5" spans="1:46" ht="6.75" customHeight="1">
      <c r="B5" s="6"/>
      <c r="AR5" s="7"/>
    </row>
    <row r="6" spans="1:46" ht="15.75" customHeight="1">
      <c r="B6" s="6"/>
      <c r="D6" s="4" t="s">
        <v>65</v>
      </c>
      <c r="AR6" s="7"/>
    </row>
    <row r="7" spans="1:46" ht="18" customHeight="1">
      <c r="B7" s="6"/>
      <c r="D7" s="4" t="s">
        <v>66</v>
      </c>
      <c r="AR7" s="7"/>
    </row>
    <row r="8" spans="1:46" ht="30" customHeight="1" thickBot="1">
      <c r="B8" s="6"/>
      <c r="D8" s="55"/>
      <c r="E8" s="585" t="s">
        <v>67</v>
      </c>
      <c r="F8" s="585"/>
      <c r="G8" s="585"/>
      <c r="H8" s="585"/>
      <c r="I8" s="585"/>
      <c r="J8" s="585"/>
      <c r="K8" s="585"/>
      <c r="L8" s="585"/>
      <c r="M8" s="585"/>
      <c r="N8" s="585"/>
      <c r="O8" s="56"/>
      <c r="P8" s="579" t="s">
        <v>159</v>
      </c>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0"/>
      <c r="AP8" s="581"/>
      <c r="AQ8" s="10"/>
      <c r="AR8" s="7"/>
      <c r="AT8" s="31" t="s">
        <v>461</v>
      </c>
    </row>
    <row r="9" spans="1:46" ht="24" customHeight="1" thickTop="1">
      <c r="B9" s="6"/>
      <c r="D9" s="587"/>
      <c r="E9" s="588"/>
      <c r="F9" s="588"/>
      <c r="G9" s="588"/>
      <c r="H9" s="588"/>
      <c r="I9" s="588"/>
      <c r="J9" s="588"/>
      <c r="K9" s="588"/>
      <c r="L9" s="588"/>
      <c r="M9" s="588"/>
      <c r="N9" s="588"/>
      <c r="O9" s="589"/>
      <c r="P9" s="582"/>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4"/>
      <c r="AQ9" s="10"/>
      <c r="AR9" s="7"/>
      <c r="AT9" s="31" t="s">
        <v>460</v>
      </c>
    </row>
    <row r="10" spans="1:46" ht="24" customHeight="1">
      <c r="B10" s="6"/>
      <c r="D10" s="574"/>
      <c r="E10" s="574"/>
      <c r="F10" s="574"/>
      <c r="G10" s="574"/>
      <c r="H10" s="574"/>
      <c r="I10" s="574"/>
      <c r="J10" s="574"/>
      <c r="K10" s="574"/>
      <c r="L10" s="574"/>
      <c r="M10" s="574"/>
      <c r="N10" s="574"/>
      <c r="O10" s="574"/>
      <c r="P10" s="575"/>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1"/>
      <c r="AR10" s="7"/>
      <c r="AT10" s="31" t="s">
        <v>657</v>
      </c>
    </row>
    <row r="11" spans="1:46" ht="24" customHeight="1">
      <c r="B11" s="6"/>
      <c r="D11" s="574"/>
      <c r="E11" s="574"/>
      <c r="F11" s="574"/>
      <c r="G11" s="574"/>
      <c r="H11" s="574"/>
      <c r="I11" s="574"/>
      <c r="J11" s="574"/>
      <c r="K11" s="574"/>
      <c r="L11" s="574"/>
      <c r="M11" s="574"/>
      <c r="N11" s="574"/>
      <c r="O11" s="574"/>
      <c r="P11" s="58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7"/>
      <c r="AR11" s="7"/>
      <c r="AT11" s="31" t="s">
        <v>658</v>
      </c>
    </row>
    <row r="12" spans="1:46" ht="24" customHeight="1">
      <c r="B12" s="6"/>
      <c r="D12" s="574"/>
      <c r="E12" s="574"/>
      <c r="F12" s="574"/>
      <c r="G12" s="574"/>
      <c r="H12" s="574"/>
      <c r="I12" s="574"/>
      <c r="J12" s="574"/>
      <c r="K12" s="574"/>
      <c r="L12" s="574"/>
      <c r="M12" s="574"/>
      <c r="N12" s="574"/>
      <c r="O12" s="574"/>
      <c r="P12" s="575"/>
      <c r="Q12" s="576"/>
      <c r="R12" s="576"/>
      <c r="S12" s="576"/>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77"/>
      <c r="AR12" s="7"/>
      <c r="AT12" s="407" t="str">
        <f>IF(その1!AK4="","",その1!AK4)</f>
        <v/>
      </c>
    </row>
    <row r="13" spans="1:46" ht="24" customHeight="1">
      <c r="B13" s="6"/>
      <c r="D13" s="574"/>
      <c r="E13" s="574"/>
      <c r="F13" s="574"/>
      <c r="G13" s="574"/>
      <c r="H13" s="574"/>
      <c r="I13" s="574"/>
      <c r="J13" s="574"/>
      <c r="K13" s="574"/>
      <c r="L13" s="574"/>
      <c r="M13" s="574"/>
      <c r="N13" s="574"/>
      <c r="O13" s="574"/>
      <c r="P13" s="575"/>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7"/>
      <c r="AR13" s="7"/>
    </row>
    <row r="14" spans="1:46" ht="24" customHeight="1">
      <c r="B14" s="6"/>
      <c r="D14" s="574"/>
      <c r="E14" s="574"/>
      <c r="F14" s="574"/>
      <c r="G14" s="574"/>
      <c r="H14" s="574"/>
      <c r="I14" s="574"/>
      <c r="J14" s="574"/>
      <c r="K14" s="574"/>
      <c r="L14" s="574"/>
      <c r="M14" s="574"/>
      <c r="N14" s="574"/>
      <c r="O14" s="574"/>
      <c r="P14" s="575"/>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7"/>
      <c r="AR14" s="7"/>
    </row>
    <row r="15" spans="1:46" ht="24" customHeight="1">
      <c r="B15" s="6"/>
      <c r="D15" s="574"/>
      <c r="E15" s="574"/>
      <c r="F15" s="574"/>
      <c r="G15" s="574"/>
      <c r="H15" s="574"/>
      <c r="I15" s="574"/>
      <c r="J15" s="574"/>
      <c r="K15" s="574"/>
      <c r="L15" s="574"/>
      <c r="M15" s="574"/>
      <c r="N15" s="574"/>
      <c r="O15" s="574"/>
      <c r="P15" s="575"/>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7"/>
      <c r="AR15" s="7"/>
    </row>
    <row r="16" spans="1:46" ht="24" customHeight="1">
      <c r="B16" s="6"/>
      <c r="D16" s="574"/>
      <c r="E16" s="574"/>
      <c r="F16" s="574"/>
      <c r="G16" s="574"/>
      <c r="H16" s="574"/>
      <c r="I16" s="574"/>
      <c r="J16" s="574"/>
      <c r="K16" s="574"/>
      <c r="L16" s="574"/>
      <c r="M16" s="574"/>
      <c r="N16" s="574"/>
      <c r="O16" s="574"/>
      <c r="P16" s="575"/>
      <c r="Q16" s="576"/>
      <c r="R16" s="576"/>
      <c r="S16" s="576"/>
      <c r="T16" s="576"/>
      <c r="U16" s="576"/>
      <c r="V16" s="576"/>
      <c r="W16" s="576"/>
      <c r="X16" s="576"/>
      <c r="Y16" s="576"/>
      <c r="Z16" s="576"/>
      <c r="AA16" s="576"/>
      <c r="AB16" s="576"/>
      <c r="AC16" s="576"/>
      <c r="AD16" s="576"/>
      <c r="AE16" s="576"/>
      <c r="AF16" s="576"/>
      <c r="AG16" s="576"/>
      <c r="AH16" s="576"/>
      <c r="AI16" s="576"/>
      <c r="AJ16" s="576"/>
      <c r="AK16" s="576"/>
      <c r="AL16" s="576"/>
      <c r="AM16" s="576"/>
      <c r="AN16" s="576"/>
      <c r="AO16" s="576"/>
      <c r="AP16" s="577"/>
      <c r="AR16" s="7"/>
    </row>
    <row r="17" spans="2:44" ht="24" customHeight="1">
      <c r="B17" s="6"/>
      <c r="D17" s="574"/>
      <c r="E17" s="574"/>
      <c r="F17" s="574"/>
      <c r="G17" s="574"/>
      <c r="H17" s="574"/>
      <c r="I17" s="574"/>
      <c r="J17" s="574"/>
      <c r="K17" s="574"/>
      <c r="L17" s="574"/>
      <c r="M17" s="574"/>
      <c r="N17" s="574"/>
      <c r="O17" s="574"/>
      <c r="P17" s="575"/>
      <c r="Q17" s="576"/>
      <c r="R17" s="576"/>
      <c r="S17" s="576"/>
      <c r="T17" s="576"/>
      <c r="U17" s="576"/>
      <c r="V17" s="576"/>
      <c r="W17" s="576"/>
      <c r="X17" s="576"/>
      <c r="Y17" s="576"/>
      <c r="Z17" s="576"/>
      <c r="AA17" s="576"/>
      <c r="AB17" s="576"/>
      <c r="AC17" s="576"/>
      <c r="AD17" s="576"/>
      <c r="AE17" s="576"/>
      <c r="AF17" s="576"/>
      <c r="AG17" s="576"/>
      <c r="AH17" s="576"/>
      <c r="AI17" s="576"/>
      <c r="AJ17" s="576"/>
      <c r="AK17" s="576"/>
      <c r="AL17" s="576"/>
      <c r="AM17" s="576"/>
      <c r="AN17" s="576"/>
      <c r="AO17" s="576"/>
      <c r="AP17" s="577"/>
      <c r="AR17" s="7"/>
    </row>
    <row r="18" spans="2:44" ht="24" customHeight="1">
      <c r="B18" s="6"/>
      <c r="D18" s="574"/>
      <c r="E18" s="574"/>
      <c r="F18" s="574"/>
      <c r="G18" s="574"/>
      <c r="H18" s="574"/>
      <c r="I18" s="574"/>
      <c r="J18" s="574"/>
      <c r="K18" s="574"/>
      <c r="L18" s="574"/>
      <c r="M18" s="574"/>
      <c r="N18" s="574"/>
      <c r="O18" s="574"/>
      <c r="P18" s="575"/>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7"/>
      <c r="AR18" s="7"/>
    </row>
    <row r="19" spans="2:44" ht="24" customHeight="1">
      <c r="B19" s="6"/>
      <c r="D19" s="574"/>
      <c r="E19" s="574"/>
      <c r="F19" s="574"/>
      <c r="G19" s="574"/>
      <c r="H19" s="574"/>
      <c r="I19" s="574"/>
      <c r="J19" s="574"/>
      <c r="K19" s="574"/>
      <c r="L19" s="574"/>
      <c r="M19" s="574"/>
      <c r="N19" s="574"/>
      <c r="O19" s="574"/>
      <c r="P19" s="575"/>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7"/>
      <c r="AR19" s="7"/>
    </row>
    <row r="20" spans="2:44" ht="24" customHeight="1">
      <c r="B20" s="6"/>
      <c r="D20" s="574"/>
      <c r="E20" s="574"/>
      <c r="F20" s="574"/>
      <c r="G20" s="574"/>
      <c r="H20" s="574"/>
      <c r="I20" s="574"/>
      <c r="J20" s="574"/>
      <c r="K20" s="574"/>
      <c r="L20" s="574"/>
      <c r="M20" s="574"/>
      <c r="N20" s="574"/>
      <c r="O20" s="574"/>
      <c r="P20" s="575"/>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7"/>
      <c r="AR20" s="7"/>
    </row>
    <row r="21" spans="2:44" ht="24" customHeight="1">
      <c r="B21" s="6"/>
      <c r="D21" s="574"/>
      <c r="E21" s="574"/>
      <c r="F21" s="574"/>
      <c r="G21" s="574"/>
      <c r="H21" s="574"/>
      <c r="I21" s="574"/>
      <c r="J21" s="574"/>
      <c r="K21" s="574"/>
      <c r="L21" s="574"/>
      <c r="M21" s="574"/>
      <c r="N21" s="574"/>
      <c r="O21" s="574"/>
      <c r="P21" s="575"/>
      <c r="Q21" s="576"/>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7"/>
      <c r="AR21" s="7"/>
    </row>
    <row r="22" spans="2:44" ht="24" customHeight="1">
      <c r="B22" s="6"/>
      <c r="D22" s="574"/>
      <c r="E22" s="574"/>
      <c r="F22" s="574"/>
      <c r="G22" s="574"/>
      <c r="H22" s="574"/>
      <c r="I22" s="574"/>
      <c r="J22" s="574"/>
      <c r="K22" s="574"/>
      <c r="L22" s="574"/>
      <c r="M22" s="574"/>
      <c r="N22" s="574"/>
      <c r="O22" s="574"/>
      <c r="P22" s="575"/>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c r="AO22" s="576"/>
      <c r="AP22" s="577"/>
      <c r="AR22" s="7"/>
    </row>
    <row r="23" spans="2:44" ht="24" customHeight="1">
      <c r="B23" s="6"/>
      <c r="D23" s="574"/>
      <c r="E23" s="574"/>
      <c r="F23" s="574"/>
      <c r="G23" s="574"/>
      <c r="H23" s="574"/>
      <c r="I23" s="574"/>
      <c r="J23" s="574"/>
      <c r="K23" s="574"/>
      <c r="L23" s="574"/>
      <c r="M23" s="574"/>
      <c r="N23" s="574"/>
      <c r="O23" s="574"/>
      <c r="P23" s="575"/>
      <c r="Q23" s="576"/>
      <c r="R23" s="576"/>
      <c r="S23" s="576"/>
      <c r="T23" s="576"/>
      <c r="U23" s="576"/>
      <c r="V23" s="576"/>
      <c r="W23" s="576"/>
      <c r="X23" s="576"/>
      <c r="Y23" s="576"/>
      <c r="Z23" s="576"/>
      <c r="AA23" s="576"/>
      <c r="AB23" s="576"/>
      <c r="AC23" s="576"/>
      <c r="AD23" s="576"/>
      <c r="AE23" s="576"/>
      <c r="AF23" s="576"/>
      <c r="AG23" s="576"/>
      <c r="AH23" s="576"/>
      <c r="AI23" s="576"/>
      <c r="AJ23" s="576"/>
      <c r="AK23" s="576"/>
      <c r="AL23" s="576"/>
      <c r="AM23" s="576"/>
      <c r="AN23" s="576"/>
      <c r="AO23" s="576"/>
      <c r="AP23" s="577"/>
      <c r="AR23" s="7"/>
    </row>
    <row r="24" spans="2:44" ht="24" customHeight="1">
      <c r="B24" s="6"/>
      <c r="D24" s="574"/>
      <c r="E24" s="574"/>
      <c r="F24" s="574"/>
      <c r="G24" s="574"/>
      <c r="H24" s="574"/>
      <c r="I24" s="574"/>
      <c r="J24" s="574"/>
      <c r="K24" s="574"/>
      <c r="L24" s="574"/>
      <c r="M24" s="574"/>
      <c r="N24" s="574"/>
      <c r="O24" s="574"/>
      <c r="P24" s="575"/>
      <c r="Q24" s="576"/>
      <c r="R24" s="576"/>
      <c r="S24" s="576"/>
      <c r="T24" s="576"/>
      <c r="U24" s="576"/>
      <c r="V24" s="576"/>
      <c r="W24" s="576"/>
      <c r="X24" s="576"/>
      <c r="Y24" s="576"/>
      <c r="Z24" s="576"/>
      <c r="AA24" s="576"/>
      <c r="AB24" s="576"/>
      <c r="AC24" s="576"/>
      <c r="AD24" s="576"/>
      <c r="AE24" s="576"/>
      <c r="AF24" s="576"/>
      <c r="AG24" s="576"/>
      <c r="AH24" s="576"/>
      <c r="AI24" s="576"/>
      <c r="AJ24" s="576"/>
      <c r="AK24" s="576"/>
      <c r="AL24" s="576"/>
      <c r="AM24" s="576"/>
      <c r="AN24" s="576"/>
      <c r="AO24" s="576"/>
      <c r="AP24" s="577"/>
      <c r="AR24" s="7"/>
    </row>
    <row r="25" spans="2:44" ht="24" customHeight="1">
      <c r="B25" s="6"/>
      <c r="D25" s="574"/>
      <c r="E25" s="574"/>
      <c r="F25" s="574"/>
      <c r="G25" s="574"/>
      <c r="H25" s="574"/>
      <c r="I25" s="574"/>
      <c r="J25" s="574"/>
      <c r="K25" s="574"/>
      <c r="L25" s="574"/>
      <c r="M25" s="574"/>
      <c r="N25" s="574"/>
      <c r="O25" s="574"/>
      <c r="P25" s="575"/>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7"/>
      <c r="AR25" s="7"/>
    </row>
    <row r="26" spans="2:44" ht="24" customHeight="1">
      <c r="B26" s="6"/>
      <c r="D26" s="574"/>
      <c r="E26" s="574"/>
      <c r="F26" s="574"/>
      <c r="G26" s="574"/>
      <c r="H26" s="574"/>
      <c r="I26" s="574"/>
      <c r="J26" s="574"/>
      <c r="K26" s="574"/>
      <c r="L26" s="574"/>
      <c r="M26" s="574"/>
      <c r="N26" s="574"/>
      <c r="O26" s="574"/>
      <c r="P26" s="575"/>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7"/>
      <c r="AR26" s="7"/>
    </row>
    <row r="27" spans="2:44" ht="24" customHeight="1">
      <c r="B27" s="6"/>
      <c r="D27" s="574"/>
      <c r="E27" s="574"/>
      <c r="F27" s="574"/>
      <c r="G27" s="574"/>
      <c r="H27" s="574"/>
      <c r="I27" s="574"/>
      <c r="J27" s="574"/>
      <c r="K27" s="574"/>
      <c r="L27" s="574"/>
      <c r="M27" s="574"/>
      <c r="N27" s="574"/>
      <c r="O27" s="574"/>
      <c r="P27" s="575"/>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7"/>
      <c r="AR27" s="7"/>
    </row>
    <row r="28" spans="2:44" ht="24" customHeight="1">
      <c r="B28" s="6"/>
      <c r="D28" s="574"/>
      <c r="E28" s="574"/>
      <c r="F28" s="574"/>
      <c r="G28" s="574"/>
      <c r="H28" s="574"/>
      <c r="I28" s="574"/>
      <c r="J28" s="574"/>
      <c r="K28" s="574"/>
      <c r="L28" s="574"/>
      <c r="M28" s="574"/>
      <c r="N28" s="574"/>
      <c r="O28" s="574"/>
      <c r="P28" s="575"/>
      <c r="Q28" s="576"/>
      <c r="R28" s="576"/>
      <c r="S28" s="576"/>
      <c r="T28" s="576"/>
      <c r="U28" s="576"/>
      <c r="V28" s="576"/>
      <c r="W28" s="576"/>
      <c r="X28" s="576"/>
      <c r="Y28" s="576"/>
      <c r="Z28" s="576"/>
      <c r="AA28" s="576"/>
      <c r="AB28" s="576"/>
      <c r="AC28" s="576"/>
      <c r="AD28" s="576"/>
      <c r="AE28" s="576"/>
      <c r="AF28" s="576"/>
      <c r="AG28" s="576"/>
      <c r="AH28" s="576"/>
      <c r="AI28" s="576"/>
      <c r="AJ28" s="576"/>
      <c r="AK28" s="576"/>
      <c r="AL28" s="576"/>
      <c r="AM28" s="576"/>
      <c r="AN28" s="576"/>
      <c r="AO28" s="576"/>
      <c r="AP28" s="577"/>
      <c r="AR28" s="7"/>
    </row>
    <row r="29" spans="2:44" ht="24" customHeight="1">
      <c r="B29" s="6"/>
      <c r="D29" s="574"/>
      <c r="E29" s="574"/>
      <c r="F29" s="574"/>
      <c r="G29" s="574"/>
      <c r="H29" s="574"/>
      <c r="I29" s="574"/>
      <c r="J29" s="574"/>
      <c r="K29" s="574"/>
      <c r="L29" s="574"/>
      <c r="M29" s="574"/>
      <c r="N29" s="574"/>
      <c r="O29" s="574"/>
      <c r="P29" s="575"/>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577"/>
      <c r="AR29" s="7"/>
    </row>
    <row r="30" spans="2:44" ht="24" customHeight="1">
      <c r="B30" s="6"/>
      <c r="D30" s="574"/>
      <c r="E30" s="574"/>
      <c r="F30" s="574"/>
      <c r="G30" s="574"/>
      <c r="H30" s="574"/>
      <c r="I30" s="574"/>
      <c r="J30" s="574"/>
      <c r="K30" s="574"/>
      <c r="L30" s="574"/>
      <c r="M30" s="574"/>
      <c r="N30" s="574"/>
      <c r="O30" s="574"/>
      <c r="P30" s="575"/>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576"/>
      <c r="AO30" s="576"/>
      <c r="AP30" s="577"/>
      <c r="AR30" s="7"/>
    </row>
    <row r="31" spans="2:44" ht="24" customHeight="1">
      <c r="B31" s="6"/>
      <c r="D31" s="574"/>
      <c r="E31" s="574"/>
      <c r="F31" s="574"/>
      <c r="G31" s="574"/>
      <c r="H31" s="574"/>
      <c r="I31" s="574"/>
      <c r="J31" s="574"/>
      <c r="K31" s="574"/>
      <c r="L31" s="574"/>
      <c r="M31" s="574"/>
      <c r="N31" s="574"/>
      <c r="O31" s="574"/>
      <c r="P31" s="575"/>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6"/>
      <c r="AN31" s="576"/>
      <c r="AO31" s="576"/>
      <c r="AP31" s="577"/>
      <c r="AR31" s="7"/>
    </row>
    <row r="32" spans="2:44" ht="24" customHeight="1">
      <c r="B32" s="6"/>
      <c r="D32" s="574"/>
      <c r="E32" s="574"/>
      <c r="F32" s="574"/>
      <c r="G32" s="574"/>
      <c r="H32" s="574"/>
      <c r="I32" s="574"/>
      <c r="J32" s="574"/>
      <c r="K32" s="574"/>
      <c r="L32" s="574"/>
      <c r="M32" s="574"/>
      <c r="N32" s="574"/>
      <c r="O32" s="574"/>
      <c r="P32" s="575"/>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576"/>
      <c r="AO32" s="576"/>
      <c r="AP32" s="577"/>
      <c r="AR32" s="7"/>
    </row>
    <row r="33" spans="2:44" ht="24" customHeight="1">
      <c r="B33" s="6"/>
      <c r="D33" s="574"/>
      <c r="E33" s="574"/>
      <c r="F33" s="574"/>
      <c r="G33" s="574"/>
      <c r="H33" s="574"/>
      <c r="I33" s="574"/>
      <c r="J33" s="574"/>
      <c r="K33" s="574"/>
      <c r="L33" s="574"/>
      <c r="M33" s="574"/>
      <c r="N33" s="574"/>
      <c r="O33" s="574"/>
      <c r="P33" s="575"/>
      <c r="Q33" s="576"/>
      <c r="R33" s="576"/>
      <c r="S33" s="576"/>
      <c r="T33" s="576"/>
      <c r="U33" s="576"/>
      <c r="V33" s="576"/>
      <c r="W33" s="576"/>
      <c r="X33" s="576"/>
      <c r="Y33" s="576"/>
      <c r="Z33" s="576"/>
      <c r="AA33" s="576"/>
      <c r="AB33" s="576"/>
      <c r="AC33" s="576"/>
      <c r="AD33" s="576"/>
      <c r="AE33" s="576"/>
      <c r="AF33" s="576"/>
      <c r="AG33" s="576"/>
      <c r="AH33" s="576"/>
      <c r="AI33" s="576"/>
      <c r="AJ33" s="576"/>
      <c r="AK33" s="576"/>
      <c r="AL33" s="576"/>
      <c r="AM33" s="576"/>
      <c r="AN33" s="576"/>
      <c r="AO33" s="576"/>
      <c r="AP33" s="577"/>
      <c r="AR33" s="7"/>
    </row>
    <row r="34" spans="2:44" ht="24" customHeight="1">
      <c r="B34" s="6"/>
      <c r="D34" s="574"/>
      <c r="E34" s="574"/>
      <c r="F34" s="574"/>
      <c r="G34" s="574"/>
      <c r="H34" s="574"/>
      <c r="I34" s="574"/>
      <c r="J34" s="574"/>
      <c r="K34" s="574"/>
      <c r="L34" s="574"/>
      <c r="M34" s="574"/>
      <c r="N34" s="574"/>
      <c r="O34" s="574"/>
      <c r="P34" s="575"/>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577"/>
      <c r="AR34" s="7"/>
    </row>
    <row r="35" spans="2:44" ht="24" customHeight="1">
      <c r="B35" s="6"/>
      <c r="D35" s="574"/>
      <c r="E35" s="574"/>
      <c r="F35" s="574"/>
      <c r="G35" s="574"/>
      <c r="H35" s="574"/>
      <c r="I35" s="574"/>
      <c r="J35" s="574"/>
      <c r="K35" s="574"/>
      <c r="L35" s="574"/>
      <c r="M35" s="574"/>
      <c r="N35" s="574"/>
      <c r="O35" s="574"/>
      <c r="P35" s="575"/>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7"/>
      <c r="AR35" s="7"/>
    </row>
    <row r="36" spans="2:44" ht="24" customHeight="1">
      <c r="B36" s="6"/>
      <c r="D36" s="574"/>
      <c r="E36" s="574"/>
      <c r="F36" s="574"/>
      <c r="G36" s="574"/>
      <c r="H36" s="574"/>
      <c r="I36" s="574"/>
      <c r="J36" s="574"/>
      <c r="K36" s="574"/>
      <c r="L36" s="574"/>
      <c r="M36" s="574"/>
      <c r="N36" s="574"/>
      <c r="O36" s="574"/>
      <c r="P36" s="575"/>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577"/>
      <c r="AR36" s="7"/>
    </row>
    <row r="37" spans="2:44" ht="24" customHeight="1">
      <c r="B37" s="6"/>
      <c r="D37" s="574"/>
      <c r="E37" s="574"/>
      <c r="F37" s="574"/>
      <c r="G37" s="574"/>
      <c r="H37" s="574"/>
      <c r="I37" s="574"/>
      <c r="J37" s="574"/>
      <c r="K37" s="574"/>
      <c r="L37" s="574"/>
      <c r="M37" s="574"/>
      <c r="N37" s="574"/>
      <c r="O37" s="574"/>
      <c r="P37" s="575"/>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7"/>
      <c r="AR37" s="7"/>
    </row>
    <row r="38" spans="2:44" ht="24" customHeight="1">
      <c r="B38" s="6"/>
      <c r="D38" s="574"/>
      <c r="E38" s="574"/>
      <c r="F38" s="574"/>
      <c r="G38" s="574"/>
      <c r="H38" s="574"/>
      <c r="I38" s="574"/>
      <c r="J38" s="574"/>
      <c r="K38" s="574"/>
      <c r="L38" s="574"/>
      <c r="M38" s="574"/>
      <c r="N38" s="574"/>
      <c r="O38" s="574"/>
      <c r="P38" s="575"/>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7"/>
      <c r="AR38" s="7"/>
    </row>
    <row r="39" spans="2:44" ht="24" customHeight="1">
      <c r="B39" s="6"/>
      <c r="D39" s="574"/>
      <c r="E39" s="574"/>
      <c r="F39" s="574"/>
      <c r="G39" s="574"/>
      <c r="H39" s="574"/>
      <c r="I39" s="574"/>
      <c r="J39" s="574"/>
      <c r="K39" s="574"/>
      <c r="L39" s="574"/>
      <c r="M39" s="574"/>
      <c r="N39" s="574"/>
      <c r="O39" s="574"/>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R39" s="7"/>
    </row>
    <row r="40" spans="2:44" ht="24" customHeight="1">
      <c r="B40" s="6"/>
      <c r="D40" s="574"/>
      <c r="E40" s="574"/>
      <c r="F40" s="574"/>
      <c r="G40" s="574"/>
      <c r="H40" s="574"/>
      <c r="I40" s="574"/>
      <c r="J40" s="574"/>
      <c r="K40" s="574"/>
      <c r="L40" s="574"/>
      <c r="M40" s="574"/>
      <c r="N40" s="574"/>
      <c r="O40" s="574"/>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R40" s="7"/>
    </row>
    <row r="41" spans="2:44" ht="24" customHeight="1">
      <c r="B41" s="6"/>
      <c r="D41" s="574"/>
      <c r="E41" s="574"/>
      <c r="F41" s="574"/>
      <c r="G41" s="574"/>
      <c r="H41" s="574"/>
      <c r="I41" s="574"/>
      <c r="J41" s="574"/>
      <c r="K41" s="574"/>
      <c r="L41" s="574"/>
      <c r="M41" s="574"/>
      <c r="N41" s="574"/>
      <c r="O41" s="574"/>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R41" s="7"/>
    </row>
    <row r="42" spans="2:44" ht="24" customHeight="1">
      <c r="B42" s="6"/>
      <c r="D42" s="574"/>
      <c r="E42" s="574"/>
      <c r="F42" s="574"/>
      <c r="G42" s="574"/>
      <c r="H42" s="574"/>
      <c r="I42" s="574"/>
      <c r="J42" s="574"/>
      <c r="K42" s="574"/>
      <c r="L42" s="574"/>
      <c r="M42" s="574"/>
      <c r="N42" s="574"/>
      <c r="O42" s="574"/>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2"/>
      <c r="AR42" s="7"/>
    </row>
    <row r="43" spans="2:44" ht="24" customHeight="1">
      <c r="B43" s="6"/>
      <c r="D43" s="574"/>
      <c r="E43" s="574"/>
      <c r="F43" s="574"/>
      <c r="G43" s="574"/>
      <c r="H43" s="574"/>
      <c r="I43" s="574"/>
      <c r="J43" s="574"/>
      <c r="K43" s="574"/>
      <c r="L43" s="574"/>
      <c r="M43" s="574"/>
      <c r="N43" s="574"/>
      <c r="O43" s="574"/>
      <c r="P43" s="592"/>
      <c r="Q43" s="592"/>
      <c r="R43" s="592"/>
      <c r="S43" s="592"/>
      <c r="T43" s="592"/>
      <c r="U43" s="592"/>
      <c r="V43" s="592"/>
      <c r="W43" s="592"/>
      <c r="X43" s="592"/>
      <c r="Y43" s="592"/>
      <c r="Z43" s="592"/>
      <c r="AA43" s="592"/>
      <c r="AB43" s="592"/>
      <c r="AC43" s="592"/>
      <c r="AD43" s="592"/>
      <c r="AE43" s="592"/>
      <c r="AF43" s="592"/>
      <c r="AG43" s="592"/>
      <c r="AH43" s="592"/>
      <c r="AI43" s="592"/>
      <c r="AJ43" s="592"/>
      <c r="AK43" s="592"/>
      <c r="AL43" s="592"/>
      <c r="AM43" s="592"/>
      <c r="AN43" s="592"/>
      <c r="AO43" s="592"/>
      <c r="AP43" s="592"/>
      <c r="AR43" s="7"/>
    </row>
    <row r="44" spans="2:44" ht="24" customHeight="1">
      <c r="B44" s="6"/>
      <c r="D44" s="574"/>
      <c r="E44" s="574"/>
      <c r="F44" s="574"/>
      <c r="G44" s="574"/>
      <c r="H44" s="574"/>
      <c r="I44" s="574"/>
      <c r="J44" s="574"/>
      <c r="K44" s="574"/>
      <c r="L44" s="574"/>
      <c r="M44" s="574"/>
      <c r="N44" s="574"/>
      <c r="O44" s="574"/>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R44" s="7"/>
    </row>
    <row r="45" spans="2:44" ht="24" customHeight="1">
      <c r="B45" s="6"/>
      <c r="D45" s="574"/>
      <c r="E45" s="574"/>
      <c r="F45" s="574"/>
      <c r="G45" s="574"/>
      <c r="H45" s="574"/>
      <c r="I45" s="574"/>
      <c r="J45" s="574"/>
      <c r="K45" s="574"/>
      <c r="L45" s="574"/>
      <c r="M45" s="574"/>
      <c r="N45" s="574"/>
      <c r="O45" s="574"/>
      <c r="P45" s="592"/>
      <c r="Q45" s="592"/>
      <c r="R45" s="592"/>
      <c r="S45" s="592"/>
      <c r="T45" s="592"/>
      <c r="U45" s="592"/>
      <c r="V45" s="592"/>
      <c r="W45" s="592"/>
      <c r="X45" s="592"/>
      <c r="Y45" s="592"/>
      <c r="Z45" s="592"/>
      <c r="AA45" s="592"/>
      <c r="AB45" s="592"/>
      <c r="AC45" s="592"/>
      <c r="AD45" s="592"/>
      <c r="AE45" s="592"/>
      <c r="AF45" s="592"/>
      <c r="AG45" s="592"/>
      <c r="AH45" s="592"/>
      <c r="AI45" s="592"/>
      <c r="AJ45" s="592"/>
      <c r="AK45" s="592"/>
      <c r="AL45" s="592"/>
      <c r="AM45" s="592"/>
      <c r="AN45" s="592"/>
      <c r="AO45" s="592"/>
      <c r="AP45" s="592"/>
      <c r="AR45" s="7"/>
    </row>
    <row r="46" spans="2:44" ht="24" customHeight="1">
      <c r="B46" s="6"/>
      <c r="D46" s="574"/>
      <c r="E46" s="574"/>
      <c r="F46" s="574"/>
      <c r="G46" s="574"/>
      <c r="H46" s="574"/>
      <c r="I46" s="574"/>
      <c r="J46" s="574"/>
      <c r="K46" s="574"/>
      <c r="L46" s="574"/>
      <c r="M46" s="574"/>
      <c r="N46" s="574"/>
      <c r="O46" s="574"/>
      <c r="P46" s="592"/>
      <c r="Q46" s="592"/>
      <c r="R46" s="592"/>
      <c r="S46" s="592"/>
      <c r="T46" s="592"/>
      <c r="U46" s="592"/>
      <c r="V46" s="592"/>
      <c r="W46" s="592"/>
      <c r="X46" s="592"/>
      <c r="Y46" s="592"/>
      <c r="Z46" s="592"/>
      <c r="AA46" s="592"/>
      <c r="AB46" s="592"/>
      <c r="AC46" s="592"/>
      <c r="AD46" s="592"/>
      <c r="AE46" s="592"/>
      <c r="AF46" s="592"/>
      <c r="AG46" s="592"/>
      <c r="AH46" s="592"/>
      <c r="AI46" s="592"/>
      <c r="AJ46" s="592"/>
      <c r="AK46" s="592"/>
      <c r="AL46" s="592"/>
      <c r="AM46" s="592"/>
      <c r="AN46" s="592"/>
      <c r="AO46" s="592"/>
      <c r="AP46" s="592"/>
      <c r="AR46" s="7"/>
    </row>
    <row r="47" spans="2:44" ht="24" customHeight="1">
      <c r="B47" s="6"/>
      <c r="D47" s="574"/>
      <c r="E47" s="574"/>
      <c r="F47" s="574"/>
      <c r="G47" s="574"/>
      <c r="H47" s="574"/>
      <c r="I47" s="574"/>
      <c r="J47" s="574"/>
      <c r="K47" s="574"/>
      <c r="L47" s="574"/>
      <c r="M47" s="574"/>
      <c r="N47" s="574"/>
      <c r="O47" s="574"/>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R47" s="7"/>
    </row>
    <row r="48" spans="2:44" ht="24" customHeight="1">
      <c r="B48" s="6"/>
      <c r="D48" s="574"/>
      <c r="E48" s="574"/>
      <c r="F48" s="574"/>
      <c r="G48" s="574"/>
      <c r="H48" s="574"/>
      <c r="I48" s="574"/>
      <c r="J48" s="574"/>
      <c r="K48" s="574"/>
      <c r="L48" s="574"/>
      <c r="M48" s="574"/>
      <c r="N48" s="574"/>
      <c r="O48" s="574"/>
      <c r="P48" s="592"/>
      <c r="Q48" s="592"/>
      <c r="R48" s="592"/>
      <c r="S48" s="592"/>
      <c r="T48" s="592"/>
      <c r="U48" s="592"/>
      <c r="V48" s="592"/>
      <c r="W48" s="592"/>
      <c r="X48" s="592"/>
      <c r="Y48" s="592"/>
      <c r="Z48" s="592"/>
      <c r="AA48" s="592"/>
      <c r="AB48" s="592"/>
      <c r="AC48" s="592"/>
      <c r="AD48" s="592"/>
      <c r="AE48" s="592"/>
      <c r="AF48" s="592"/>
      <c r="AG48" s="592"/>
      <c r="AH48" s="592"/>
      <c r="AI48" s="592"/>
      <c r="AJ48" s="592"/>
      <c r="AK48" s="592"/>
      <c r="AL48" s="592"/>
      <c r="AM48" s="592"/>
      <c r="AN48" s="592"/>
      <c r="AO48" s="592"/>
      <c r="AP48" s="592"/>
      <c r="AR48" s="7"/>
    </row>
    <row r="49" spans="2:44" ht="24" customHeight="1">
      <c r="B49" s="6"/>
      <c r="D49" s="574"/>
      <c r="E49" s="574"/>
      <c r="F49" s="574"/>
      <c r="G49" s="574"/>
      <c r="H49" s="574"/>
      <c r="I49" s="574"/>
      <c r="J49" s="574"/>
      <c r="K49" s="574"/>
      <c r="L49" s="574"/>
      <c r="M49" s="574"/>
      <c r="N49" s="574"/>
      <c r="O49" s="574"/>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R49" s="7"/>
    </row>
    <row r="50" spans="2:44" ht="24" customHeight="1">
      <c r="B50" s="6"/>
      <c r="D50" s="574"/>
      <c r="E50" s="574"/>
      <c r="F50" s="574"/>
      <c r="G50" s="574"/>
      <c r="H50" s="574"/>
      <c r="I50" s="574"/>
      <c r="J50" s="574"/>
      <c r="K50" s="574"/>
      <c r="L50" s="574"/>
      <c r="M50" s="574"/>
      <c r="N50" s="574"/>
      <c r="O50" s="574"/>
      <c r="P50" s="592"/>
      <c r="Q50" s="592"/>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R50" s="7"/>
    </row>
    <row r="51" spans="2:44" ht="24" customHeight="1">
      <c r="B51" s="6"/>
      <c r="D51" s="574"/>
      <c r="E51" s="574"/>
      <c r="F51" s="574"/>
      <c r="G51" s="574"/>
      <c r="H51" s="574"/>
      <c r="I51" s="574"/>
      <c r="J51" s="574"/>
      <c r="K51" s="574"/>
      <c r="L51" s="574"/>
      <c r="M51" s="574"/>
      <c r="N51" s="574"/>
      <c r="O51" s="574"/>
      <c r="P51" s="592"/>
      <c r="Q51" s="592"/>
      <c r="R51" s="592"/>
      <c r="S51" s="592"/>
      <c r="T51" s="592"/>
      <c r="U51" s="592"/>
      <c r="V51" s="592"/>
      <c r="W51" s="592"/>
      <c r="X51" s="592"/>
      <c r="Y51" s="592"/>
      <c r="Z51" s="592"/>
      <c r="AA51" s="592"/>
      <c r="AB51" s="592"/>
      <c r="AC51" s="592"/>
      <c r="AD51" s="592"/>
      <c r="AE51" s="592"/>
      <c r="AF51" s="592"/>
      <c r="AG51" s="592"/>
      <c r="AH51" s="592"/>
      <c r="AI51" s="592"/>
      <c r="AJ51" s="592"/>
      <c r="AK51" s="592"/>
      <c r="AL51" s="592"/>
      <c r="AM51" s="592"/>
      <c r="AN51" s="592"/>
      <c r="AO51" s="592"/>
      <c r="AP51" s="592"/>
      <c r="AR51" s="7"/>
    </row>
    <row r="52" spans="2:44" ht="24" customHeight="1">
      <c r="B52" s="6"/>
      <c r="D52" s="574"/>
      <c r="E52" s="574"/>
      <c r="F52" s="574"/>
      <c r="G52" s="574"/>
      <c r="H52" s="574"/>
      <c r="I52" s="574"/>
      <c r="J52" s="574"/>
      <c r="K52" s="574"/>
      <c r="L52" s="574"/>
      <c r="M52" s="574"/>
      <c r="N52" s="574"/>
      <c r="O52" s="574"/>
      <c r="P52" s="592"/>
      <c r="Q52" s="592"/>
      <c r="R52" s="592"/>
      <c r="S52" s="592"/>
      <c r="T52" s="592"/>
      <c r="U52" s="592"/>
      <c r="V52" s="592"/>
      <c r="W52" s="592"/>
      <c r="X52" s="592"/>
      <c r="Y52" s="592"/>
      <c r="Z52" s="592"/>
      <c r="AA52" s="592"/>
      <c r="AB52" s="592"/>
      <c r="AC52" s="592"/>
      <c r="AD52" s="592"/>
      <c r="AE52" s="592"/>
      <c r="AF52" s="592"/>
      <c r="AG52" s="592"/>
      <c r="AH52" s="592"/>
      <c r="AI52" s="592"/>
      <c r="AJ52" s="592"/>
      <c r="AK52" s="592"/>
      <c r="AL52" s="592"/>
      <c r="AM52" s="592"/>
      <c r="AN52" s="592"/>
      <c r="AO52" s="592"/>
      <c r="AP52" s="592"/>
      <c r="AR52" s="7"/>
    </row>
    <row r="53" spans="2:44" ht="24" customHeight="1">
      <c r="B53" s="6"/>
      <c r="D53" s="574"/>
      <c r="E53" s="574"/>
      <c r="F53" s="574"/>
      <c r="G53" s="574"/>
      <c r="H53" s="574"/>
      <c r="I53" s="574"/>
      <c r="J53" s="574"/>
      <c r="K53" s="574"/>
      <c r="L53" s="574"/>
      <c r="M53" s="574"/>
      <c r="N53" s="574"/>
      <c r="O53" s="574"/>
      <c r="P53" s="592"/>
      <c r="Q53" s="592"/>
      <c r="R53" s="592"/>
      <c r="S53" s="592"/>
      <c r="T53" s="592"/>
      <c r="U53" s="592"/>
      <c r="V53" s="592"/>
      <c r="W53" s="592"/>
      <c r="X53" s="592"/>
      <c r="Y53" s="592"/>
      <c r="Z53" s="592"/>
      <c r="AA53" s="592"/>
      <c r="AB53" s="592"/>
      <c r="AC53" s="592"/>
      <c r="AD53" s="592"/>
      <c r="AE53" s="592"/>
      <c r="AF53" s="592"/>
      <c r="AG53" s="592"/>
      <c r="AH53" s="592"/>
      <c r="AI53" s="592"/>
      <c r="AJ53" s="592"/>
      <c r="AK53" s="592"/>
      <c r="AL53" s="592"/>
      <c r="AM53" s="592"/>
      <c r="AN53" s="592"/>
      <c r="AO53" s="592"/>
      <c r="AP53" s="592"/>
      <c r="AR53" s="7"/>
    </row>
    <row r="54" spans="2:44" ht="24" customHeight="1">
      <c r="B54" s="6"/>
      <c r="D54" s="574"/>
      <c r="E54" s="574"/>
      <c r="F54" s="574"/>
      <c r="G54" s="574"/>
      <c r="H54" s="574"/>
      <c r="I54" s="574"/>
      <c r="J54" s="574"/>
      <c r="K54" s="574"/>
      <c r="L54" s="574"/>
      <c r="M54" s="574"/>
      <c r="N54" s="574"/>
      <c r="O54" s="574"/>
      <c r="P54" s="592"/>
      <c r="Q54" s="592"/>
      <c r="R54" s="592"/>
      <c r="S54" s="592"/>
      <c r="T54" s="592"/>
      <c r="U54" s="592"/>
      <c r="V54" s="592"/>
      <c r="W54" s="592"/>
      <c r="X54" s="592"/>
      <c r="Y54" s="592"/>
      <c r="Z54" s="592"/>
      <c r="AA54" s="592"/>
      <c r="AB54" s="592"/>
      <c r="AC54" s="592"/>
      <c r="AD54" s="592"/>
      <c r="AE54" s="592"/>
      <c r="AF54" s="592"/>
      <c r="AG54" s="592"/>
      <c r="AH54" s="592"/>
      <c r="AI54" s="592"/>
      <c r="AJ54" s="592"/>
      <c r="AK54" s="592"/>
      <c r="AL54" s="592"/>
      <c r="AM54" s="592"/>
      <c r="AN54" s="592"/>
      <c r="AO54" s="592"/>
      <c r="AP54" s="592"/>
      <c r="AR54" s="7"/>
    </row>
    <row r="55" spans="2:44" ht="24" customHeight="1">
      <c r="B55" s="6"/>
      <c r="D55" s="574"/>
      <c r="E55" s="574"/>
      <c r="F55" s="574"/>
      <c r="G55" s="574"/>
      <c r="H55" s="574"/>
      <c r="I55" s="574"/>
      <c r="J55" s="574"/>
      <c r="K55" s="574"/>
      <c r="L55" s="574"/>
      <c r="M55" s="574"/>
      <c r="N55" s="574"/>
      <c r="O55" s="574"/>
      <c r="P55" s="592"/>
      <c r="Q55" s="592"/>
      <c r="R55" s="592"/>
      <c r="S55" s="592"/>
      <c r="T55" s="592"/>
      <c r="U55" s="592"/>
      <c r="V55" s="592"/>
      <c r="W55" s="592"/>
      <c r="X55" s="592"/>
      <c r="Y55" s="592"/>
      <c r="Z55" s="592"/>
      <c r="AA55" s="592"/>
      <c r="AB55" s="592"/>
      <c r="AC55" s="592"/>
      <c r="AD55" s="592"/>
      <c r="AE55" s="592"/>
      <c r="AF55" s="592"/>
      <c r="AG55" s="592"/>
      <c r="AH55" s="592"/>
      <c r="AI55" s="592"/>
      <c r="AJ55" s="592"/>
      <c r="AK55" s="592"/>
      <c r="AL55" s="592"/>
      <c r="AM55" s="592"/>
      <c r="AN55" s="592"/>
      <c r="AO55" s="592"/>
      <c r="AP55" s="592"/>
      <c r="AR55" s="7"/>
    </row>
    <row r="56" spans="2:44" ht="24" customHeight="1">
      <c r="B56" s="6"/>
      <c r="D56" s="574"/>
      <c r="E56" s="574"/>
      <c r="F56" s="574"/>
      <c r="G56" s="574"/>
      <c r="H56" s="574"/>
      <c r="I56" s="574"/>
      <c r="J56" s="574"/>
      <c r="K56" s="574"/>
      <c r="L56" s="574"/>
      <c r="M56" s="574"/>
      <c r="N56" s="574"/>
      <c r="O56" s="574"/>
      <c r="P56" s="592"/>
      <c r="Q56" s="592"/>
      <c r="R56" s="592"/>
      <c r="S56" s="592"/>
      <c r="T56" s="592"/>
      <c r="U56" s="592"/>
      <c r="V56" s="592"/>
      <c r="W56" s="592"/>
      <c r="X56" s="592"/>
      <c r="Y56" s="592"/>
      <c r="Z56" s="592"/>
      <c r="AA56" s="592"/>
      <c r="AB56" s="592"/>
      <c r="AC56" s="592"/>
      <c r="AD56" s="592"/>
      <c r="AE56" s="592"/>
      <c r="AF56" s="592"/>
      <c r="AG56" s="592"/>
      <c r="AH56" s="592"/>
      <c r="AI56" s="592"/>
      <c r="AJ56" s="592"/>
      <c r="AK56" s="592"/>
      <c r="AL56" s="592"/>
      <c r="AM56" s="592"/>
      <c r="AN56" s="592"/>
      <c r="AO56" s="592"/>
      <c r="AP56" s="592"/>
      <c r="AR56" s="7"/>
    </row>
    <row r="57" spans="2:44" ht="24" customHeight="1">
      <c r="B57" s="6"/>
      <c r="D57" s="574"/>
      <c r="E57" s="574"/>
      <c r="F57" s="574"/>
      <c r="G57" s="574"/>
      <c r="H57" s="574"/>
      <c r="I57" s="574"/>
      <c r="J57" s="574"/>
      <c r="K57" s="574"/>
      <c r="L57" s="574"/>
      <c r="M57" s="574"/>
      <c r="N57" s="574"/>
      <c r="O57" s="574"/>
      <c r="P57" s="592"/>
      <c r="Q57" s="592"/>
      <c r="R57" s="592"/>
      <c r="S57" s="592"/>
      <c r="T57" s="592"/>
      <c r="U57" s="592"/>
      <c r="V57" s="592"/>
      <c r="W57" s="592"/>
      <c r="X57" s="592"/>
      <c r="Y57" s="592"/>
      <c r="Z57" s="592"/>
      <c r="AA57" s="592"/>
      <c r="AB57" s="592"/>
      <c r="AC57" s="592"/>
      <c r="AD57" s="592"/>
      <c r="AE57" s="592"/>
      <c r="AF57" s="592"/>
      <c r="AG57" s="592"/>
      <c r="AH57" s="592"/>
      <c r="AI57" s="592"/>
      <c r="AJ57" s="592"/>
      <c r="AK57" s="592"/>
      <c r="AL57" s="592"/>
      <c r="AM57" s="592"/>
      <c r="AN57" s="592"/>
      <c r="AO57" s="592"/>
      <c r="AP57" s="592"/>
      <c r="AR57" s="7"/>
    </row>
    <row r="58" spans="2:44" ht="24" customHeight="1">
      <c r="B58" s="6"/>
      <c r="D58" s="574"/>
      <c r="E58" s="574"/>
      <c r="F58" s="574"/>
      <c r="G58" s="574"/>
      <c r="H58" s="574"/>
      <c r="I58" s="574"/>
      <c r="J58" s="574"/>
      <c r="K58" s="574"/>
      <c r="L58" s="574"/>
      <c r="M58" s="574"/>
      <c r="N58" s="574"/>
      <c r="O58" s="574"/>
      <c r="P58" s="592"/>
      <c r="Q58" s="592"/>
      <c r="R58" s="592"/>
      <c r="S58" s="592"/>
      <c r="T58" s="592"/>
      <c r="U58" s="592"/>
      <c r="V58" s="592"/>
      <c r="W58" s="592"/>
      <c r="X58" s="592"/>
      <c r="Y58" s="592"/>
      <c r="Z58" s="592"/>
      <c r="AA58" s="592"/>
      <c r="AB58" s="592"/>
      <c r="AC58" s="592"/>
      <c r="AD58" s="592"/>
      <c r="AE58" s="592"/>
      <c r="AF58" s="592"/>
      <c r="AG58" s="592"/>
      <c r="AH58" s="592"/>
      <c r="AI58" s="592"/>
      <c r="AJ58" s="592"/>
      <c r="AK58" s="592"/>
      <c r="AL58" s="592"/>
      <c r="AM58" s="592"/>
      <c r="AN58" s="592"/>
      <c r="AO58" s="592"/>
      <c r="AP58" s="592"/>
      <c r="AR58" s="7"/>
    </row>
    <row r="59" spans="2:44" ht="24" customHeight="1">
      <c r="B59" s="6"/>
      <c r="D59" s="574"/>
      <c r="E59" s="574"/>
      <c r="F59" s="574"/>
      <c r="G59" s="574"/>
      <c r="H59" s="574"/>
      <c r="I59" s="574"/>
      <c r="J59" s="574"/>
      <c r="K59" s="574"/>
      <c r="L59" s="574"/>
      <c r="M59" s="574"/>
      <c r="N59" s="574"/>
      <c r="O59" s="574"/>
      <c r="P59" s="592"/>
      <c r="Q59" s="592"/>
      <c r="R59" s="592"/>
      <c r="S59" s="592"/>
      <c r="T59" s="592"/>
      <c r="U59" s="592"/>
      <c r="V59" s="592"/>
      <c r="W59" s="592"/>
      <c r="X59" s="592"/>
      <c r="Y59" s="592"/>
      <c r="Z59" s="592"/>
      <c r="AA59" s="592"/>
      <c r="AB59" s="592"/>
      <c r="AC59" s="592"/>
      <c r="AD59" s="592"/>
      <c r="AE59" s="592"/>
      <c r="AF59" s="592"/>
      <c r="AG59" s="592"/>
      <c r="AH59" s="592"/>
      <c r="AI59" s="592"/>
      <c r="AJ59" s="592"/>
      <c r="AK59" s="592"/>
      <c r="AL59" s="592"/>
      <c r="AM59" s="592"/>
      <c r="AN59" s="592"/>
      <c r="AO59" s="592"/>
      <c r="AP59" s="592"/>
      <c r="AR59" s="7"/>
    </row>
    <row r="60" spans="2:44" ht="24" customHeight="1">
      <c r="B60" s="6"/>
      <c r="D60" s="574"/>
      <c r="E60" s="574"/>
      <c r="F60" s="574"/>
      <c r="G60" s="574"/>
      <c r="H60" s="574"/>
      <c r="I60" s="574"/>
      <c r="J60" s="574"/>
      <c r="K60" s="574"/>
      <c r="L60" s="574"/>
      <c r="M60" s="574"/>
      <c r="N60" s="574"/>
      <c r="O60" s="574"/>
      <c r="P60" s="592"/>
      <c r="Q60" s="592"/>
      <c r="R60" s="592"/>
      <c r="S60" s="592"/>
      <c r="T60" s="592"/>
      <c r="U60" s="592"/>
      <c r="V60" s="592"/>
      <c r="W60" s="592"/>
      <c r="X60" s="592"/>
      <c r="Y60" s="592"/>
      <c r="Z60" s="592"/>
      <c r="AA60" s="592"/>
      <c r="AB60" s="592"/>
      <c r="AC60" s="592"/>
      <c r="AD60" s="592"/>
      <c r="AE60" s="592"/>
      <c r="AF60" s="592"/>
      <c r="AG60" s="592"/>
      <c r="AH60" s="592"/>
      <c r="AI60" s="592"/>
      <c r="AJ60" s="592"/>
      <c r="AK60" s="592"/>
      <c r="AL60" s="592"/>
      <c r="AM60" s="592"/>
      <c r="AN60" s="592"/>
      <c r="AO60" s="592"/>
      <c r="AP60" s="592"/>
      <c r="AR60" s="7"/>
    </row>
    <row r="61" spans="2:44" ht="24" customHeight="1">
      <c r="B61" s="6"/>
      <c r="D61" s="574"/>
      <c r="E61" s="574"/>
      <c r="F61" s="574"/>
      <c r="G61" s="574"/>
      <c r="H61" s="574"/>
      <c r="I61" s="574"/>
      <c r="J61" s="574"/>
      <c r="K61" s="574"/>
      <c r="L61" s="574"/>
      <c r="M61" s="574"/>
      <c r="N61" s="574"/>
      <c r="O61" s="574"/>
      <c r="P61" s="592"/>
      <c r="Q61" s="592"/>
      <c r="R61" s="592"/>
      <c r="S61" s="592"/>
      <c r="T61" s="592"/>
      <c r="U61" s="592"/>
      <c r="V61" s="592"/>
      <c r="W61" s="592"/>
      <c r="X61" s="592"/>
      <c r="Y61" s="592"/>
      <c r="Z61" s="592"/>
      <c r="AA61" s="592"/>
      <c r="AB61" s="592"/>
      <c r="AC61" s="592"/>
      <c r="AD61" s="592"/>
      <c r="AE61" s="592"/>
      <c r="AF61" s="592"/>
      <c r="AG61" s="592"/>
      <c r="AH61" s="592"/>
      <c r="AI61" s="592"/>
      <c r="AJ61" s="592"/>
      <c r="AK61" s="592"/>
      <c r="AL61" s="592"/>
      <c r="AM61" s="592"/>
      <c r="AN61" s="592"/>
      <c r="AO61" s="592"/>
      <c r="AP61" s="592"/>
      <c r="AR61" s="7"/>
    </row>
    <row r="62" spans="2:44" ht="24" customHeight="1">
      <c r="B62" s="6"/>
      <c r="D62" s="574"/>
      <c r="E62" s="574"/>
      <c r="F62" s="574"/>
      <c r="G62" s="574"/>
      <c r="H62" s="574"/>
      <c r="I62" s="574"/>
      <c r="J62" s="574"/>
      <c r="K62" s="574"/>
      <c r="L62" s="574"/>
      <c r="M62" s="574"/>
      <c r="N62" s="574"/>
      <c r="O62" s="574"/>
      <c r="P62" s="592"/>
      <c r="Q62" s="592"/>
      <c r="R62" s="592"/>
      <c r="S62" s="592"/>
      <c r="T62" s="592"/>
      <c r="U62" s="592"/>
      <c r="V62" s="592"/>
      <c r="W62" s="592"/>
      <c r="X62" s="592"/>
      <c r="Y62" s="592"/>
      <c r="Z62" s="592"/>
      <c r="AA62" s="592"/>
      <c r="AB62" s="592"/>
      <c r="AC62" s="592"/>
      <c r="AD62" s="592"/>
      <c r="AE62" s="592"/>
      <c r="AF62" s="592"/>
      <c r="AG62" s="592"/>
      <c r="AH62" s="592"/>
      <c r="AI62" s="592"/>
      <c r="AJ62" s="592"/>
      <c r="AK62" s="592"/>
      <c r="AL62" s="592"/>
      <c r="AM62" s="592"/>
      <c r="AN62" s="592"/>
      <c r="AO62" s="592"/>
      <c r="AP62" s="592"/>
      <c r="AR62" s="7"/>
    </row>
    <row r="63" spans="2:44" ht="24" customHeight="1">
      <c r="B63" s="6"/>
      <c r="D63" s="574"/>
      <c r="E63" s="574"/>
      <c r="F63" s="574"/>
      <c r="G63" s="574"/>
      <c r="H63" s="574"/>
      <c r="I63" s="574"/>
      <c r="J63" s="574"/>
      <c r="K63" s="574"/>
      <c r="L63" s="574"/>
      <c r="M63" s="574"/>
      <c r="N63" s="574"/>
      <c r="O63" s="574"/>
      <c r="P63" s="592"/>
      <c r="Q63" s="592"/>
      <c r="R63" s="592"/>
      <c r="S63" s="592"/>
      <c r="T63" s="592"/>
      <c r="U63" s="592"/>
      <c r="V63" s="592"/>
      <c r="W63" s="592"/>
      <c r="X63" s="592"/>
      <c r="Y63" s="592"/>
      <c r="Z63" s="592"/>
      <c r="AA63" s="592"/>
      <c r="AB63" s="592"/>
      <c r="AC63" s="592"/>
      <c r="AD63" s="592"/>
      <c r="AE63" s="592"/>
      <c r="AF63" s="592"/>
      <c r="AG63" s="592"/>
      <c r="AH63" s="592"/>
      <c r="AI63" s="592"/>
      <c r="AJ63" s="592"/>
      <c r="AK63" s="592"/>
      <c r="AL63" s="592"/>
      <c r="AM63" s="592"/>
      <c r="AN63" s="592"/>
      <c r="AO63" s="592"/>
      <c r="AP63" s="592"/>
      <c r="AR63" s="7"/>
    </row>
    <row r="64" spans="2:44" ht="24" customHeight="1">
      <c r="B64" s="6"/>
      <c r="D64" s="574"/>
      <c r="E64" s="574"/>
      <c r="F64" s="574"/>
      <c r="G64" s="574"/>
      <c r="H64" s="574"/>
      <c r="I64" s="574"/>
      <c r="J64" s="574"/>
      <c r="K64" s="574"/>
      <c r="L64" s="574"/>
      <c r="M64" s="574"/>
      <c r="N64" s="574"/>
      <c r="O64" s="574"/>
      <c r="P64" s="592"/>
      <c r="Q64" s="592"/>
      <c r="R64" s="592"/>
      <c r="S64" s="592"/>
      <c r="T64" s="592"/>
      <c r="U64" s="592"/>
      <c r="V64" s="592"/>
      <c r="W64" s="592"/>
      <c r="X64" s="592"/>
      <c r="Y64" s="592"/>
      <c r="Z64" s="592"/>
      <c r="AA64" s="592"/>
      <c r="AB64" s="592"/>
      <c r="AC64" s="592"/>
      <c r="AD64" s="592"/>
      <c r="AE64" s="592"/>
      <c r="AF64" s="592"/>
      <c r="AG64" s="592"/>
      <c r="AH64" s="592"/>
      <c r="AI64" s="592"/>
      <c r="AJ64" s="592"/>
      <c r="AK64" s="592"/>
      <c r="AL64" s="592"/>
      <c r="AM64" s="592"/>
      <c r="AN64" s="592"/>
      <c r="AO64" s="592"/>
      <c r="AP64" s="592"/>
      <c r="AR64" s="7"/>
    </row>
    <row r="65" spans="2:44" ht="24" customHeight="1">
      <c r="B65" s="6"/>
      <c r="D65" s="574"/>
      <c r="E65" s="574"/>
      <c r="F65" s="574"/>
      <c r="G65" s="574"/>
      <c r="H65" s="574"/>
      <c r="I65" s="574"/>
      <c r="J65" s="574"/>
      <c r="K65" s="574"/>
      <c r="L65" s="574"/>
      <c r="M65" s="574"/>
      <c r="N65" s="574"/>
      <c r="O65" s="574"/>
      <c r="P65" s="592"/>
      <c r="Q65" s="592"/>
      <c r="R65" s="592"/>
      <c r="S65" s="592"/>
      <c r="T65" s="592"/>
      <c r="U65" s="592"/>
      <c r="V65" s="592"/>
      <c r="W65" s="592"/>
      <c r="X65" s="592"/>
      <c r="Y65" s="592"/>
      <c r="Z65" s="592"/>
      <c r="AA65" s="592"/>
      <c r="AB65" s="592"/>
      <c r="AC65" s="592"/>
      <c r="AD65" s="592"/>
      <c r="AE65" s="592"/>
      <c r="AF65" s="592"/>
      <c r="AG65" s="592"/>
      <c r="AH65" s="592"/>
      <c r="AI65" s="592"/>
      <c r="AJ65" s="592"/>
      <c r="AK65" s="592"/>
      <c r="AL65" s="592"/>
      <c r="AM65" s="592"/>
      <c r="AN65" s="592"/>
      <c r="AO65" s="592"/>
      <c r="AP65" s="592"/>
      <c r="AR65" s="7"/>
    </row>
    <row r="66" spans="2:44" ht="24" customHeight="1">
      <c r="B66" s="6"/>
      <c r="D66" s="574"/>
      <c r="E66" s="574"/>
      <c r="F66" s="574"/>
      <c r="G66" s="574"/>
      <c r="H66" s="574"/>
      <c r="I66" s="574"/>
      <c r="J66" s="574"/>
      <c r="K66" s="574"/>
      <c r="L66" s="574"/>
      <c r="M66" s="574"/>
      <c r="N66" s="574"/>
      <c r="O66" s="574"/>
      <c r="P66" s="592"/>
      <c r="Q66" s="592"/>
      <c r="R66" s="592"/>
      <c r="S66" s="592"/>
      <c r="T66" s="592"/>
      <c r="U66" s="592"/>
      <c r="V66" s="592"/>
      <c r="W66" s="592"/>
      <c r="X66" s="592"/>
      <c r="Y66" s="592"/>
      <c r="Z66" s="592"/>
      <c r="AA66" s="592"/>
      <c r="AB66" s="592"/>
      <c r="AC66" s="592"/>
      <c r="AD66" s="592"/>
      <c r="AE66" s="592"/>
      <c r="AF66" s="592"/>
      <c r="AG66" s="592"/>
      <c r="AH66" s="592"/>
      <c r="AI66" s="592"/>
      <c r="AJ66" s="592"/>
      <c r="AK66" s="592"/>
      <c r="AL66" s="592"/>
      <c r="AM66" s="592"/>
      <c r="AN66" s="592"/>
      <c r="AO66" s="592"/>
      <c r="AP66" s="592"/>
      <c r="AR66" s="7"/>
    </row>
    <row r="67" spans="2:44" ht="24" customHeight="1">
      <c r="B67" s="6"/>
      <c r="D67" s="574"/>
      <c r="E67" s="574"/>
      <c r="F67" s="574"/>
      <c r="G67" s="574"/>
      <c r="H67" s="574"/>
      <c r="I67" s="574"/>
      <c r="J67" s="574"/>
      <c r="K67" s="574"/>
      <c r="L67" s="574"/>
      <c r="M67" s="574"/>
      <c r="N67" s="574"/>
      <c r="O67" s="574"/>
      <c r="P67" s="592"/>
      <c r="Q67" s="592"/>
      <c r="R67" s="592"/>
      <c r="S67" s="592"/>
      <c r="T67" s="592"/>
      <c r="U67" s="592"/>
      <c r="V67" s="592"/>
      <c r="W67" s="592"/>
      <c r="X67" s="592"/>
      <c r="Y67" s="592"/>
      <c r="Z67" s="592"/>
      <c r="AA67" s="592"/>
      <c r="AB67" s="592"/>
      <c r="AC67" s="592"/>
      <c r="AD67" s="592"/>
      <c r="AE67" s="592"/>
      <c r="AF67" s="592"/>
      <c r="AG67" s="592"/>
      <c r="AH67" s="592"/>
      <c r="AI67" s="592"/>
      <c r="AJ67" s="592"/>
      <c r="AK67" s="592"/>
      <c r="AL67" s="592"/>
      <c r="AM67" s="592"/>
      <c r="AN67" s="592"/>
      <c r="AO67" s="592"/>
      <c r="AP67" s="592"/>
      <c r="AR67" s="7"/>
    </row>
    <row r="68" spans="2:44" ht="24" customHeight="1">
      <c r="B68" s="6"/>
      <c r="D68" s="574"/>
      <c r="E68" s="574"/>
      <c r="F68" s="574"/>
      <c r="G68" s="574"/>
      <c r="H68" s="574"/>
      <c r="I68" s="574"/>
      <c r="J68" s="574"/>
      <c r="K68" s="574"/>
      <c r="L68" s="574"/>
      <c r="M68" s="574"/>
      <c r="N68" s="574"/>
      <c r="O68" s="574"/>
      <c r="P68" s="592"/>
      <c r="Q68" s="592"/>
      <c r="R68" s="592"/>
      <c r="S68" s="592"/>
      <c r="T68" s="592"/>
      <c r="U68" s="592"/>
      <c r="V68" s="592"/>
      <c r="W68" s="592"/>
      <c r="X68" s="592"/>
      <c r="Y68" s="592"/>
      <c r="Z68" s="592"/>
      <c r="AA68" s="592"/>
      <c r="AB68" s="592"/>
      <c r="AC68" s="592"/>
      <c r="AD68" s="592"/>
      <c r="AE68" s="592"/>
      <c r="AF68" s="592"/>
      <c r="AG68" s="592"/>
      <c r="AH68" s="592"/>
      <c r="AI68" s="592"/>
      <c r="AJ68" s="592"/>
      <c r="AK68" s="592"/>
      <c r="AL68" s="592"/>
      <c r="AM68" s="592"/>
      <c r="AN68" s="592"/>
      <c r="AO68" s="592"/>
      <c r="AP68" s="592"/>
      <c r="AR68" s="7"/>
    </row>
    <row r="69" spans="2:44" ht="24" customHeight="1">
      <c r="B69" s="6"/>
      <c r="D69" s="574"/>
      <c r="E69" s="574"/>
      <c r="F69" s="574"/>
      <c r="G69" s="574"/>
      <c r="H69" s="574"/>
      <c r="I69" s="574"/>
      <c r="J69" s="574"/>
      <c r="K69" s="574"/>
      <c r="L69" s="574"/>
      <c r="M69" s="574"/>
      <c r="N69" s="574"/>
      <c r="O69" s="574"/>
      <c r="P69" s="592"/>
      <c r="Q69" s="592"/>
      <c r="R69" s="592"/>
      <c r="S69" s="592"/>
      <c r="T69" s="592"/>
      <c r="U69" s="592"/>
      <c r="V69" s="592"/>
      <c r="W69" s="592"/>
      <c r="X69" s="592"/>
      <c r="Y69" s="592"/>
      <c r="Z69" s="592"/>
      <c r="AA69" s="592"/>
      <c r="AB69" s="592"/>
      <c r="AC69" s="592"/>
      <c r="AD69" s="592"/>
      <c r="AE69" s="592"/>
      <c r="AF69" s="592"/>
      <c r="AG69" s="592"/>
      <c r="AH69" s="592"/>
      <c r="AI69" s="592"/>
      <c r="AJ69" s="592"/>
      <c r="AK69" s="592"/>
      <c r="AL69" s="592"/>
      <c r="AM69" s="592"/>
      <c r="AN69" s="592"/>
      <c r="AO69" s="592"/>
      <c r="AP69" s="592"/>
      <c r="AR69" s="7"/>
    </row>
    <row r="70" spans="2:44" ht="24" customHeight="1">
      <c r="B70" s="6"/>
      <c r="D70" s="574"/>
      <c r="E70" s="574"/>
      <c r="F70" s="574"/>
      <c r="G70" s="574"/>
      <c r="H70" s="574"/>
      <c r="I70" s="574"/>
      <c r="J70" s="574"/>
      <c r="K70" s="574"/>
      <c r="L70" s="574"/>
      <c r="M70" s="574"/>
      <c r="N70" s="574"/>
      <c r="O70" s="574"/>
      <c r="P70" s="592"/>
      <c r="Q70" s="592"/>
      <c r="R70" s="592"/>
      <c r="S70" s="592"/>
      <c r="T70" s="592"/>
      <c r="U70" s="592"/>
      <c r="V70" s="592"/>
      <c r="W70" s="592"/>
      <c r="X70" s="592"/>
      <c r="Y70" s="592"/>
      <c r="Z70" s="592"/>
      <c r="AA70" s="592"/>
      <c r="AB70" s="592"/>
      <c r="AC70" s="592"/>
      <c r="AD70" s="592"/>
      <c r="AE70" s="592"/>
      <c r="AF70" s="592"/>
      <c r="AG70" s="592"/>
      <c r="AH70" s="592"/>
      <c r="AI70" s="592"/>
      <c r="AJ70" s="592"/>
      <c r="AK70" s="592"/>
      <c r="AL70" s="592"/>
      <c r="AM70" s="592"/>
      <c r="AN70" s="592"/>
      <c r="AO70" s="592"/>
      <c r="AP70" s="592"/>
      <c r="AR70" s="7"/>
    </row>
    <row r="71" spans="2:44" ht="24" customHeight="1">
      <c r="B71" s="6"/>
      <c r="D71" s="574"/>
      <c r="E71" s="574"/>
      <c r="F71" s="574"/>
      <c r="G71" s="574"/>
      <c r="H71" s="574"/>
      <c r="I71" s="574"/>
      <c r="J71" s="574"/>
      <c r="K71" s="574"/>
      <c r="L71" s="574"/>
      <c r="M71" s="574"/>
      <c r="N71" s="574"/>
      <c r="O71" s="574"/>
      <c r="P71" s="592"/>
      <c r="Q71" s="592"/>
      <c r="R71" s="592"/>
      <c r="S71" s="592"/>
      <c r="T71" s="592"/>
      <c r="U71" s="592"/>
      <c r="V71" s="592"/>
      <c r="W71" s="592"/>
      <c r="X71" s="592"/>
      <c r="Y71" s="592"/>
      <c r="Z71" s="592"/>
      <c r="AA71" s="592"/>
      <c r="AB71" s="592"/>
      <c r="AC71" s="592"/>
      <c r="AD71" s="592"/>
      <c r="AE71" s="592"/>
      <c r="AF71" s="592"/>
      <c r="AG71" s="592"/>
      <c r="AH71" s="592"/>
      <c r="AI71" s="592"/>
      <c r="AJ71" s="592"/>
      <c r="AK71" s="592"/>
      <c r="AL71" s="592"/>
      <c r="AM71" s="592"/>
      <c r="AN71" s="592"/>
      <c r="AO71" s="592"/>
      <c r="AP71" s="592"/>
      <c r="AR71" s="7"/>
    </row>
    <row r="72" spans="2:44" ht="24" customHeight="1">
      <c r="B72" s="6"/>
      <c r="D72" s="574"/>
      <c r="E72" s="574"/>
      <c r="F72" s="574"/>
      <c r="G72" s="574"/>
      <c r="H72" s="574"/>
      <c r="I72" s="574"/>
      <c r="J72" s="574"/>
      <c r="K72" s="574"/>
      <c r="L72" s="574"/>
      <c r="M72" s="574"/>
      <c r="N72" s="574"/>
      <c r="O72" s="574"/>
      <c r="P72" s="592"/>
      <c r="Q72" s="592"/>
      <c r="R72" s="592"/>
      <c r="S72" s="592"/>
      <c r="T72" s="592"/>
      <c r="U72" s="592"/>
      <c r="V72" s="592"/>
      <c r="W72" s="592"/>
      <c r="X72" s="592"/>
      <c r="Y72" s="592"/>
      <c r="Z72" s="592"/>
      <c r="AA72" s="592"/>
      <c r="AB72" s="592"/>
      <c r="AC72" s="592"/>
      <c r="AD72" s="592"/>
      <c r="AE72" s="592"/>
      <c r="AF72" s="592"/>
      <c r="AG72" s="592"/>
      <c r="AH72" s="592"/>
      <c r="AI72" s="592"/>
      <c r="AJ72" s="592"/>
      <c r="AK72" s="592"/>
      <c r="AL72" s="592"/>
      <c r="AM72" s="592"/>
      <c r="AN72" s="592"/>
      <c r="AO72" s="592"/>
      <c r="AP72" s="592"/>
      <c r="AR72" s="7"/>
    </row>
    <row r="73" spans="2:44" ht="24" customHeight="1">
      <c r="B73" s="6"/>
      <c r="D73" s="574"/>
      <c r="E73" s="574"/>
      <c r="F73" s="574"/>
      <c r="G73" s="574"/>
      <c r="H73" s="574"/>
      <c r="I73" s="574"/>
      <c r="J73" s="574"/>
      <c r="K73" s="574"/>
      <c r="L73" s="574"/>
      <c r="M73" s="574"/>
      <c r="N73" s="574"/>
      <c r="O73" s="574"/>
      <c r="P73" s="592"/>
      <c r="Q73" s="592"/>
      <c r="R73" s="592"/>
      <c r="S73" s="592"/>
      <c r="T73" s="592"/>
      <c r="U73" s="592"/>
      <c r="V73" s="592"/>
      <c r="W73" s="592"/>
      <c r="X73" s="592"/>
      <c r="Y73" s="592"/>
      <c r="Z73" s="592"/>
      <c r="AA73" s="592"/>
      <c r="AB73" s="592"/>
      <c r="AC73" s="592"/>
      <c r="AD73" s="592"/>
      <c r="AE73" s="592"/>
      <c r="AF73" s="592"/>
      <c r="AG73" s="592"/>
      <c r="AH73" s="592"/>
      <c r="AI73" s="592"/>
      <c r="AJ73" s="592"/>
      <c r="AK73" s="592"/>
      <c r="AL73" s="592"/>
      <c r="AM73" s="592"/>
      <c r="AN73" s="592"/>
      <c r="AO73" s="592"/>
      <c r="AP73" s="592"/>
      <c r="AR73" s="7"/>
    </row>
    <row r="74" spans="2:44" ht="24" customHeight="1">
      <c r="B74" s="6"/>
      <c r="D74" s="574"/>
      <c r="E74" s="574"/>
      <c r="F74" s="574"/>
      <c r="G74" s="574"/>
      <c r="H74" s="574"/>
      <c r="I74" s="574"/>
      <c r="J74" s="574"/>
      <c r="K74" s="574"/>
      <c r="L74" s="574"/>
      <c r="M74" s="574"/>
      <c r="N74" s="574"/>
      <c r="O74" s="574"/>
      <c r="P74" s="592"/>
      <c r="Q74" s="592"/>
      <c r="R74" s="592"/>
      <c r="S74" s="592"/>
      <c r="T74" s="592"/>
      <c r="U74" s="592"/>
      <c r="V74" s="592"/>
      <c r="W74" s="592"/>
      <c r="X74" s="592"/>
      <c r="Y74" s="592"/>
      <c r="Z74" s="592"/>
      <c r="AA74" s="592"/>
      <c r="AB74" s="592"/>
      <c r="AC74" s="592"/>
      <c r="AD74" s="592"/>
      <c r="AE74" s="592"/>
      <c r="AF74" s="592"/>
      <c r="AG74" s="592"/>
      <c r="AH74" s="592"/>
      <c r="AI74" s="592"/>
      <c r="AJ74" s="592"/>
      <c r="AK74" s="592"/>
      <c r="AL74" s="592"/>
      <c r="AM74" s="592"/>
      <c r="AN74" s="592"/>
      <c r="AO74" s="592"/>
      <c r="AP74" s="592"/>
      <c r="AR74" s="7"/>
    </row>
    <row r="75" spans="2:44" ht="24" customHeight="1">
      <c r="B75" s="6"/>
      <c r="D75" s="574"/>
      <c r="E75" s="574"/>
      <c r="F75" s="574"/>
      <c r="G75" s="574"/>
      <c r="H75" s="574"/>
      <c r="I75" s="574"/>
      <c r="J75" s="574"/>
      <c r="K75" s="574"/>
      <c r="L75" s="574"/>
      <c r="M75" s="574"/>
      <c r="N75" s="574"/>
      <c r="O75" s="574"/>
      <c r="P75" s="592"/>
      <c r="Q75" s="592"/>
      <c r="R75" s="592"/>
      <c r="S75" s="592"/>
      <c r="T75" s="592"/>
      <c r="U75" s="592"/>
      <c r="V75" s="592"/>
      <c r="W75" s="592"/>
      <c r="X75" s="592"/>
      <c r="Y75" s="592"/>
      <c r="Z75" s="592"/>
      <c r="AA75" s="592"/>
      <c r="AB75" s="592"/>
      <c r="AC75" s="592"/>
      <c r="AD75" s="592"/>
      <c r="AE75" s="592"/>
      <c r="AF75" s="592"/>
      <c r="AG75" s="592"/>
      <c r="AH75" s="592"/>
      <c r="AI75" s="592"/>
      <c r="AJ75" s="592"/>
      <c r="AK75" s="592"/>
      <c r="AL75" s="592"/>
      <c r="AM75" s="592"/>
      <c r="AN75" s="592"/>
      <c r="AO75" s="592"/>
      <c r="AP75" s="592"/>
      <c r="AR75" s="7"/>
    </row>
    <row r="76" spans="2:44" ht="24" customHeight="1">
      <c r="B76" s="6"/>
      <c r="D76" s="574"/>
      <c r="E76" s="574"/>
      <c r="F76" s="574"/>
      <c r="G76" s="574"/>
      <c r="H76" s="574"/>
      <c r="I76" s="574"/>
      <c r="J76" s="574"/>
      <c r="K76" s="574"/>
      <c r="L76" s="574"/>
      <c r="M76" s="574"/>
      <c r="N76" s="574"/>
      <c r="O76" s="574"/>
      <c r="P76" s="592"/>
      <c r="Q76" s="592"/>
      <c r="R76" s="592"/>
      <c r="S76" s="592"/>
      <c r="T76" s="592"/>
      <c r="U76" s="592"/>
      <c r="V76" s="592"/>
      <c r="W76" s="592"/>
      <c r="X76" s="592"/>
      <c r="Y76" s="592"/>
      <c r="Z76" s="592"/>
      <c r="AA76" s="592"/>
      <c r="AB76" s="592"/>
      <c r="AC76" s="592"/>
      <c r="AD76" s="592"/>
      <c r="AE76" s="592"/>
      <c r="AF76" s="592"/>
      <c r="AG76" s="592"/>
      <c r="AH76" s="592"/>
      <c r="AI76" s="592"/>
      <c r="AJ76" s="592"/>
      <c r="AK76" s="592"/>
      <c r="AL76" s="592"/>
      <c r="AM76" s="592"/>
      <c r="AN76" s="592"/>
      <c r="AO76" s="592"/>
      <c r="AP76" s="592"/>
      <c r="AR76" s="7"/>
    </row>
    <row r="77" spans="2:44" ht="24" customHeight="1">
      <c r="B77" s="6"/>
      <c r="D77" s="574"/>
      <c r="E77" s="574"/>
      <c r="F77" s="574"/>
      <c r="G77" s="574"/>
      <c r="H77" s="574"/>
      <c r="I77" s="574"/>
      <c r="J77" s="574"/>
      <c r="K77" s="574"/>
      <c r="L77" s="574"/>
      <c r="M77" s="574"/>
      <c r="N77" s="574"/>
      <c r="O77" s="574"/>
      <c r="P77" s="592"/>
      <c r="Q77" s="592"/>
      <c r="R77" s="592"/>
      <c r="S77" s="592"/>
      <c r="T77" s="592"/>
      <c r="U77" s="592"/>
      <c r="V77" s="592"/>
      <c r="W77" s="592"/>
      <c r="X77" s="592"/>
      <c r="Y77" s="592"/>
      <c r="Z77" s="592"/>
      <c r="AA77" s="592"/>
      <c r="AB77" s="592"/>
      <c r="AC77" s="592"/>
      <c r="AD77" s="592"/>
      <c r="AE77" s="592"/>
      <c r="AF77" s="592"/>
      <c r="AG77" s="592"/>
      <c r="AH77" s="592"/>
      <c r="AI77" s="592"/>
      <c r="AJ77" s="592"/>
      <c r="AK77" s="592"/>
      <c r="AL77" s="592"/>
      <c r="AM77" s="592"/>
      <c r="AN77" s="592"/>
      <c r="AO77" s="592"/>
      <c r="AP77" s="592"/>
      <c r="AR77" s="7"/>
    </row>
    <row r="78" spans="2:44" ht="24" customHeight="1">
      <c r="B78" s="6"/>
      <c r="D78" s="574"/>
      <c r="E78" s="574"/>
      <c r="F78" s="574"/>
      <c r="G78" s="574"/>
      <c r="H78" s="574"/>
      <c r="I78" s="574"/>
      <c r="J78" s="574"/>
      <c r="K78" s="574"/>
      <c r="L78" s="574"/>
      <c r="M78" s="574"/>
      <c r="N78" s="574"/>
      <c r="O78" s="574"/>
      <c r="P78" s="592"/>
      <c r="Q78" s="592"/>
      <c r="R78" s="592"/>
      <c r="S78" s="592"/>
      <c r="T78" s="592"/>
      <c r="U78" s="592"/>
      <c r="V78" s="592"/>
      <c r="W78" s="592"/>
      <c r="X78" s="592"/>
      <c r="Y78" s="592"/>
      <c r="Z78" s="592"/>
      <c r="AA78" s="592"/>
      <c r="AB78" s="592"/>
      <c r="AC78" s="592"/>
      <c r="AD78" s="592"/>
      <c r="AE78" s="592"/>
      <c r="AF78" s="592"/>
      <c r="AG78" s="592"/>
      <c r="AH78" s="592"/>
      <c r="AI78" s="592"/>
      <c r="AJ78" s="592"/>
      <c r="AK78" s="592"/>
      <c r="AL78" s="592"/>
      <c r="AM78" s="592"/>
      <c r="AN78" s="592"/>
      <c r="AO78" s="592"/>
      <c r="AP78" s="592"/>
      <c r="AR78" s="7"/>
    </row>
    <row r="79" spans="2:44" ht="24" customHeight="1">
      <c r="B79" s="6"/>
      <c r="D79" s="574"/>
      <c r="E79" s="574"/>
      <c r="F79" s="574"/>
      <c r="G79" s="574"/>
      <c r="H79" s="574"/>
      <c r="I79" s="574"/>
      <c r="J79" s="574"/>
      <c r="K79" s="574"/>
      <c r="L79" s="574"/>
      <c r="M79" s="574"/>
      <c r="N79" s="574"/>
      <c r="O79" s="574"/>
      <c r="P79" s="592"/>
      <c r="Q79" s="592"/>
      <c r="R79" s="592"/>
      <c r="S79" s="592"/>
      <c r="T79" s="592"/>
      <c r="U79" s="592"/>
      <c r="V79" s="592"/>
      <c r="W79" s="592"/>
      <c r="X79" s="592"/>
      <c r="Y79" s="592"/>
      <c r="Z79" s="592"/>
      <c r="AA79" s="592"/>
      <c r="AB79" s="592"/>
      <c r="AC79" s="592"/>
      <c r="AD79" s="592"/>
      <c r="AE79" s="592"/>
      <c r="AF79" s="592"/>
      <c r="AG79" s="592"/>
      <c r="AH79" s="592"/>
      <c r="AI79" s="592"/>
      <c r="AJ79" s="592"/>
      <c r="AK79" s="592"/>
      <c r="AL79" s="592"/>
      <c r="AM79" s="592"/>
      <c r="AN79" s="592"/>
      <c r="AO79" s="592"/>
      <c r="AP79" s="592"/>
      <c r="AR79" s="7"/>
    </row>
    <row r="80" spans="2:44" ht="24" customHeight="1">
      <c r="B80" s="6"/>
      <c r="D80" s="574"/>
      <c r="E80" s="574"/>
      <c r="F80" s="574"/>
      <c r="G80" s="574"/>
      <c r="H80" s="574"/>
      <c r="I80" s="574"/>
      <c r="J80" s="574"/>
      <c r="K80" s="574"/>
      <c r="L80" s="574"/>
      <c r="M80" s="574"/>
      <c r="N80" s="574"/>
      <c r="O80" s="574"/>
      <c r="P80" s="592"/>
      <c r="Q80" s="592"/>
      <c r="R80" s="592"/>
      <c r="S80" s="592"/>
      <c r="T80" s="592"/>
      <c r="U80" s="592"/>
      <c r="V80" s="592"/>
      <c r="W80" s="592"/>
      <c r="X80" s="592"/>
      <c r="Y80" s="592"/>
      <c r="Z80" s="592"/>
      <c r="AA80" s="592"/>
      <c r="AB80" s="592"/>
      <c r="AC80" s="592"/>
      <c r="AD80" s="592"/>
      <c r="AE80" s="592"/>
      <c r="AF80" s="592"/>
      <c r="AG80" s="592"/>
      <c r="AH80" s="592"/>
      <c r="AI80" s="592"/>
      <c r="AJ80" s="592"/>
      <c r="AK80" s="592"/>
      <c r="AL80" s="592"/>
      <c r="AM80" s="592"/>
      <c r="AN80" s="592"/>
      <c r="AO80" s="592"/>
      <c r="AP80" s="592"/>
      <c r="AR80" s="7"/>
    </row>
    <row r="81" spans="2:44" ht="24" customHeight="1">
      <c r="B81" s="6"/>
      <c r="D81" s="574"/>
      <c r="E81" s="574"/>
      <c r="F81" s="574"/>
      <c r="G81" s="574"/>
      <c r="H81" s="574"/>
      <c r="I81" s="574"/>
      <c r="J81" s="574"/>
      <c r="K81" s="574"/>
      <c r="L81" s="574"/>
      <c r="M81" s="574"/>
      <c r="N81" s="574"/>
      <c r="O81" s="574"/>
      <c r="P81" s="592"/>
      <c r="Q81" s="592"/>
      <c r="R81" s="592"/>
      <c r="S81" s="592"/>
      <c r="T81" s="592"/>
      <c r="U81" s="592"/>
      <c r="V81" s="592"/>
      <c r="W81" s="592"/>
      <c r="X81" s="592"/>
      <c r="Y81" s="592"/>
      <c r="Z81" s="592"/>
      <c r="AA81" s="592"/>
      <c r="AB81" s="592"/>
      <c r="AC81" s="592"/>
      <c r="AD81" s="592"/>
      <c r="AE81" s="592"/>
      <c r="AF81" s="592"/>
      <c r="AG81" s="592"/>
      <c r="AH81" s="592"/>
      <c r="AI81" s="592"/>
      <c r="AJ81" s="592"/>
      <c r="AK81" s="592"/>
      <c r="AL81" s="592"/>
      <c r="AM81" s="592"/>
      <c r="AN81" s="592"/>
      <c r="AO81" s="592"/>
      <c r="AP81" s="592"/>
      <c r="AR81" s="7"/>
    </row>
    <row r="82" spans="2:44" ht="24" customHeight="1">
      <c r="B82" s="6"/>
      <c r="D82" s="574"/>
      <c r="E82" s="574"/>
      <c r="F82" s="574"/>
      <c r="G82" s="574"/>
      <c r="H82" s="574"/>
      <c r="I82" s="574"/>
      <c r="J82" s="574"/>
      <c r="K82" s="574"/>
      <c r="L82" s="574"/>
      <c r="M82" s="574"/>
      <c r="N82" s="574"/>
      <c r="O82" s="574"/>
      <c r="P82" s="592"/>
      <c r="Q82" s="592"/>
      <c r="R82" s="592"/>
      <c r="S82" s="592"/>
      <c r="T82" s="592"/>
      <c r="U82" s="592"/>
      <c r="V82" s="592"/>
      <c r="W82" s="592"/>
      <c r="X82" s="592"/>
      <c r="Y82" s="592"/>
      <c r="Z82" s="592"/>
      <c r="AA82" s="592"/>
      <c r="AB82" s="592"/>
      <c r="AC82" s="592"/>
      <c r="AD82" s="592"/>
      <c r="AE82" s="592"/>
      <c r="AF82" s="592"/>
      <c r="AG82" s="592"/>
      <c r="AH82" s="592"/>
      <c r="AI82" s="592"/>
      <c r="AJ82" s="592"/>
      <c r="AK82" s="592"/>
      <c r="AL82" s="592"/>
      <c r="AM82" s="592"/>
      <c r="AN82" s="592"/>
      <c r="AO82" s="592"/>
      <c r="AP82" s="592"/>
      <c r="AR82" s="7"/>
    </row>
    <row r="83" spans="2:44" ht="24" customHeight="1">
      <c r="B83" s="6"/>
      <c r="D83" s="574"/>
      <c r="E83" s="574"/>
      <c r="F83" s="574"/>
      <c r="G83" s="574"/>
      <c r="H83" s="574"/>
      <c r="I83" s="574"/>
      <c r="J83" s="574"/>
      <c r="K83" s="574"/>
      <c r="L83" s="574"/>
      <c r="M83" s="574"/>
      <c r="N83" s="574"/>
      <c r="O83" s="574"/>
      <c r="P83" s="592"/>
      <c r="Q83" s="592"/>
      <c r="R83" s="592"/>
      <c r="S83" s="592"/>
      <c r="T83" s="592"/>
      <c r="U83" s="592"/>
      <c r="V83" s="592"/>
      <c r="W83" s="592"/>
      <c r="X83" s="592"/>
      <c r="Y83" s="592"/>
      <c r="Z83" s="592"/>
      <c r="AA83" s="592"/>
      <c r="AB83" s="592"/>
      <c r="AC83" s="592"/>
      <c r="AD83" s="592"/>
      <c r="AE83" s="592"/>
      <c r="AF83" s="592"/>
      <c r="AG83" s="592"/>
      <c r="AH83" s="592"/>
      <c r="AI83" s="592"/>
      <c r="AJ83" s="592"/>
      <c r="AK83" s="592"/>
      <c r="AL83" s="592"/>
      <c r="AM83" s="592"/>
      <c r="AN83" s="592"/>
      <c r="AO83" s="592"/>
      <c r="AP83" s="592"/>
      <c r="AR83" s="7"/>
    </row>
    <row r="84" spans="2:44" ht="24" customHeight="1">
      <c r="B84" s="6"/>
      <c r="D84" s="574"/>
      <c r="E84" s="574"/>
      <c r="F84" s="574"/>
      <c r="G84" s="574"/>
      <c r="H84" s="574"/>
      <c r="I84" s="574"/>
      <c r="J84" s="574"/>
      <c r="K84" s="574"/>
      <c r="L84" s="574"/>
      <c r="M84" s="574"/>
      <c r="N84" s="574"/>
      <c r="O84" s="574"/>
      <c r="P84" s="592"/>
      <c r="Q84" s="592"/>
      <c r="R84" s="592"/>
      <c r="S84" s="592"/>
      <c r="T84" s="592"/>
      <c r="U84" s="592"/>
      <c r="V84" s="592"/>
      <c r="W84" s="592"/>
      <c r="X84" s="592"/>
      <c r="Y84" s="592"/>
      <c r="Z84" s="592"/>
      <c r="AA84" s="592"/>
      <c r="AB84" s="592"/>
      <c r="AC84" s="592"/>
      <c r="AD84" s="592"/>
      <c r="AE84" s="592"/>
      <c r="AF84" s="592"/>
      <c r="AG84" s="592"/>
      <c r="AH84" s="592"/>
      <c r="AI84" s="592"/>
      <c r="AJ84" s="592"/>
      <c r="AK84" s="592"/>
      <c r="AL84" s="592"/>
      <c r="AM84" s="592"/>
      <c r="AN84" s="592"/>
      <c r="AO84" s="592"/>
      <c r="AP84" s="592"/>
      <c r="AR84" s="7"/>
    </row>
    <row r="85" spans="2:44" ht="24" customHeight="1">
      <c r="B85" s="6"/>
      <c r="D85" s="574"/>
      <c r="E85" s="574"/>
      <c r="F85" s="574"/>
      <c r="G85" s="574"/>
      <c r="H85" s="574"/>
      <c r="I85" s="574"/>
      <c r="J85" s="574"/>
      <c r="K85" s="574"/>
      <c r="L85" s="574"/>
      <c r="M85" s="574"/>
      <c r="N85" s="574"/>
      <c r="O85" s="574"/>
      <c r="P85" s="592"/>
      <c r="Q85" s="592"/>
      <c r="R85" s="592"/>
      <c r="S85" s="592"/>
      <c r="T85" s="592"/>
      <c r="U85" s="592"/>
      <c r="V85" s="592"/>
      <c r="W85" s="592"/>
      <c r="X85" s="592"/>
      <c r="Y85" s="592"/>
      <c r="Z85" s="592"/>
      <c r="AA85" s="592"/>
      <c r="AB85" s="592"/>
      <c r="AC85" s="592"/>
      <c r="AD85" s="592"/>
      <c r="AE85" s="592"/>
      <c r="AF85" s="592"/>
      <c r="AG85" s="592"/>
      <c r="AH85" s="592"/>
      <c r="AI85" s="592"/>
      <c r="AJ85" s="592"/>
      <c r="AK85" s="592"/>
      <c r="AL85" s="592"/>
      <c r="AM85" s="592"/>
      <c r="AN85" s="592"/>
      <c r="AO85" s="592"/>
      <c r="AP85" s="592"/>
      <c r="AR85" s="7"/>
    </row>
    <row r="86" spans="2:44" ht="24" customHeight="1">
      <c r="B86" s="6"/>
      <c r="D86" s="574"/>
      <c r="E86" s="574"/>
      <c r="F86" s="574"/>
      <c r="G86" s="574"/>
      <c r="H86" s="574"/>
      <c r="I86" s="574"/>
      <c r="J86" s="574"/>
      <c r="K86" s="574"/>
      <c r="L86" s="574"/>
      <c r="M86" s="574"/>
      <c r="N86" s="574"/>
      <c r="O86" s="574"/>
      <c r="P86" s="592"/>
      <c r="Q86" s="592"/>
      <c r="R86" s="592"/>
      <c r="S86" s="592"/>
      <c r="T86" s="592"/>
      <c r="U86" s="592"/>
      <c r="V86" s="592"/>
      <c r="W86" s="592"/>
      <c r="X86" s="592"/>
      <c r="Y86" s="592"/>
      <c r="Z86" s="592"/>
      <c r="AA86" s="592"/>
      <c r="AB86" s="592"/>
      <c r="AC86" s="592"/>
      <c r="AD86" s="592"/>
      <c r="AE86" s="592"/>
      <c r="AF86" s="592"/>
      <c r="AG86" s="592"/>
      <c r="AH86" s="592"/>
      <c r="AI86" s="592"/>
      <c r="AJ86" s="592"/>
      <c r="AK86" s="592"/>
      <c r="AL86" s="592"/>
      <c r="AM86" s="592"/>
      <c r="AN86" s="592"/>
      <c r="AO86" s="592"/>
      <c r="AP86" s="592"/>
      <c r="AR86" s="7"/>
    </row>
    <row r="87" spans="2:44" ht="24" customHeight="1">
      <c r="B87" s="6"/>
      <c r="D87" s="574"/>
      <c r="E87" s="574"/>
      <c r="F87" s="574"/>
      <c r="G87" s="574"/>
      <c r="H87" s="574"/>
      <c r="I87" s="574"/>
      <c r="J87" s="574"/>
      <c r="K87" s="574"/>
      <c r="L87" s="574"/>
      <c r="M87" s="574"/>
      <c r="N87" s="574"/>
      <c r="O87" s="574"/>
      <c r="P87" s="592"/>
      <c r="Q87" s="592"/>
      <c r="R87" s="592"/>
      <c r="S87" s="592"/>
      <c r="T87" s="592"/>
      <c r="U87" s="592"/>
      <c r="V87" s="592"/>
      <c r="W87" s="592"/>
      <c r="X87" s="592"/>
      <c r="Y87" s="592"/>
      <c r="Z87" s="592"/>
      <c r="AA87" s="592"/>
      <c r="AB87" s="592"/>
      <c r="AC87" s="592"/>
      <c r="AD87" s="592"/>
      <c r="AE87" s="592"/>
      <c r="AF87" s="592"/>
      <c r="AG87" s="592"/>
      <c r="AH87" s="592"/>
      <c r="AI87" s="592"/>
      <c r="AJ87" s="592"/>
      <c r="AK87" s="592"/>
      <c r="AL87" s="592"/>
      <c r="AM87" s="592"/>
      <c r="AN87" s="592"/>
      <c r="AO87" s="592"/>
      <c r="AP87" s="592"/>
      <c r="AR87" s="7"/>
    </row>
    <row r="88" spans="2:44" ht="24" customHeight="1">
      <c r="B88" s="6"/>
      <c r="D88" s="574"/>
      <c r="E88" s="574"/>
      <c r="F88" s="574"/>
      <c r="G88" s="574"/>
      <c r="H88" s="574"/>
      <c r="I88" s="574"/>
      <c r="J88" s="574"/>
      <c r="K88" s="574"/>
      <c r="L88" s="574"/>
      <c r="M88" s="574"/>
      <c r="N88" s="574"/>
      <c r="O88" s="574"/>
      <c r="P88" s="592"/>
      <c r="Q88" s="592"/>
      <c r="R88" s="592"/>
      <c r="S88" s="592"/>
      <c r="T88" s="592"/>
      <c r="U88" s="592"/>
      <c r="V88" s="592"/>
      <c r="W88" s="592"/>
      <c r="X88" s="592"/>
      <c r="Y88" s="592"/>
      <c r="Z88" s="592"/>
      <c r="AA88" s="592"/>
      <c r="AB88" s="592"/>
      <c r="AC88" s="592"/>
      <c r="AD88" s="592"/>
      <c r="AE88" s="592"/>
      <c r="AF88" s="592"/>
      <c r="AG88" s="592"/>
      <c r="AH88" s="592"/>
      <c r="AI88" s="592"/>
      <c r="AJ88" s="592"/>
      <c r="AK88" s="592"/>
      <c r="AL88" s="592"/>
      <c r="AM88" s="592"/>
      <c r="AN88" s="592"/>
      <c r="AO88" s="592"/>
      <c r="AP88" s="592"/>
      <c r="AR88" s="7"/>
    </row>
    <row r="89" spans="2:44" ht="24" customHeight="1">
      <c r="B89" s="6"/>
      <c r="D89" s="574"/>
      <c r="E89" s="574"/>
      <c r="F89" s="574"/>
      <c r="G89" s="574"/>
      <c r="H89" s="574"/>
      <c r="I89" s="574"/>
      <c r="J89" s="574"/>
      <c r="K89" s="574"/>
      <c r="L89" s="574"/>
      <c r="M89" s="574"/>
      <c r="N89" s="574"/>
      <c r="O89" s="574"/>
      <c r="P89" s="592"/>
      <c r="Q89" s="592"/>
      <c r="R89" s="592"/>
      <c r="S89" s="592"/>
      <c r="T89" s="592"/>
      <c r="U89" s="592"/>
      <c r="V89" s="592"/>
      <c r="W89" s="592"/>
      <c r="X89" s="592"/>
      <c r="Y89" s="592"/>
      <c r="Z89" s="592"/>
      <c r="AA89" s="592"/>
      <c r="AB89" s="592"/>
      <c r="AC89" s="592"/>
      <c r="AD89" s="592"/>
      <c r="AE89" s="592"/>
      <c r="AF89" s="592"/>
      <c r="AG89" s="592"/>
      <c r="AH89" s="592"/>
      <c r="AI89" s="592"/>
      <c r="AJ89" s="592"/>
      <c r="AK89" s="592"/>
      <c r="AL89" s="592"/>
      <c r="AM89" s="592"/>
      <c r="AN89" s="592"/>
      <c r="AO89" s="592"/>
      <c r="AP89" s="592"/>
      <c r="AR89" s="7"/>
    </row>
    <row r="90" spans="2:44" ht="24" customHeight="1">
      <c r="B90" s="6"/>
      <c r="D90" s="574"/>
      <c r="E90" s="574"/>
      <c r="F90" s="574"/>
      <c r="G90" s="574"/>
      <c r="H90" s="574"/>
      <c r="I90" s="574"/>
      <c r="J90" s="574"/>
      <c r="K90" s="574"/>
      <c r="L90" s="574"/>
      <c r="M90" s="574"/>
      <c r="N90" s="574"/>
      <c r="O90" s="574"/>
      <c r="P90" s="592"/>
      <c r="Q90" s="592"/>
      <c r="R90" s="592"/>
      <c r="S90" s="592"/>
      <c r="T90" s="592"/>
      <c r="U90" s="592"/>
      <c r="V90" s="592"/>
      <c r="W90" s="592"/>
      <c r="X90" s="592"/>
      <c r="Y90" s="592"/>
      <c r="Z90" s="592"/>
      <c r="AA90" s="592"/>
      <c r="AB90" s="592"/>
      <c r="AC90" s="592"/>
      <c r="AD90" s="592"/>
      <c r="AE90" s="592"/>
      <c r="AF90" s="592"/>
      <c r="AG90" s="592"/>
      <c r="AH90" s="592"/>
      <c r="AI90" s="592"/>
      <c r="AJ90" s="592"/>
      <c r="AK90" s="592"/>
      <c r="AL90" s="592"/>
      <c r="AM90" s="592"/>
      <c r="AN90" s="592"/>
      <c r="AO90" s="592"/>
      <c r="AP90" s="592"/>
      <c r="AR90" s="7"/>
    </row>
    <row r="91" spans="2:44" ht="24" customHeight="1">
      <c r="B91" s="6"/>
      <c r="D91" s="574"/>
      <c r="E91" s="574"/>
      <c r="F91" s="574"/>
      <c r="G91" s="574"/>
      <c r="H91" s="574"/>
      <c r="I91" s="574"/>
      <c r="J91" s="574"/>
      <c r="K91" s="574"/>
      <c r="L91" s="574"/>
      <c r="M91" s="574"/>
      <c r="N91" s="574"/>
      <c r="O91" s="574"/>
      <c r="P91" s="592"/>
      <c r="Q91" s="592"/>
      <c r="R91" s="592"/>
      <c r="S91" s="592"/>
      <c r="T91" s="592"/>
      <c r="U91" s="592"/>
      <c r="V91" s="592"/>
      <c r="W91" s="592"/>
      <c r="X91" s="592"/>
      <c r="Y91" s="592"/>
      <c r="Z91" s="592"/>
      <c r="AA91" s="592"/>
      <c r="AB91" s="592"/>
      <c r="AC91" s="592"/>
      <c r="AD91" s="592"/>
      <c r="AE91" s="592"/>
      <c r="AF91" s="592"/>
      <c r="AG91" s="592"/>
      <c r="AH91" s="592"/>
      <c r="AI91" s="592"/>
      <c r="AJ91" s="592"/>
      <c r="AK91" s="592"/>
      <c r="AL91" s="592"/>
      <c r="AM91" s="592"/>
      <c r="AN91" s="592"/>
      <c r="AO91" s="592"/>
      <c r="AP91" s="592"/>
      <c r="AR91" s="7"/>
    </row>
    <row r="92" spans="2:44" ht="24" customHeight="1">
      <c r="B92" s="6"/>
      <c r="D92" s="574"/>
      <c r="E92" s="574"/>
      <c r="F92" s="574"/>
      <c r="G92" s="574"/>
      <c r="H92" s="574"/>
      <c r="I92" s="574"/>
      <c r="J92" s="574"/>
      <c r="K92" s="574"/>
      <c r="L92" s="574"/>
      <c r="M92" s="574"/>
      <c r="N92" s="574"/>
      <c r="O92" s="574"/>
      <c r="P92" s="592"/>
      <c r="Q92" s="592"/>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R92" s="7"/>
    </row>
    <row r="93" spans="2:44" ht="24" customHeight="1">
      <c r="B93" s="6"/>
      <c r="D93" s="574"/>
      <c r="E93" s="574"/>
      <c r="F93" s="574"/>
      <c r="G93" s="574"/>
      <c r="H93" s="574"/>
      <c r="I93" s="574"/>
      <c r="J93" s="574"/>
      <c r="K93" s="574"/>
      <c r="L93" s="574"/>
      <c r="M93" s="574"/>
      <c r="N93" s="574"/>
      <c r="O93" s="574"/>
      <c r="P93" s="592"/>
      <c r="Q93" s="592"/>
      <c r="R93" s="592"/>
      <c r="S93" s="592"/>
      <c r="T93" s="592"/>
      <c r="U93" s="592"/>
      <c r="V93" s="592"/>
      <c r="W93" s="592"/>
      <c r="X93" s="592"/>
      <c r="Y93" s="592"/>
      <c r="Z93" s="592"/>
      <c r="AA93" s="592"/>
      <c r="AB93" s="592"/>
      <c r="AC93" s="592"/>
      <c r="AD93" s="592"/>
      <c r="AE93" s="592"/>
      <c r="AF93" s="592"/>
      <c r="AG93" s="592"/>
      <c r="AH93" s="592"/>
      <c r="AI93" s="592"/>
      <c r="AJ93" s="592"/>
      <c r="AK93" s="592"/>
      <c r="AL93" s="592"/>
      <c r="AM93" s="592"/>
      <c r="AN93" s="592"/>
      <c r="AO93" s="592"/>
      <c r="AP93" s="592"/>
      <c r="AR93" s="7"/>
    </row>
    <row r="94" spans="2:44" ht="24" customHeight="1">
      <c r="B94" s="6"/>
      <c r="D94" s="574"/>
      <c r="E94" s="574"/>
      <c r="F94" s="574"/>
      <c r="G94" s="574"/>
      <c r="H94" s="574"/>
      <c r="I94" s="574"/>
      <c r="J94" s="574"/>
      <c r="K94" s="574"/>
      <c r="L94" s="574"/>
      <c r="M94" s="574"/>
      <c r="N94" s="574"/>
      <c r="O94" s="574"/>
      <c r="P94" s="592"/>
      <c r="Q94" s="592"/>
      <c r="R94" s="592"/>
      <c r="S94" s="592"/>
      <c r="T94" s="592"/>
      <c r="U94" s="592"/>
      <c r="V94" s="592"/>
      <c r="W94" s="592"/>
      <c r="X94" s="592"/>
      <c r="Y94" s="592"/>
      <c r="Z94" s="592"/>
      <c r="AA94" s="592"/>
      <c r="AB94" s="592"/>
      <c r="AC94" s="592"/>
      <c r="AD94" s="592"/>
      <c r="AE94" s="592"/>
      <c r="AF94" s="592"/>
      <c r="AG94" s="592"/>
      <c r="AH94" s="592"/>
      <c r="AI94" s="592"/>
      <c r="AJ94" s="592"/>
      <c r="AK94" s="592"/>
      <c r="AL94" s="592"/>
      <c r="AM94" s="592"/>
      <c r="AN94" s="592"/>
      <c r="AO94" s="592"/>
      <c r="AP94" s="592"/>
      <c r="AR94" s="7"/>
    </row>
    <row r="95" spans="2:44" ht="24" customHeight="1">
      <c r="B95" s="6"/>
      <c r="D95" s="574"/>
      <c r="E95" s="574"/>
      <c r="F95" s="574"/>
      <c r="G95" s="574"/>
      <c r="H95" s="574"/>
      <c r="I95" s="574"/>
      <c r="J95" s="574"/>
      <c r="K95" s="574"/>
      <c r="L95" s="574"/>
      <c r="M95" s="574"/>
      <c r="N95" s="574"/>
      <c r="O95" s="574"/>
      <c r="P95" s="592"/>
      <c r="Q95" s="592"/>
      <c r="R95" s="592"/>
      <c r="S95" s="592"/>
      <c r="T95" s="592"/>
      <c r="U95" s="592"/>
      <c r="V95" s="592"/>
      <c r="W95" s="592"/>
      <c r="X95" s="592"/>
      <c r="Y95" s="592"/>
      <c r="Z95" s="592"/>
      <c r="AA95" s="592"/>
      <c r="AB95" s="592"/>
      <c r="AC95" s="592"/>
      <c r="AD95" s="592"/>
      <c r="AE95" s="592"/>
      <c r="AF95" s="592"/>
      <c r="AG95" s="592"/>
      <c r="AH95" s="592"/>
      <c r="AI95" s="592"/>
      <c r="AJ95" s="592"/>
      <c r="AK95" s="592"/>
      <c r="AL95" s="592"/>
      <c r="AM95" s="592"/>
      <c r="AN95" s="592"/>
      <c r="AO95" s="592"/>
      <c r="AP95" s="592"/>
      <c r="AR95" s="7"/>
    </row>
    <row r="96" spans="2:44" ht="24" customHeight="1">
      <c r="B96" s="6"/>
      <c r="D96" s="574"/>
      <c r="E96" s="574"/>
      <c r="F96" s="574"/>
      <c r="G96" s="574"/>
      <c r="H96" s="574"/>
      <c r="I96" s="574"/>
      <c r="J96" s="574"/>
      <c r="K96" s="574"/>
      <c r="L96" s="574"/>
      <c r="M96" s="574"/>
      <c r="N96" s="574"/>
      <c r="O96" s="574"/>
      <c r="P96" s="592"/>
      <c r="Q96" s="592"/>
      <c r="R96" s="592"/>
      <c r="S96" s="592"/>
      <c r="T96" s="592"/>
      <c r="U96" s="592"/>
      <c r="V96" s="592"/>
      <c r="W96" s="592"/>
      <c r="X96" s="592"/>
      <c r="Y96" s="592"/>
      <c r="Z96" s="592"/>
      <c r="AA96" s="592"/>
      <c r="AB96" s="592"/>
      <c r="AC96" s="592"/>
      <c r="AD96" s="592"/>
      <c r="AE96" s="592"/>
      <c r="AF96" s="592"/>
      <c r="AG96" s="592"/>
      <c r="AH96" s="592"/>
      <c r="AI96" s="592"/>
      <c r="AJ96" s="592"/>
      <c r="AK96" s="592"/>
      <c r="AL96" s="592"/>
      <c r="AM96" s="592"/>
      <c r="AN96" s="592"/>
      <c r="AO96" s="592"/>
      <c r="AP96" s="592"/>
      <c r="AR96" s="7"/>
    </row>
    <row r="97" spans="2:44" ht="24" customHeight="1">
      <c r="B97" s="6"/>
      <c r="D97" s="574"/>
      <c r="E97" s="574"/>
      <c r="F97" s="574"/>
      <c r="G97" s="574"/>
      <c r="H97" s="574"/>
      <c r="I97" s="574"/>
      <c r="J97" s="574"/>
      <c r="K97" s="574"/>
      <c r="L97" s="574"/>
      <c r="M97" s="574"/>
      <c r="N97" s="574"/>
      <c r="O97" s="574"/>
      <c r="P97" s="592"/>
      <c r="Q97" s="592"/>
      <c r="R97" s="592"/>
      <c r="S97" s="592"/>
      <c r="T97" s="592"/>
      <c r="U97" s="592"/>
      <c r="V97" s="592"/>
      <c r="W97" s="592"/>
      <c r="X97" s="592"/>
      <c r="Y97" s="592"/>
      <c r="Z97" s="592"/>
      <c r="AA97" s="592"/>
      <c r="AB97" s="592"/>
      <c r="AC97" s="592"/>
      <c r="AD97" s="592"/>
      <c r="AE97" s="592"/>
      <c r="AF97" s="592"/>
      <c r="AG97" s="592"/>
      <c r="AH97" s="592"/>
      <c r="AI97" s="592"/>
      <c r="AJ97" s="592"/>
      <c r="AK97" s="592"/>
      <c r="AL97" s="592"/>
      <c r="AM97" s="592"/>
      <c r="AN97" s="592"/>
      <c r="AO97" s="592"/>
      <c r="AP97" s="592"/>
      <c r="AR97" s="7"/>
    </row>
    <row r="98" spans="2:44" ht="24" customHeight="1">
      <c r="B98" s="6"/>
      <c r="D98" s="574"/>
      <c r="E98" s="574"/>
      <c r="F98" s="574"/>
      <c r="G98" s="574"/>
      <c r="H98" s="574"/>
      <c r="I98" s="574"/>
      <c r="J98" s="574"/>
      <c r="K98" s="574"/>
      <c r="L98" s="574"/>
      <c r="M98" s="574"/>
      <c r="N98" s="574"/>
      <c r="O98" s="574"/>
      <c r="P98" s="592"/>
      <c r="Q98" s="592"/>
      <c r="R98" s="592"/>
      <c r="S98" s="592"/>
      <c r="T98" s="592"/>
      <c r="U98" s="592"/>
      <c r="V98" s="592"/>
      <c r="W98" s="592"/>
      <c r="X98" s="592"/>
      <c r="Y98" s="592"/>
      <c r="Z98" s="592"/>
      <c r="AA98" s="592"/>
      <c r="AB98" s="592"/>
      <c r="AC98" s="592"/>
      <c r="AD98" s="592"/>
      <c r="AE98" s="592"/>
      <c r="AF98" s="592"/>
      <c r="AG98" s="592"/>
      <c r="AH98" s="592"/>
      <c r="AI98" s="592"/>
      <c r="AJ98" s="592"/>
      <c r="AK98" s="592"/>
      <c r="AL98" s="592"/>
      <c r="AM98" s="592"/>
      <c r="AN98" s="592"/>
      <c r="AO98" s="592"/>
      <c r="AP98" s="592"/>
      <c r="AR98" s="7"/>
    </row>
    <row r="99" spans="2:44" ht="24" customHeight="1">
      <c r="B99" s="6"/>
      <c r="D99" s="574"/>
      <c r="E99" s="574"/>
      <c r="F99" s="574"/>
      <c r="G99" s="574"/>
      <c r="H99" s="574"/>
      <c r="I99" s="574"/>
      <c r="J99" s="574"/>
      <c r="K99" s="574"/>
      <c r="L99" s="574"/>
      <c r="M99" s="574"/>
      <c r="N99" s="574"/>
      <c r="O99" s="574"/>
      <c r="P99" s="592"/>
      <c r="Q99" s="592"/>
      <c r="R99" s="592"/>
      <c r="S99" s="592"/>
      <c r="T99" s="592"/>
      <c r="U99" s="592"/>
      <c r="V99" s="592"/>
      <c r="W99" s="592"/>
      <c r="X99" s="592"/>
      <c r="Y99" s="592"/>
      <c r="Z99" s="592"/>
      <c r="AA99" s="592"/>
      <c r="AB99" s="592"/>
      <c r="AC99" s="592"/>
      <c r="AD99" s="592"/>
      <c r="AE99" s="592"/>
      <c r="AF99" s="592"/>
      <c r="AG99" s="592"/>
      <c r="AH99" s="592"/>
      <c r="AI99" s="592"/>
      <c r="AJ99" s="592"/>
      <c r="AK99" s="592"/>
      <c r="AL99" s="592"/>
      <c r="AM99" s="592"/>
      <c r="AN99" s="592"/>
      <c r="AO99" s="592"/>
      <c r="AP99" s="592"/>
      <c r="AR99" s="7"/>
    </row>
    <row r="100" spans="2:44" ht="24" customHeight="1">
      <c r="B100" s="6"/>
      <c r="D100" s="574"/>
      <c r="E100" s="574"/>
      <c r="F100" s="574"/>
      <c r="G100" s="574"/>
      <c r="H100" s="574"/>
      <c r="I100" s="574"/>
      <c r="J100" s="574"/>
      <c r="K100" s="574"/>
      <c r="L100" s="574"/>
      <c r="M100" s="574"/>
      <c r="N100" s="574"/>
      <c r="O100" s="574"/>
      <c r="P100" s="592"/>
      <c r="Q100" s="592"/>
      <c r="R100" s="592"/>
      <c r="S100" s="592"/>
      <c r="T100" s="592"/>
      <c r="U100" s="592"/>
      <c r="V100" s="592"/>
      <c r="W100" s="592"/>
      <c r="X100" s="592"/>
      <c r="Y100" s="592"/>
      <c r="Z100" s="592"/>
      <c r="AA100" s="592"/>
      <c r="AB100" s="592"/>
      <c r="AC100" s="592"/>
      <c r="AD100" s="592"/>
      <c r="AE100" s="592"/>
      <c r="AF100" s="592"/>
      <c r="AG100" s="592"/>
      <c r="AH100" s="592"/>
      <c r="AI100" s="592"/>
      <c r="AJ100" s="592"/>
      <c r="AK100" s="592"/>
      <c r="AL100" s="592"/>
      <c r="AM100" s="592"/>
      <c r="AN100" s="592"/>
      <c r="AO100" s="592"/>
      <c r="AP100" s="592"/>
      <c r="AR100" s="7"/>
    </row>
    <row r="101" spans="2:44" ht="24" customHeight="1">
      <c r="B101" s="6"/>
      <c r="D101" s="574"/>
      <c r="E101" s="574"/>
      <c r="F101" s="574"/>
      <c r="G101" s="574"/>
      <c r="H101" s="574"/>
      <c r="I101" s="574"/>
      <c r="J101" s="574"/>
      <c r="K101" s="574"/>
      <c r="L101" s="574"/>
      <c r="M101" s="574"/>
      <c r="N101" s="574"/>
      <c r="O101" s="574"/>
      <c r="P101" s="592"/>
      <c r="Q101" s="592"/>
      <c r="R101" s="592"/>
      <c r="S101" s="592"/>
      <c r="T101" s="592"/>
      <c r="U101" s="592"/>
      <c r="V101" s="592"/>
      <c r="W101" s="592"/>
      <c r="X101" s="592"/>
      <c r="Y101" s="592"/>
      <c r="Z101" s="592"/>
      <c r="AA101" s="592"/>
      <c r="AB101" s="592"/>
      <c r="AC101" s="592"/>
      <c r="AD101" s="592"/>
      <c r="AE101" s="592"/>
      <c r="AF101" s="592"/>
      <c r="AG101" s="592"/>
      <c r="AH101" s="592"/>
      <c r="AI101" s="592"/>
      <c r="AJ101" s="592"/>
      <c r="AK101" s="592"/>
      <c r="AL101" s="592"/>
      <c r="AM101" s="592"/>
      <c r="AN101" s="592"/>
      <c r="AO101" s="592"/>
      <c r="AP101" s="592"/>
      <c r="AR101" s="7"/>
    </row>
    <row r="102" spans="2:44" ht="24" customHeight="1">
      <c r="B102" s="6"/>
      <c r="D102" s="574"/>
      <c r="E102" s="574"/>
      <c r="F102" s="574"/>
      <c r="G102" s="574"/>
      <c r="H102" s="574"/>
      <c r="I102" s="574"/>
      <c r="J102" s="574"/>
      <c r="K102" s="574"/>
      <c r="L102" s="574"/>
      <c r="M102" s="574"/>
      <c r="N102" s="574"/>
      <c r="O102" s="574"/>
      <c r="P102" s="592"/>
      <c r="Q102" s="592"/>
      <c r="R102" s="592"/>
      <c r="S102" s="592"/>
      <c r="T102" s="592"/>
      <c r="U102" s="592"/>
      <c r="V102" s="592"/>
      <c r="W102" s="592"/>
      <c r="X102" s="592"/>
      <c r="Y102" s="592"/>
      <c r="Z102" s="592"/>
      <c r="AA102" s="592"/>
      <c r="AB102" s="592"/>
      <c r="AC102" s="592"/>
      <c r="AD102" s="592"/>
      <c r="AE102" s="592"/>
      <c r="AF102" s="592"/>
      <c r="AG102" s="592"/>
      <c r="AH102" s="592"/>
      <c r="AI102" s="592"/>
      <c r="AJ102" s="592"/>
      <c r="AK102" s="592"/>
      <c r="AL102" s="592"/>
      <c r="AM102" s="592"/>
      <c r="AN102" s="592"/>
      <c r="AO102" s="592"/>
      <c r="AP102" s="592"/>
      <c r="AR102" s="7"/>
    </row>
    <row r="103" spans="2:44" ht="24" customHeight="1">
      <c r="B103" s="6"/>
      <c r="D103" s="574"/>
      <c r="E103" s="574"/>
      <c r="F103" s="574"/>
      <c r="G103" s="574"/>
      <c r="H103" s="574"/>
      <c r="I103" s="574"/>
      <c r="J103" s="574"/>
      <c r="K103" s="574"/>
      <c r="L103" s="574"/>
      <c r="M103" s="574"/>
      <c r="N103" s="574"/>
      <c r="O103" s="574"/>
      <c r="P103" s="592"/>
      <c r="Q103" s="592"/>
      <c r="R103" s="592"/>
      <c r="S103" s="592"/>
      <c r="T103" s="592"/>
      <c r="U103" s="592"/>
      <c r="V103" s="592"/>
      <c r="W103" s="592"/>
      <c r="X103" s="592"/>
      <c r="Y103" s="592"/>
      <c r="Z103" s="592"/>
      <c r="AA103" s="592"/>
      <c r="AB103" s="592"/>
      <c r="AC103" s="592"/>
      <c r="AD103" s="592"/>
      <c r="AE103" s="592"/>
      <c r="AF103" s="592"/>
      <c r="AG103" s="592"/>
      <c r="AH103" s="592"/>
      <c r="AI103" s="592"/>
      <c r="AJ103" s="592"/>
      <c r="AK103" s="592"/>
      <c r="AL103" s="592"/>
      <c r="AM103" s="592"/>
      <c r="AN103" s="592"/>
      <c r="AO103" s="592"/>
      <c r="AP103" s="592"/>
      <c r="AR103" s="7"/>
    </row>
    <row r="104" spans="2:44" ht="24" customHeight="1">
      <c r="B104" s="6"/>
      <c r="D104" s="574"/>
      <c r="E104" s="574"/>
      <c r="F104" s="574"/>
      <c r="G104" s="574"/>
      <c r="H104" s="574"/>
      <c r="I104" s="574"/>
      <c r="J104" s="574"/>
      <c r="K104" s="574"/>
      <c r="L104" s="574"/>
      <c r="M104" s="574"/>
      <c r="N104" s="574"/>
      <c r="O104" s="574"/>
      <c r="P104" s="592"/>
      <c r="Q104" s="592"/>
      <c r="R104" s="592"/>
      <c r="S104" s="592"/>
      <c r="T104" s="592"/>
      <c r="U104" s="592"/>
      <c r="V104" s="592"/>
      <c r="W104" s="592"/>
      <c r="X104" s="592"/>
      <c r="Y104" s="592"/>
      <c r="Z104" s="592"/>
      <c r="AA104" s="592"/>
      <c r="AB104" s="592"/>
      <c r="AC104" s="592"/>
      <c r="AD104" s="592"/>
      <c r="AE104" s="592"/>
      <c r="AF104" s="592"/>
      <c r="AG104" s="592"/>
      <c r="AH104" s="592"/>
      <c r="AI104" s="592"/>
      <c r="AJ104" s="592"/>
      <c r="AK104" s="592"/>
      <c r="AL104" s="592"/>
      <c r="AM104" s="592"/>
      <c r="AN104" s="592"/>
      <c r="AO104" s="592"/>
      <c r="AP104" s="592"/>
      <c r="AR104" s="7"/>
    </row>
    <row r="105" spans="2:44" ht="24" customHeight="1">
      <c r="B105" s="6"/>
      <c r="D105" s="574"/>
      <c r="E105" s="574"/>
      <c r="F105" s="574"/>
      <c r="G105" s="574"/>
      <c r="H105" s="574"/>
      <c r="I105" s="574"/>
      <c r="J105" s="574"/>
      <c r="K105" s="574"/>
      <c r="L105" s="574"/>
      <c r="M105" s="574"/>
      <c r="N105" s="574"/>
      <c r="O105" s="574"/>
      <c r="P105" s="592"/>
      <c r="Q105" s="592"/>
      <c r="R105" s="592"/>
      <c r="S105" s="592"/>
      <c r="T105" s="592"/>
      <c r="U105" s="592"/>
      <c r="V105" s="592"/>
      <c r="W105" s="592"/>
      <c r="X105" s="592"/>
      <c r="Y105" s="592"/>
      <c r="Z105" s="592"/>
      <c r="AA105" s="592"/>
      <c r="AB105" s="592"/>
      <c r="AC105" s="592"/>
      <c r="AD105" s="592"/>
      <c r="AE105" s="592"/>
      <c r="AF105" s="592"/>
      <c r="AG105" s="592"/>
      <c r="AH105" s="592"/>
      <c r="AI105" s="592"/>
      <c r="AJ105" s="592"/>
      <c r="AK105" s="592"/>
      <c r="AL105" s="592"/>
      <c r="AM105" s="592"/>
      <c r="AN105" s="592"/>
      <c r="AO105" s="592"/>
      <c r="AP105" s="592"/>
      <c r="AR105" s="7"/>
    </row>
    <row r="106" spans="2:44" ht="24" customHeight="1">
      <c r="B106" s="6"/>
      <c r="D106" s="574"/>
      <c r="E106" s="574"/>
      <c r="F106" s="574"/>
      <c r="G106" s="574"/>
      <c r="H106" s="574"/>
      <c r="I106" s="574"/>
      <c r="J106" s="574"/>
      <c r="K106" s="574"/>
      <c r="L106" s="574"/>
      <c r="M106" s="574"/>
      <c r="N106" s="574"/>
      <c r="O106" s="574"/>
      <c r="P106" s="592"/>
      <c r="Q106" s="592"/>
      <c r="R106" s="592"/>
      <c r="S106" s="592"/>
      <c r="T106" s="592"/>
      <c r="U106" s="592"/>
      <c r="V106" s="592"/>
      <c r="W106" s="592"/>
      <c r="X106" s="592"/>
      <c r="Y106" s="592"/>
      <c r="Z106" s="592"/>
      <c r="AA106" s="592"/>
      <c r="AB106" s="592"/>
      <c r="AC106" s="592"/>
      <c r="AD106" s="592"/>
      <c r="AE106" s="592"/>
      <c r="AF106" s="592"/>
      <c r="AG106" s="592"/>
      <c r="AH106" s="592"/>
      <c r="AI106" s="592"/>
      <c r="AJ106" s="592"/>
      <c r="AK106" s="592"/>
      <c r="AL106" s="592"/>
      <c r="AM106" s="592"/>
      <c r="AN106" s="592"/>
      <c r="AO106" s="592"/>
      <c r="AP106" s="592"/>
      <c r="AR106" s="7"/>
    </row>
    <row r="107" spans="2:44" ht="24" customHeight="1">
      <c r="B107" s="6"/>
      <c r="D107" s="574"/>
      <c r="E107" s="574"/>
      <c r="F107" s="574"/>
      <c r="G107" s="574"/>
      <c r="H107" s="574"/>
      <c r="I107" s="574"/>
      <c r="J107" s="574"/>
      <c r="K107" s="574"/>
      <c r="L107" s="574"/>
      <c r="M107" s="574"/>
      <c r="N107" s="574"/>
      <c r="O107" s="574"/>
      <c r="P107" s="592"/>
      <c r="Q107" s="592"/>
      <c r="R107" s="592"/>
      <c r="S107" s="592"/>
      <c r="T107" s="592"/>
      <c r="U107" s="592"/>
      <c r="V107" s="592"/>
      <c r="W107" s="592"/>
      <c r="X107" s="592"/>
      <c r="Y107" s="592"/>
      <c r="Z107" s="592"/>
      <c r="AA107" s="592"/>
      <c r="AB107" s="592"/>
      <c r="AC107" s="592"/>
      <c r="AD107" s="592"/>
      <c r="AE107" s="592"/>
      <c r="AF107" s="592"/>
      <c r="AG107" s="592"/>
      <c r="AH107" s="592"/>
      <c r="AI107" s="592"/>
      <c r="AJ107" s="592"/>
      <c r="AK107" s="592"/>
      <c r="AL107" s="592"/>
      <c r="AM107" s="592"/>
      <c r="AN107" s="592"/>
      <c r="AO107" s="592"/>
      <c r="AP107" s="592"/>
      <c r="AR107" s="7"/>
    </row>
    <row r="108" spans="2:44" ht="24" customHeight="1">
      <c r="B108" s="6"/>
      <c r="D108" s="574"/>
      <c r="E108" s="574"/>
      <c r="F108" s="574"/>
      <c r="G108" s="574"/>
      <c r="H108" s="574"/>
      <c r="I108" s="574"/>
      <c r="J108" s="574"/>
      <c r="K108" s="574"/>
      <c r="L108" s="574"/>
      <c r="M108" s="574"/>
      <c r="N108" s="574"/>
      <c r="O108" s="574"/>
      <c r="P108" s="592"/>
      <c r="Q108" s="592"/>
      <c r="R108" s="592"/>
      <c r="S108" s="592"/>
      <c r="T108" s="592"/>
      <c r="U108" s="592"/>
      <c r="V108" s="592"/>
      <c r="W108" s="592"/>
      <c r="X108" s="592"/>
      <c r="Y108" s="592"/>
      <c r="Z108" s="592"/>
      <c r="AA108" s="592"/>
      <c r="AB108" s="592"/>
      <c r="AC108" s="592"/>
      <c r="AD108" s="592"/>
      <c r="AE108" s="592"/>
      <c r="AF108" s="592"/>
      <c r="AG108" s="592"/>
      <c r="AH108" s="592"/>
      <c r="AI108" s="592"/>
      <c r="AJ108" s="592"/>
      <c r="AK108" s="592"/>
      <c r="AL108" s="592"/>
      <c r="AM108" s="592"/>
      <c r="AN108" s="592"/>
      <c r="AO108" s="592"/>
      <c r="AP108" s="592"/>
      <c r="AR108" s="7"/>
    </row>
    <row r="109" spans="2:44" ht="24" customHeight="1">
      <c r="B109" s="6"/>
      <c r="D109" s="574"/>
      <c r="E109" s="574"/>
      <c r="F109" s="574"/>
      <c r="G109" s="574"/>
      <c r="H109" s="574"/>
      <c r="I109" s="574"/>
      <c r="J109" s="574"/>
      <c r="K109" s="574"/>
      <c r="L109" s="574"/>
      <c r="M109" s="574"/>
      <c r="N109" s="574"/>
      <c r="O109" s="574"/>
      <c r="P109" s="592"/>
      <c r="Q109" s="592"/>
      <c r="R109" s="592"/>
      <c r="S109" s="592"/>
      <c r="T109" s="592"/>
      <c r="U109" s="592"/>
      <c r="V109" s="592"/>
      <c r="W109" s="592"/>
      <c r="X109" s="592"/>
      <c r="Y109" s="592"/>
      <c r="Z109" s="592"/>
      <c r="AA109" s="592"/>
      <c r="AB109" s="592"/>
      <c r="AC109" s="592"/>
      <c r="AD109" s="592"/>
      <c r="AE109" s="592"/>
      <c r="AF109" s="592"/>
      <c r="AG109" s="592"/>
      <c r="AH109" s="592"/>
      <c r="AI109" s="592"/>
      <c r="AJ109" s="592"/>
      <c r="AK109" s="592"/>
      <c r="AL109" s="592"/>
      <c r="AM109" s="592"/>
      <c r="AN109" s="592"/>
      <c r="AO109" s="592"/>
      <c r="AP109" s="592"/>
      <c r="AR109" s="7"/>
    </row>
    <row r="110" spans="2:44" ht="24" customHeight="1">
      <c r="B110" s="6"/>
      <c r="D110" s="574"/>
      <c r="E110" s="574"/>
      <c r="F110" s="574"/>
      <c r="G110" s="574"/>
      <c r="H110" s="574"/>
      <c r="I110" s="574"/>
      <c r="J110" s="574"/>
      <c r="K110" s="574"/>
      <c r="L110" s="574"/>
      <c r="M110" s="574"/>
      <c r="N110" s="574"/>
      <c r="O110" s="574"/>
      <c r="P110" s="592"/>
      <c r="Q110" s="592"/>
      <c r="R110" s="592"/>
      <c r="S110" s="592"/>
      <c r="T110" s="592"/>
      <c r="U110" s="592"/>
      <c r="V110" s="592"/>
      <c r="W110" s="592"/>
      <c r="X110" s="592"/>
      <c r="Y110" s="592"/>
      <c r="Z110" s="592"/>
      <c r="AA110" s="592"/>
      <c r="AB110" s="592"/>
      <c r="AC110" s="592"/>
      <c r="AD110" s="592"/>
      <c r="AE110" s="592"/>
      <c r="AF110" s="592"/>
      <c r="AG110" s="592"/>
      <c r="AH110" s="592"/>
      <c r="AI110" s="592"/>
      <c r="AJ110" s="592"/>
      <c r="AK110" s="592"/>
      <c r="AL110" s="592"/>
      <c r="AM110" s="592"/>
      <c r="AN110" s="592"/>
      <c r="AO110" s="592"/>
      <c r="AP110" s="592"/>
      <c r="AR110" s="7"/>
    </row>
    <row r="111" spans="2:44" ht="24" customHeight="1">
      <c r="B111" s="6"/>
      <c r="D111" s="574"/>
      <c r="E111" s="574"/>
      <c r="F111" s="574"/>
      <c r="G111" s="574"/>
      <c r="H111" s="574"/>
      <c r="I111" s="574"/>
      <c r="J111" s="574"/>
      <c r="K111" s="574"/>
      <c r="L111" s="574"/>
      <c r="M111" s="574"/>
      <c r="N111" s="574"/>
      <c r="O111" s="574"/>
      <c r="P111" s="592"/>
      <c r="Q111" s="592"/>
      <c r="R111" s="592"/>
      <c r="S111" s="592"/>
      <c r="T111" s="592"/>
      <c r="U111" s="592"/>
      <c r="V111" s="592"/>
      <c r="W111" s="592"/>
      <c r="X111" s="592"/>
      <c r="Y111" s="592"/>
      <c r="Z111" s="592"/>
      <c r="AA111" s="592"/>
      <c r="AB111" s="592"/>
      <c r="AC111" s="592"/>
      <c r="AD111" s="592"/>
      <c r="AE111" s="592"/>
      <c r="AF111" s="592"/>
      <c r="AG111" s="592"/>
      <c r="AH111" s="592"/>
      <c r="AI111" s="592"/>
      <c r="AJ111" s="592"/>
      <c r="AK111" s="592"/>
      <c r="AL111" s="592"/>
      <c r="AM111" s="592"/>
      <c r="AN111" s="592"/>
      <c r="AO111" s="592"/>
      <c r="AP111" s="592"/>
      <c r="AR111" s="7"/>
    </row>
    <row r="112" spans="2:44" ht="24" customHeight="1">
      <c r="B112" s="6"/>
      <c r="D112" s="574"/>
      <c r="E112" s="574"/>
      <c r="F112" s="574"/>
      <c r="G112" s="574"/>
      <c r="H112" s="574"/>
      <c r="I112" s="574"/>
      <c r="J112" s="574"/>
      <c r="K112" s="574"/>
      <c r="L112" s="574"/>
      <c r="M112" s="574"/>
      <c r="N112" s="574"/>
      <c r="O112" s="574"/>
      <c r="P112" s="592"/>
      <c r="Q112" s="592"/>
      <c r="R112" s="592"/>
      <c r="S112" s="592"/>
      <c r="T112" s="592"/>
      <c r="U112" s="592"/>
      <c r="V112" s="592"/>
      <c r="W112" s="592"/>
      <c r="X112" s="592"/>
      <c r="Y112" s="592"/>
      <c r="Z112" s="592"/>
      <c r="AA112" s="592"/>
      <c r="AB112" s="592"/>
      <c r="AC112" s="592"/>
      <c r="AD112" s="592"/>
      <c r="AE112" s="592"/>
      <c r="AF112" s="592"/>
      <c r="AG112" s="592"/>
      <c r="AH112" s="592"/>
      <c r="AI112" s="592"/>
      <c r="AJ112" s="592"/>
      <c r="AK112" s="592"/>
      <c r="AL112" s="592"/>
      <c r="AM112" s="592"/>
      <c r="AN112" s="592"/>
      <c r="AO112" s="592"/>
      <c r="AP112" s="592"/>
      <c r="AR112" s="7"/>
    </row>
    <row r="113" spans="2:44" ht="24" customHeight="1">
      <c r="B113" s="6"/>
      <c r="D113" s="574"/>
      <c r="E113" s="574"/>
      <c r="F113" s="574"/>
      <c r="G113" s="574"/>
      <c r="H113" s="574"/>
      <c r="I113" s="574"/>
      <c r="J113" s="574"/>
      <c r="K113" s="574"/>
      <c r="L113" s="574"/>
      <c r="M113" s="574"/>
      <c r="N113" s="574"/>
      <c r="O113" s="574"/>
      <c r="P113" s="592"/>
      <c r="Q113" s="592"/>
      <c r="R113" s="592"/>
      <c r="S113" s="592"/>
      <c r="T113" s="592"/>
      <c r="U113" s="592"/>
      <c r="V113" s="592"/>
      <c r="W113" s="592"/>
      <c r="X113" s="592"/>
      <c r="Y113" s="592"/>
      <c r="Z113" s="592"/>
      <c r="AA113" s="592"/>
      <c r="AB113" s="592"/>
      <c r="AC113" s="592"/>
      <c r="AD113" s="592"/>
      <c r="AE113" s="592"/>
      <c r="AF113" s="592"/>
      <c r="AG113" s="592"/>
      <c r="AH113" s="592"/>
      <c r="AI113" s="592"/>
      <c r="AJ113" s="592"/>
      <c r="AK113" s="592"/>
      <c r="AL113" s="592"/>
      <c r="AM113" s="592"/>
      <c r="AN113" s="592"/>
      <c r="AO113" s="592"/>
      <c r="AP113" s="592"/>
      <c r="AR113" s="7"/>
    </row>
    <row r="114" spans="2:44" ht="24" customHeight="1">
      <c r="B114" s="6"/>
      <c r="D114" s="574"/>
      <c r="E114" s="574"/>
      <c r="F114" s="574"/>
      <c r="G114" s="574"/>
      <c r="H114" s="574"/>
      <c r="I114" s="574"/>
      <c r="J114" s="574"/>
      <c r="K114" s="574"/>
      <c r="L114" s="574"/>
      <c r="M114" s="574"/>
      <c r="N114" s="574"/>
      <c r="O114" s="574"/>
      <c r="P114" s="592"/>
      <c r="Q114" s="592"/>
      <c r="R114" s="592"/>
      <c r="S114" s="592"/>
      <c r="T114" s="592"/>
      <c r="U114" s="592"/>
      <c r="V114" s="592"/>
      <c r="W114" s="592"/>
      <c r="X114" s="592"/>
      <c r="Y114" s="592"/>
      <c r="Z114" s="592"/>
      <c r="AA114" s="592"/>
      <c r="AB114" s="592"/>
      <c r="AC114" s="592"/>
      <c r="AD114" s="592"/>
      <c r="AE114" s="592"/>
      <c r="AF114" s="592"/>
      <c r="AG114" s="592"/>
      <c r="AH114" s="592"/>
      <c r="AI114" s="592"/>
      <c r="AJ114" s="592"/>
      <c r="AK114" s="592"/>
      <c r="AL114" s="592"/>
      <c r="AM114" s="592"/>
      <c r="AN114" s="592"/>
      <c r="AO114" s="592"/>
      <c r="AP114" s="592"/>
      <c r="AR114" s="7"/>
    </row>
    <row r="115" spans="2:44" ht="24" customHeight="1">
      <c r="B115" s="6"/>
      <c r="D115" s="574"/>
      <c r="E115" s="574"/>
      <c r="F115" s="574"/>
      <c r="G115" s="574"/>
      <c r="H115" s="574"/>
      <c r="I115" s="574"/>
      <c r="J115" s="574"/>
      <c r="K115" s="574"/>
      <c r="L115" s="574"/>
      <c r="M115" s="574"/>
      <c r="N115" s="574"/>
      <c r="O115" s="574"/>
      <c r="P115" s="592"/>
      <c r="Q115" s="592"/>
      <c r="R115" s="592"/>
      <c r="S115" s="592"/>
      <c r="T115" s="592"/>
      <c r="U115" s="592"/>
      <c r="V115" s="592"/>
      <c r="W115" s="592"/>
      <c r="X115" s="592"/>
      <c r="Y115" s="592"/>
      <c r="Z115" s="592"/>
      <c r="AA115" s="592"/>
      <c r="AB115" s="592"/>
      <c r="AC115" s="592"/>
      <c r="AD115" s="592"/>
      <c r="AE115" s="592"/>
      <c r="AF115" s="592"/>
      <c r="AG115" s="592"/>
      <c r="AH115" s="592"/>
      <c r="AI115" s="592"/>
      <c r="AJ115" s="592"/>
      <c r="AK115" s="592"/>
      <c r="AL115" s="592"/>
      <c r="AM115" s="592"/>
      <c r="AN115" s="592"/>
      <c r="AO115" s="592"/>
      <c r="AP115" s="592"/>
      <c r="AR115" s="7"/>
    </row>
    <row r="116" spans="2:44" ht="24" customHeight="1">
      <c r="B116" s="6"/>
      <c r="D116" s="574"/>
      <c r="E116" s="574"/>
      <c r="F116" s="574"/>
      <c r="G116" s="574"/>
      <c r="H116" s="574"/>
      <c r="I116" s="574"/>
      <c r="J116" s="574"/>
      <c r="K116" s="574"/>
      <c r="L116" s="574"/>
      <c r="M116" s="574"/>
      <c r="N116" s="574"/>
      <c r="O116" s="574"/>
      <c r="P116" s="592"/>
      <c r="Q116" s="592"/>
      <c r="R116" s="592"/>
      <c r="S116" s="592"/>
      <c r="T116" s="592"/>
      <c r="U116" s="592"/>
      <c r="V116" s="592"/>
      <c r="W116" s="592"/>
      <c r="X116" s="592"/>
      <c r="Y116" s="592"/>
      <c r="Z116" s="592"/>
      <c r="AA116" s="592"/>
      <c r="AB116" s="592"/>
      <c r="AC116" s="592"/>
      <c r="AD116" s="592"/>
      <c r="AE116" s="592"/>
      <c r="AF116" s="592"/>
      <c r="AG116" s="592"/>
      <c r="AH116" s="592"/>
      <c r="AI116" s="592"/>
      <c r="AJ116" s="592"/>
      <c r="AK116" s="592"/>
      <c r="AL116" s="592"/>
      <c r="AM116" s="592"/>
      <c r="AN116" s="592"/>
      <c r="AO116" s="592"/>
      <c r="AP116" s="592"/>
      <c r="AR116" s="7"/>
    </row>
    <row r="117" spans="2:44" ht="24" customHeight="1">
      <c r="B117" s="6"/>
      <c r="D117" s="574"/>
      <c r="E117" s="574"/>
      <c r="F117" s="574"/>
      <c r="G117" s="574"/>
      <c r="H117" s="574"/>
      <c r="I117" s="574"/>
      <c r="J117" s="574"/>
      <c r="K117" s="574"/>
      <c r="L117" s="574"/>
      <c r="M117" s="574"/>
      <c r="N117" s="574"/>
      <c r="O117" s="574"/>
      <c r="P117" s="592"/>
      <c r="Q117" s="592"/>
      <c r="R117" s="592"/>
      <c r="S117" s="592"/>
      <c r="T117" s="592"/>
      <c r="U117" s="592"/>
      <c r="V117" s="592"/>
      <c r="W117" s="592"/>
      <c r="X117" s="592"/>
      <c r="Y117" s="592"/>
      <c r="Z117" s="592"/>
      <c r="AA117" s="592"/>
      <c r="AB117" s="592"/>
      <c r="AC117" s="592"/>
      <c r="AD117" s="592"/>
      <c r="AE117" s="592"/>
      <c r="AF117" s="592"/>
      <c r="AG117" s="592"/>
      <c r="AH117" s="592"/>
      <c r="AI117" s="592"/>
      <c r="AJ117" s="592"/>
      <c r="AK117" s="592"/>
      <c r="AL117" s="592"/>
      <c r="AM117" s="592"/>
      <c r="AN117" s="592"/>
      <c r="AO117" s="592"/>
      <c r="AP117" s="592"/>
      <c r="AR117" s="7"/>
    </row>
    <row r="118" spans="2:44" ht="24" customHeight="1">
      <c r="B118" s="6"/>
      <c r="D118" s="574"/>
      <c r="E118" s="574"/>
      <c r="F118" s="574"/>
      <c r="G118" s="574"/>
      <c r="H118" s="574"/>
      <c r="I118" s="574"/>
      <c r="J118" s="574"/>
      <c r="K118" s="574"/>
      <c r="L118" s="574"/>
      <c r="M118" s="574"/>
      <c r="N118" s="574"/>
      <c r="O118" s="574"/>
      <c r="P118" s="592"/>
      <c r="Q118" s="592"/>
      <c r="R118" s="592"/>
      <c r="S118" s="592"/>
      <c r="T118" s="592"/>
      <c r="U118" s="592"/>
      <c r="V118" s="592"/>
      <c r="W118" s="592"/>
      <c r="X118" s="592"/>
      <c r="Y118" s="592"/>
      <c r="Z118" s="592"/>
      <c r="AA118" s="592"/>
      <c r="AB118" s="592"/>
      <c r="AC118" s="592"/>
      <c r="AD118" s="592"/>
      <c r="AE118" s="592"/>
      <c r="AF118" s="592"/>
      <c r="AG118" s="592"/>
      <c r="AH118" s="592"/>
      <c r="AI118" s="592"/>
      <c r="AJ118" s="592"/>
      <c r="AK118" s="592"/>
      <c r="AL118" s="592"/>
      <c r="AM118" s="592"/>
      <c r="AN118" s="592"/>
      <c r="AO118" s="592"/>
      <c r="AP118" s="592"/>
      <c r="AR118" s="7"/>
    </row>
    <row r="119" spans="2:44" ht="24" customHeight="1">
      <c r="B119" s="6"/>
      <c r="D119" s="574"/>
      <c r="E119" s="574"/>
      <c r="F119" s="574"/>
      <c r="G119" s="574"/>
      <c r="H119" s="574"/>
      <c r="I119" s="574"/>
      <c r="J119" s="574"/>
      <c r="K119" s="574"/>
      <c r="L119" s="574"/>
      <c r="M119" s="574"/>
      <c r="N119" s="574"/>
      <c r="O119" s="574"/>
      <c r="P119" s="592"/>
      <c r="Q119" s="592"/>
      <c r="R119" s="592"/>
      <c r="S119" s="592"/>
      <c r="T119" s="592"/>
      <c r="U119" s="592"/>
      <c r="V119" s="592"/>
      <c r="W119" s="592"/>
      <c r="X119" s="592"/>
      <c r="Y119" s="592"/>
      <c r="Z119" s="592"/>
      <c r="AA119" s="592"/>
      <c r="AB119" s="592"/>
      <c r="AC119" s="592"/>
      <c r="AD119" s="592"/>
      <c r="AE119" s="592"/>
      <c r="AF119" s="592"/>
      <c r="AG119" s="592"/>
      <c r="AH119" s="592"/>
      <c r="AI119" s="592"/>
      <c r="AJ119" s="592"/>
      <c r="AK119" s="592"/>
      <c r="AL119" s="592"/>
      <c r="AM119" s="592"/>
      <c r="AN119" s="592"/>
      <c r="AO119" s="592"/>
      <c r="AP119" s="592"/>
      <c r="AR119" s="7"/>
    </row>
    <row r="120" spans="2:44" ht="24" customHeight="1">
      <c r="B120" s="6"/>
      <c r="D120" s="574"/>
      <c r="E120" s="574"/>
      <c r="F120" s="574"/>
      <c r="G120" s="574"/>
      <c r="H120" s="574"/>
      <c r="I120" s="574"/>
      <c r="J120" s="574"/>
      <c r="K120" s="574"/>
      <c r="L120" s="574"/>
      <c r="M120" s="574"/>
      <c r="N120" s="574"/>
      <c r="O120" s="574"/>
      <c r="P120" s="592"/>
      <c r="Q120" s="592"/>
      <c r="R120" s="592"/>
      <c r="S120" s="592"/>
      <c r="T120" s="592"/>
      <c r="U120" s="592"/>
      <c r="V120" s="592"/>
      <c r="W120" s="592"/>
      <c r="X120" s="592"/>
      <c r="Y120" s="592"/>
      <c r="Z120" s="592"/>
      <c r="AA120" s="592"/>
      <c r="AB120" s="592"/>
      <c r="AC120" s="592"/>
      <c r="AD120" s="592"/>
      <c r="AE120" s="592"/>
      <c r="AF120" s="592"/>
      <c r="AG120" s="592"/>
      <c r="AH120" s="592"/>
      <c r="AI120" s="592"/>
      <c r="AJ120" s="592"/>
      <c r="AK120" s="592"/>
      <c r="AL120" s="592"/>
      <c r="AM120" s="592"/>
      <c r="AN120" s="592"/>
      <c r="AO120" s="592"/>
      <c r="AP120" s="592"/>
      <c r="AR120" s="7"/>
    </row>
    <row r="121" spans="2:44" ht="24" customHeight="1">
      <c r="B121" s="6"/>
      <c r="D121" s="574"/>
      <c r="E121" s="574"/>
      <c r="F121" s="574"/>
      <c r="G121" s="574"/>
      <c r="H121" s="574"/>
      <c r="I121" s="574"/>
      <c r="J121" s="574"/>
      <c r="K121" s="574"/>
      <c r="L121" s="574"/>
      <c r="M121" s="574"/>
      <c r="N121" s="574"/>
      <c r="O121" s="574"/>
      <c r="P121" s="592"/>
      <c r="Q121" s="592"/>
      <c r="R121" s="592"/>
      <c r="S121" s="592"/>
      <c r="T121" s="592"/>
      <c r="U121" s="592"/>
      <c r="V121" s="592"/>
      <c r="W121" s="592"/>
      <c r="X121" s="592"/>
      <c r="Y121" s="592"/>
      <c r="Z121" s="592"/>
      <c r="AA121" s="592"/>
      <c r="AB121" s="592"/>
      <c r="AC121" s="592"/>
      <c r="AD121" s="592"/>
      <c r="AE121" s="592"/>
      <c r="AF121" s="592"/>
      <c r="AG121" s="592"/>
      <c r="AH121" s="592"/>
      <c r="AI121" s="592"/>
      <c r="AJ121" s="592"/>
      <c r="AK121" s="592"/>
      <c r="AL121" s="592"/>
      <c r="AM121" s="592"/>
      <c r="AN121" s="592"/>
      <c r="AO121" s="592"/>
      <c r="AP121" s="592"/>
      <c r="AR121" s="7"/>
    </row>
    <row r="122" spans="2:44" ht="24" customHeight="1">
      <c r="B122" s="6"/>
      <c r="D122" s="574"/>
      <c r="E122" s="574"/>
      <c r="F122" s="574"/>
      <c r="G122" s="574"/>
      <c r="H122" s="574"/>
      <c r="I122" s="574"/>
      <c r="J122" s="574"/>
      <c r="K122" s="574"/>
      <c r="L122" s="574"/>
      <c r="M122" s="574"/>
      <c r="N122" s="574"/>
      <c r="O122" s="574"/>
      <c r="P122" s="592"/>
      <c r="Q122" s="592"/>
      <c r="R122" s="592"/>
      <c r="S122" s="592"/>
      <c r="T122" s="592"/>
      <c r="U122" s="592"/>
      <c r="V122" s="592"/>
      <c r="W122" s="592"/>
      <c r="X122" s="592"/>
      <c r="Y122" s="592"/>
      <c r="Z122" s="592"/>
      <c r="AA122" s="592"/>
      <c r="AB122" s="592"/>
      <c r="AC122" s="592"/>
      <c r="AD122" s="592"/>
      <c r="AE122" s="592"/>
      <c r="AF122" s="592"/>
      <c r="AG122" s="592"/>
      <c r="AH122" s="592"/>
      <c r="AI122" s="592"/>
      <c r="AJ122" s="592"/>
      <c r="AK122" s="592"/>
      <c r="AL122" s="592"/>
      <c r="AM122" s="592"/>
      <c r="AN122" s="592"/>
      <c r="AO122" s="592"/>
      <c r="AP122" s="592"/>
      <c r="AR122" s="7"/>
    </row>
    <row r="123" spans="2:44" ht="24" customHeight="1">
      <c r="B123" s="6"/>
      <c r="D123" s="574"/>
      <c r="E123" s="574"/>
      <c r="F123" s="574"/>
      <c r="G123" s="574"/>
      <c r="H123" s="574"/>
      <c r="I123" s="574"/>
      <c r="J123" s="574"/>
      <c r="K123" s="574"/>
      <c r="L123" s="574"/>
      <c r="M123" s="574"/>
      <c r="N123" s="574"/>
      <c r="O123" s="574"/>
      <c r="P123" s="592"/>
      <c r="Q123" s="592"/>
      <c r="R123" s="592"/>
      <c r="S123" s="592"/>
      <c r="T123" s="592"/>
      <c r="U123" s="592"/>
      <c r="V123" s="592"/>
      <c r="W123" s="592"/>
      <c r="X123" s="592"/>
      <c r="Y123" s="592"/>
      <c r="Z123" s="592"/>
      <c r="AA123" s="592"/>
      <c r="AB123" s="592"/>
      <c r="AC123" s="592"/>
      <c r="AD123" s="592"/>
      <c r="AE123" s="592"/>
      <c r="AF123" s="592"/>
      <c r="AG123" s="592"/>
      <c r="AH123" s="592"/>
      <c r="AI123" s="592"/>
      <c r="AJ123" s="592"/>
      <c r="AK123" s="592"/>
      <c r="AL123" s="592"/>
      <c r="AM123" s="592"/>
      <c r="AN123" s="592"/>
      <c r="AO123" s="592"/>
      <c r="AP123" s="592"/>
      <c r="AR123" s="7"/>
    </row>
    <row r="124" spans="2:44" ht="24" customHeight="1">
      <c r="B124" s="6"/>
      <c r="D124" s="574"/>
      <c r="E124" s="574"/>
      <c r="F124" s="574"/>
      <c r="G124" s="574"/>
      <c r="H124" s="574"/>
      <c r="I124" s="574"/>
      <c r="J124" s="574"/>
      <c r="K124" s="574"/>
      <c r="L124" s="574"/>
      <c r="M124" s="574"/>
      <c r="N124" s="574"/>
      <c r="O124" s="574"/>
      <c r="P124" s="592"/>
      <c r="Q124" s="592"/>
      <c r="R124" s="592"/>
      <c r="S124" s="592"/>
      <c r="T124" s="592"/>
      <c r="U124" s="592"/>
      <c r="V124" s="592"/>
      <c r="W124" s="592"/>
      <c r="X124" s="592"/>
      <c r="Y124" s="592"/>
      <c r="Z124" s="592"/>
      <c r="AA124" s="592"/>
      <c r="AB124" s="592"/>
      <c r="AC124" s="592"/>
      <c r="AD124" s="592"/>
      <c r="AE124" s="592"/>
      <c r="AF124" s="592"/>
      <c r="AG124" s="592"/>
      <c r="AH124" s="592"/>
      <c r="AI124" s="592"/>
      <c r="AJ124" s="592"/>
      <c r="AK124" s="592"/>
      <c r="AL124" s="592"/>
      <c r="AM124" s="592"/>
      <c r="AN124" s="592"/>
      <c r="AO124" s="592"/>
      <c r="AP124" s="592"/>
      <c r="AR124" s="7"/>
    </row>
    <row r="125" spans="2:44" ht="24" customHeight="1">
      <c r="B125" s="6"/>
      <c r="D125" s="574"/>
      <c r="E125" s="574"/>
      <c r="F125" s="574"/>
      <c r="G125" s="574"/>
      <c r="H125" s="574"/>
      <c r="I125" s="574"/>
      <c r="J125" s="574"/>
      <c r="K125" s="574"/>
      <c r="L125" s="574"/>
      <c r="M125" s="574"/>
      <c r="N125" s="574"/>
      <c r="O125" s="574"/>
      <c r="P125" s="592"/>
      <c r="Q125" s="592"/>
      <c r="R125" s="592"/>
      <c r="S125" s="592"/>
      <c r="T125" s="592"/>
      <c r="U125" s="592"/>
      <c r="V125" s="592"/>
      <c r="W125" s="592"/>
      <c r="X125" s="592"/>
      <c r="Y125" s="592"/>
      <c r="Z125" s="592"/>
      <c r="AA125" s="592"/>
      <c r="AB125" s="592"/>
      <c r="AC125" s="592"/>
      <c r="AD125" s="592"/>
      <c r="AE125" s="592"/>
      <c r="AF125" s="592"/>
      <c r="AG125" s="592"/>
      <c r="AH125" s="592"/>
      <c r="AI125" s="592"/>
      <c r="AJ125" s="592"/>
      <c r="AK125" s="592"/>
      <c r="AL125" s="592"/>
      <c r="AM125" s="592"/>
      <c r="AN125" s="592"/>
      <c r="AO125" s="592"/>
      <c r="AP125" s="592"/>
      <c r="AR125" s="7"/>
    </row>
    <row r="126" spans="2:44" ht="24" customHeight="1">
      <c r="B126" s="6"/>
      <c r="D126" s="574"/>
      <c r="E126" s="574"/>
      <c r="F126" s="574"/>
      <c r="G126" s="574"/>
      <c r="H126" s="574"/>
      <c r="I126" s="574"/>
      <c r="J126" s="574"/>
      <c r="K126" s="574"/>
      <c r="L126" s="574"/>
      <c r="M126" s="574"/>
      <c r="N126" s="574"/>
      <c r="O126" s="574"/>
      <c r="P126" s="592"/>
      <c r="Q126" s="592"/>
      <c r="R126" s="592"/>
      <c r="S126" s="592"/>
      <c r="T126" s="592"/>
      <c r="U126" s="592"/>
      <c r="V126" s="592"/>
      <c r="W126" s="592"/>
      <c r="X126" s="592"/>
      <c r="Y126" s="592"/>
      <c r="Z126" s="592"/>
      <c r="AA126" s="592"/>
      <c r="AB126" s="592"/>
      <c r="AC126" s="592"/>
      <c r="AD126" s="592"/>
      <c r="AE126" s="592"/>
      <c r="AF126" s="592"/>
      <c r="AG126" s="592"/>
      <c r="AH126" s="592"/>
      <c r="AI126" s="592"/>
      <c r="AJ126" s="592"/>
      <c r="AK126" s="592"/>
      <c r="AL126" s="592"/>
      <c r="AM126" s="592"/>
      <c r="AN126" s="592"/>
      <c r="AO126" s="592"/>
      <c r="AP126" s="592"/>
      <c r="AR126" s="7"/>
    </row>
    <row r="127" spans="2:44" ht="24" customHeight="1">
      <c r="B127" s="6"/>
      <c r="D127" s="574"/>
      <c r="E127" s="574"/>
      <c r="F127" s="574"/>
      <c r="G127" s="574"/>
      <c r="H127" s="574"/>
      <c r="I127" s="574"/>
      <c r="J127" s="574"/>
      <c r="K127" s="574"/>
      <c r="L127" s="574"/>
      <c r="M127" s="574"/>
      <c r="N127" s="574"/>
      <c r="O127" s="574"/>
      <c r="P127" s="592"/>
      <c r="Q127" s="592"/>
      <c r="R127" s="592"/>
      <c r="S127" s="592"/>
      <c r="T127" s="592"/>
      <c r="U127" s="592"/>
      <c r="V127" s="592"/>
      <c r="W127" s="592"/>
      <c r="X127" s="592"/>
      <c r="Y127" s="592"/>
      <c r="Z127" s="592"/>
      <c r="AA127" s="592"/>
      <c r="AB127" s="592"/>
      <c r="AC127" s="592"/>
      <c r="AD127" s="592"/>
      <c r="AE127" s="592"/>
      <c r="AF127" s="592"/>
      <c r="AG127" s="592"/>
      <c r="AH127" s="592"/>
      <c r="AI127" s="592"/>
      <c r="AJ127" s="592"/>
      <c r="AK127" s="592"/>
      <c r="AL127" s="592"/>
      <c r="AM127" s="592"/>
      <c r="AN127" s="592"/>
      <c r="AO127" s="592"/>
      <c r="AP127" s="592"/>
      <c r="AR127" s="7"/>
    </row>
    <row r="128" spans="2:44" ht="24" customHeight="1">
      <c r="B128" s="6"/>
      <c r="D128" s="574"/>
      <c r="E128" s="574"/>
      <c r="F128" s="574"/>
      <c r="G128" s="574"/>
      <c r="H128" s="574"/>
      <c r="I128" s="574"/>
      <c r="J128" s="574"/>
      <c r="K128" s="574"/>
      <c r="L128" s="574"/>
      <c r="M128" s="574"/>
      <c r="N128" s="574"/>
      <c r="O128" s="574"/>
      <c r="P128" s="592"/>
      <c r="Q128" s="592"/>
      <c r="R128" s="592"/>
      <c r="S128" s="592"/>
      <c r="T128" s="592"/>
      <c r="U128" s="592"/>
      <c r="V128" s="592"/>
      <c r="W128" s="592"/>
      <c r="X128" s="592"/>
      <c r="Y128" s="592"/>
      <c r="Z128" s="592"/>
      <c r="AA128" s="592"/>
      <c r="AB128" s="592"/>
      <c r="AC128" s="592"/>
      <c r="AD128" s="592"/>
      <c r="AE128" s="592"/>
      <c r="AF128" s="592"/>
      <c r="AG128" s="592"/>
      <c r="AH128" s="592"/>
      <c r="AI128" s="592"/>
      <c r="AJ128" s="592"/>
      <c r="AK128" s="592"/>
      <c r="AL128" s="592"/>
      <c r="AM128" s="592"/>
      <c r="AN128" s="592"/>
      <c r="AO128" s="592"/>
      <c r="AP128" s="592"/>
      <c r="AR128" s="7"/>
    </row>
    <row r="129" spans="2:44" ht="24" customHeight="1">
      <c r="B129" s="6"/>
      <c r="D129" s="574"/>
      <c r="E129" s="574"/>
      <c r="F129" s="574"/>
      <c r="G129" s="574"/>
      <c r="H129" s="574"/>
      <c r="I129" s="574"/>
      <c r="J129" s="574"/>
      <c r="K129" s="574"/>
      <c r="L129" s="574"/>
      <c r="M129" s="574"/>
      <c r="N129" s="574"/>
      <c r="O129" s="574"/>
      <c r="P129" s="592"/>
      <c r="Q129" s="592"/>
      <c r="R129" s="592"/>
      <c r="S129" s="592"/>
      <c r="T129" s="592"/>
      <c r="U129" s="592"/>
      <c r="V129" s="592"/>
      <c r="W129" s="592"/>
      <c r="X129" s="592"/>
      <c r="Y129" s="592"/>
      <c r="Z129" s="592"/>
      <c r="AA129" s="592"/>
      <c r="AB129" s="592"/>
      <c r="AC129" s="592"/>
      <c r="AD129" s="592"/>
      <c r="AE129" s="592"/>
      <c r="AF129" s="592"/>
      <c r="AG129" s="592"/>
      <c r="AH129" s="592"/>
      <c r="AI129" s="592"/>
      <c r="AJ129" s="592"/>
      <c r="AK129" s="592"/>
      <c r="AL129" s="592"/>
      <c r="AM129" s="592"/>
      <c r="AN129" s="592"/>
      <c r="AO129" s="592"/>
      <c r="AP129" s="592"/>
      <c r="AR129" s="7"/>
    </row>
    <row r="130" spans="2:44" ht="24" customHeight="1">
      <c r="B130" s="6"/>
      <c r="D130" s="574"/>
      <c r="E130" s="574"/>
      <c r="F130" s="574"/>
      <c r="G130" s="574"/>
      <c r="H130" s="574"/>
      <c r="I130" s="574"/>
      <c r="J130" s="574"/>
      <c r="K130" s="574"/>
      <c r="L130" s="574"/>
      <c r="M130" s="574"/>
      <c r="N130" s="574"/>
      <c r="O130" s="574"/>
      <c r="P130" s="592"/>
      <c r="Q130" s="592"/>
      <c r="R130" s="592"/>
      <c r="S130" s="592"/>
      <c r="T130" s="592"/>
      <c r="U130" s="592"/>
      <c r="V130" s="592"/>
      <c r="W130" s="592"/>
      <c r="X130" s="592"/>
      <c r="Y130" s="592"/>
      <c r="Z130" s="592"/>
      <c r="AA130" s="592"/>
      <c r="AB130" s="592"/>
      <c r="AC130" s="592"/>
      <c r="AD130" s="592"/>
      <c r="AE130" s="592"/>
      <c r="AF130" s="592"/>
      <c r="AG130" s="592"/>
      <c r="AH130" s="592"/>
      <c r="AI130" s="592"/>
      <c r="AJ130" s="592"/>
      <c r="AK130" s="592"/>
      <c r="AL130" s="592"/>
      <c r="AM130" s="592"/>
      <c r="AN130" s="592"/>
      <c r="AO130" s="592"/>
      <c r="AP130" s="592"/>
      <c r="AR130" s="7"/>
    </row>
    <row r="131" spans="2:44" ht="24" customHeight="1">
      <c r="B131" s="6"/>
      <c r="D131" s="574"/>
      <c r="E131" s="574"/>
      <c r="F131" s="574"/>
      <c r="G131" s="574"/>
      <c r="H131" s="574"/>
      <c r="I131" s="574"/>
      <c r="J131" s="574"/>
      <c r="K131" s="574"/>
      <c r="L131" s="574"/>
      <c r="M131" s="574"/>
      <c r="N131" s="574"/>
      <c r="O131" s="574"/>
      <c r="P131" s="592"/>
      <c r="Q131" s="592"/>
      <c r="R131" s="592"/>
      <c r="S131" s="592"/>
      <c r="T131" s="592"/>
      <c r="U131" s="592"/>
      <c r="V131" s="592"/>
      <c r="W131" s="592"/>
      <c r="X131" s="592"/>
      <c r="Y131" s="592"/>
      <c r="Z131" s="592"/>
      <c r="AA131" s="592"/>
      <c r="AB131" s="592"/>
      <c r="AC131" s="592"/>
      <c r="AD131" s="592"/>
      <c r="AE131" s="592"/>
      <c r="AF131" s="592"/>
      <c r="AG131" s="592"/>
      <c r="AH131" s="592"/>
      <c r="AI131" s="592"/>
      <c r="AJ131" s="592"/>
      <c r="AK131" s="592"/>
      <c r="AL131" s="592"/>
      <c r="AM131" s="592"/>
      <c r="AN131" s="592"/>
      <c r="AO131" s="592"/>
      <c r="AP131" s="592"/>
      <c r="AR131" s="7"/>
    </row>
    <row r="132" spans="2:44" ht="24" customHeight="1">
      <c r="B132" s="6"/>
      <c r="D132" s="574"/>
      <c r="E132" s="574"/>
      <c r="F132" s="574"/>
      <c r="G132" s="574"/>
      <c r="H132" s="574"/>
      <c r="I132" s="574"/>
      <c r="J132" s="574"/>
      <c r="K132" s="574"/>
      <c r="L132" s="574"/>
      <c r="M132" s="574"/>
      <c r="N132" s="574"/>
      <c r="O132" s="574"/>
      <c r="P132" s="592"/>
      <c r="Q132" s="592"/>
      <c r="R132" s="592"/>
      <c r="S132" s="592"/>
      <c r="T132" s="592"/>
      <c r="U132" s="592"/>
      <c r="V132" s="592"/>
      <c r="W132" s="592"/>
      <c r="X132" s="592"/>
      <c r="Y132" s="592"/>
      <c r="Z132" s="592"/>
      <c r="AA132" s="592"/>
      <c r="AB132" s="592"/>
      <c r="AC132" s="592"/>
      <c r="AD132" s="592"/>
      <c r="AE132" s="592"/>
      <c r="AF132" s="592"/>
      <c r="AG132" s="592"/>
      <c r="AH132" s="592"/>
      <c r="AI132" s="592"/>
      <c r="AJ132" s="592"/>
      <c r="AK132" s="592"/>
      <c r="AL132" s="592"/>
      <c r="AM132" s="592"/>
      <c r="AN132" s="592"/>
      <c r="AO132" s="592"/>
      <c r="AP132" s="592"/>
      <c r="AR132" s="7"/>
    </row>
    <row r="133" spans="2:44" ht="24" customHeight="1">
      <c r="B133" s="6"/>
      <c r="D133" s="574"/>
      <c r="E133" s="574"/>
      <c r="F133" s="574"/>
      <c r="G133" s="574"/>
      <c r="H133" s="574"/>
      <c r="I133" s="574"/>
      <c r="J133" s="574"/>
      <c r="K133" s="574"/>
      <c r="L133" s="574"/>
      <c r="M133" s="574"/>
      <c r="N133" s="574"/>
      <c r="O133" s="574"/>
      <c r="P133" s="592"/>
      <c r="Q133" s="592"/>
      <c r="R133" s="592"/>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R133" s="7"/>
    </row>
    <row r="134" spans="2:44" ht="24" customHeight="1">
      <c r="B134" s="6"/>
      <c r="D134" s="574"/>
      <c r="E134" s="574"/>
      <c r="F134" s="574"/>
      <c r="G134" s="574"/>
      <c r="H134" s="574"/>
      <c r="I134" s="574"/>
      <c r="J134" s="574"/>
      <c r="K134" s="574"/>
      <c r="L134" s="574"/>
      <c r="M134" s="574"/>
      <c r="N134" s="574"/>
      <c r="O134" s="574"/>
      <c r="P134" s="592"/>
      <c r="Q134" s="592"/>
      <c r="R134" s="592"/>
      <c r="S134" s="592"/>
      <c r="T134" s="592"/>
      <c r="U134" s="592"/>
      <c r="V134" s="592"/>
      <c r="W134" s="592"/>
      <c r="X134" s="592"/>
      <c r="Y134" s="592"/>
      <c r="Z134" s="592"/>
      <c r="AA134" s="592"/>
      <c r="AB134" s="592"/>
      <c r="AC134" s="592"/>
      <c r="AD134" s="592"/>
      <c r="AE134" s="592"/>
      <c r="AF134" s="592"/>
      <c r="AG134" s="592"/>
      <c r="AH134" s="592"/>
      <c r="AI134" s="592"/>
      <c r="AJ134" s="592"/>
      <c r="AK134" s="592"/>
      <c r="AL134" s="592"/>
      <c r="AM134" s="592"/>
      <c r="AN134" s="592"/>
      <c r="AO134" s="592"/>
      <c r="AP134" s="592"/>
      <c r="AR134" s="7"/>
    </row>
    <row r="135" spans="2:44" ht="24" customHeight="1">
      <c r="B135" s="6"/>
      <c r="D135" s="574"/>
      <c r="E135" s="574"/>
      <c r="F135" s="574"/>
      <c r="G135" s="574"/>
      <c r="H135" s="574"/>
      <c r="I135" s="574"/>
      <c r="J135" s="574"/>
      <c r="K135" s="574"/>
      <c r="L135" s="574"/>
      <c r="M135" s="574"/>
      <c r="N135" s="574"/>
      <c r="O135" s="574"/>
      <c r="P135" s="592"/>
      <c r="Q135" s="592"/>
      <c r="R135" s="592"/>
      <c r="S135" s="592"/>
      <c r="T135" s="592"/>
      <c r="U135" s="592"/>
      <c r="V135" s="592"/>
      <c r="W135" s="592"/>
      <c r="X135" s="592"/>
      <c r="Y135" s="592"/>
      <c r="Z135" s="592"/>
      <c r="AA135" s="592"/>
      <c r="AB135" s="592"/>
      <c r="AC135" s="592"/>
      <c r="AD135" s="592"/>
      <c r="AE135" s="592"/>
      <c r="AF135" s="592"/>
      <c r="AG135" s="592"/>
      <c r="AH135" s="592"/>
      <c r="AI135" s="592"/>
      <c r="AJ135" s="592"/>
      <c r="AK135" s="592"/>
      <c r="AL135" s="592"/>
      <c r="AM135" s="592"/>
      <c r="AN135" s="592"/>
      <c r="AO135" s="592"/>
      <c r="AP135" s="592"/>
      <c r="AR135" s="7"/>
    </row>
    <row r="136" spans="2:44" ht="24" customHeight="1">
      <c r="B136" s="6"/>
      <c r="D136" s="574"/>
      <c r="E136" s="574"/>
      <c r="F136" s="574"/>
      <c r="G136" s="574"/>
      <c r="H136" s="574"/>
      <c r="I136" s="574"/>
      <c r="J136" s="574"/>
      <c r="K136" s="574"/>
      <c r="L136" s="574"/>
      <c r="M136" s="574"/>
      <c r="N136" s="574"/>
      <c r="O136" s="574"/>
      <c r="P136" s="592"/>
      <c r="Q136" s="592"/>
      <c r="R136" s="592"/>
      <c r="S136" s="592"/>
      <c r="T136" s="592"/>
      <c r="U136" s="592"/>
      <c r="V136" s="592"/>
      <c r="W136" s="592"/>
      <c r="X136" s="592"/>
      <c r="Y136" s="592"/>
      <c r="Z136" s="592"/>
      <c r="AA136" s="592"/>
      <c r="AB136" s="592"/>
      <c r="AC136" s="592"/>
      <c r="AD136" s="592"/>
      <c r="AE136" s="592"/>
      <c r="AF136" s="592"/>
      <c r="AG136" s="592"/>
      <c r="AH136" s="592"/>
      <c r="AI136" s="592"/>
      <c r="AJ136" s="592"/>
      <c r="AK136" s="592"/>
      <c r="AL136" s="592"/>
      <c r="AM136" s="592"/>
      <c r="AN136" s="592"/>
      <c r="AO136" s="592"/>
      <c r="AP136" s="592"/>
      <c r="AR136" s="7"/>
    </row>
    <row r="137" spans="2:44" ht="24" customHeight="1">
      <c r="B137" s="6"/>
      <c r="D137" s="574"/>
      <c r="E137" s="574"/>
      <c r="F137" s="574"/>
      <c r="G137" s="574"/>
      <c r="H137" s="574"/>
      <c r="I137" s="574"/>
      <c r="J137" s="574"/>
      <c r="K137" s="574"/>
      <c r="L137" s="574"/>
      <c r="M137" s="574"/>
      <c r="N137" s="574"/>
      <c r="O137" s="574"/>
      <c r="P137" s="592"/>
      <c r="Q137" s="592"/>
      <c r="R137" s="592"/>
      <c r="S137" s="592"/>
      <c r="T137" s="592"/>
      <c r="U137" s="592"/>
      <c r="V137" s="592"/>
      <c r="W137" s="592"/>
      <c r="X137" s="592"/>
      <c r="Y137" s="592"/>
      <c r="Z137" s="592"/>
      <c r="AA137" s="592"/>
      <c r="AB137" s="592"/>
      <c r="AC137" s="592"/>
      <c r="AD137" s="592"/>
      <c r="AE137" s="592"/>
      <c r="AF137" s="592"/>
      <c r="AG137" s="592"/>
      <c r="AH137" s="592"/>
      <c r="AI137" s="592"/>
      <c r="AJ137" s="592"/>
      <c r="AK137" s="592"/>
      <c r="AL137" s="592"/>
      <c r="AM137" s="592"/>
      <c r="AN137" s="592"/>
      <c r="AO137" s="592"/>
      <c r="AP137" s="592"/>
      <c r="AR137" s="7"/>
    </row>
    <row r="138" spans="2:44" ht="24" customHeight="1">
      <c r="B138" s="6"/>
      <c r="D138" s="574"/>
      <c r="E138" s="574"/>
      <c r="F138" s="574"/>
      <c r="G138" s="574"/>
      <c r="H138" s="574"/>
      <c r="I138" s="574"/>
      <c r="J138" s="574"/>
      <c r="K138" s="574"/>
      <c r="L138" s="574"/>
      <c r="M138" s="574"/>
      <c r="N138" s="574"/>
      <c r="O138" s="574"/>
      <c r="P138" s="592"/>
      <c r="Q138" s="592"/>
      <c r="R138" s="592"/>
      <c r="S138" s="592"/>
      <c r="T138" s="592"/>
      <c r="U138" s="592"/>
      <c r="V138" s="592"/>
      <c r="W138" s="592"/>
      <c r="X138" s="592"/>
      <c r="Y138" s="592"/>
      <c r="Z138" s="592"/>
      <c r="AA138" s="592"/>
      <c r="AB138" s="592"/>
      <c r="AC138" s="592"/>
      <c r="AD138" s="592"/>
      <c r="AE138" s="592"/>
      <c r="AF138" s="592"/>
      <c r="AG138" s="592"/>
      <c r="AH138" s="592"/>
      <c r="AI138" s="592"/>
      <c r="AJ138" s="592"/>
      <c r="AK138" s="592"/>
      <c r="AL138" s="592"/>
      <c r="AM138" s="592"/>
      <c r="AN138" s="592"/>
      <c r="AO138" s="592"/>
      <c r="AP138" s="592"/>
      <c r="AR138" s="7"/>
    </row>
    <row r="139" spans="2:44" ht="24" customHeight="1">
      <c r="B139" s="6"/>
      <c r="D139" s="574"/>
      <c r="E139" s="574"/>
      <c r="F139" s="574"/>
      <c r="G139" s="574"/>
      <c r="H139" s="574"/>
      <c r="I139" s="574"/>
      <c r="J139" s="574"/>
      <c r="K139" s="574"/>
      <c r="L139" s="574"/>
      <c r="M139" s="574"/>
      <c r="N139" s="574"/>
      <c r="O139" s="574"/>
      <c r="P139" s="592"/>
      <c r="Q139" s="592"/>
      <c r="R139" s="592"/>
      <c r="S139" s="592"/>
      <c r="T139" s="592"/>
      <c r="U139" s="592"/>
      <c r="V139" s="592"/>
      <c r="W139" s="592"/>
      <c r="X139" s="592"/>
      <c r="Y139" s="592"/>
      <c r="Z139" s="592"/>
      <c r="AA139" s="592"/>
      <c r="AB139" s="592"/>
      <c r="AC139" s="592"/>
      <c r="AD139" s="592"/>
      <c r="AE139" s="592"/>
      <c r="AF139" s="592"/>
      <c r="AG139" s="592"/>
      <c r="AH139" s="592"/>
      <c r="AI139" s="592"/>
      <c r="AJ139" s="592"/>
      <c r="AK139" s="592"/>
      <c r="AL139" s="592"/>
      <c r="AM139" s="592"/>
      <c r="AN139" s="592"/>
      <c r="AO139" s="592"/>
      <c r="AP139" s="592"/>
      <c r="AR139" s="7"/>
    </row>
    <row r="140" spans="2:44" ht="24" customHeight="1">
      <c r="B140" s="6"/>
      <c r="D140" s="574"/>
      <c r="E140" s="574"/>
      <c r="F140" s="574"/>
      <c r="G140" s="574"/>
      <c r="H140" s="574"/>
      <c r="I140" s="574"/>
      <c r="J140" s="574"/>
      <c r="K140" s="574"/>
      <c r="L140" s="574"/>
      <c r="M140" s="574"/>
      <c r="N140" s="574"/>
      <c r="O140" s="574"/>
      <c r="P140" s="592"/>
      <c r="Q140" s="592"/>
      <c r="R140" s="592"/>
      <c r="S140" s="592"/>
      <c r="T140" s="592"/>
      <c r="U140" s="592"/>
      <c r="V140" s="592"/>
      <c r="W140" s="592"/>
      <c r="X140" s="592"/>
      <c r="Y140" s="592"/>
      <c r="Z140" s="592"/>
      <c r="AA140" s="592"/>
      <c r="AB140" s="592"/>
      <c r="AC140" s="592"/>
      <c r="AD140" s="592"/>
      <c r="AE140" s="592"/>
      <c r="AF140" s="592"/>
      <c r="AG140" s="592"/>
      <c r="AH140" s="592"/>
      <c r="AI140" s="592"/>
      <c r="AJ140" s="592"/>
      <c r="AK140" s="592"/>
      <c r="AL140" s="592"/>
      <c r="AM140" s="592"/>
      <c r="AN140" s="592"/>
      <c r="AO140" s="592"/>
      <c r="AP140" s="592"/>
      <c r="AR140" s="7"/>
    </row>
    <row r="141" spans="2:44" ht="24" customHeight="1">
      <c r="B141" s="6"/>
      <c r="D141" s="574"/>
      <c r="E141" s="574"/>
      <c r="F141" s="574"/>
      <c r="G141" s="574"/>
      <c r="H141" s="574"/>
      <c r="I141" s="574"/>
      <c r="J141" s="574"/>
      <c r="K141" s="574"/>
      <c r="L141" s="574"/>
      <c r="M141" s="574"/>
      <c r="N141" s="574"/>
      <c r="O141" s="574"/>
      <c r="P141" s="592"/>
      <c r="Q141" s="592"/>
      <c r="R141" s="592"/>
      <c r="S141" s="592"/>
      <c r="T141" s="592"/>
      <c r="U141" s="592"/>
      <c r="V141" s="592"/>
      <c r="W141" s="592"/>
      <c r="X141" s="592"/>
      <c r="Y141" s="592"/>
      <c r="Z141" s="592"/>
      <c r="AA141" s="592"/>
      <c r="AB141" s="592"/>
      <c r="AC141" s="592"/>
      <c r="AD141" s="592"/>
      <c r="AE141" s="592"/>
      <c r="AF141" s="592"/>
      <c r="AG141" s="592"/>
      <c r="AH141" s="592"/>
      <c r="AI141" s="592"/>
      <c r="AJ141" s="592"/>
      <c r="AK141" s="592"/>
      <c r="AL141" s="592"/>
      <c r="AM141" s="592"/>
      <c r="AN141" s="592"/>
      <c r="AO141" s="592"/>
      <c r="AP141" s="592"/>
      <c r="AR141" s="7"/>
    </row>
    <row r="142" spans="2:44" ht="24" customHeight="1">
      <c r="B142" s="6"/>
      <c r="D142" s="574"/>
      <c r="E142" s="574"/>
      <c r="F142" s="574"/>
      <c r="G142" s="574"/>
      <c r="H142" s="574"/>
      <c r="I142" s="574"/>
      <c r="J142" s="574"/>
      <c r="K142" s="574"/>
      <c r="L142" s="574"/>
      <c r="M142" s="574"/>
      <c r="N142" s="574"/>
      <c r="O142" s="574"/>
      <c r="P142" s="592"/>
      <c r="Q142" s="592"/>
      <c r="R142" s="592"/>
      <c r="S142" s="592"/>
      <c r="T142" s="592"/>
      <c r="U142" s="592"/>
      <c r="V142" s="592"/>
      <c r="W142" s="592"/>
      <c r="X142" s="592"/>
      <c r="Y142" s="592"/>
      <c r="Z142" s="592"/>
      <c r="AA142" s="592"/>
      <c r="AB142" s="592"/>
      <c r="AC142" s="592"/>
      <c r="AD142" s="592"/>
      <c r="AE142" s="592"/>
      <c r="AF142" s="592"/>
      <c r="AG142" s="592"/>
      <c r="AH142" s="592"/>
      <c r="AI142" s="592"/>
      <c r="AJ142" s="592"/>
      <c r="AK142" s="592"/>
      <c r="AL142" s="592"/>
      <c r="AM142" s="592"/>
      <c r="AN142" s="592"/>
      <c r="AO142" s="592"/>
      <c r="AP142" s="592"/>
      <c r="AR142" s="7"/>
    </row>
    <row r="143" spans="2:44" ht="24" customHeight="1">
      <c r="B143" s="6"/>
      <c r="D143" s="574"/>
      <c r="E143" s="574"/>
      <c r="F143" s="574"/>
      <c r="G143" s="574"/>
      <c r="H143" s="574"/>
      <c r="I143" s="574"/>
      <c r="J143" s="574"/>
      <c r="K143" s="574"/>
      <c r="L143" s="574"/>
      <c r="M143" s="574"/>
      <c r="N143" s="574"/>
      <c r="O143" s="574"/>
      <c r="P143" s="592"/>
      <c r="Q143" s="592"/>
      <c r="R143" s="592"/>
      <c r="S143" s="592"/>
      <c r="T143" s="592"/>
      <c r="U143" s="592"/>
      <c r="V143" s="592"/>
      <c r="W143" s="592"/>
      <c r="X143" s="592"/>
      <c r="Y143" s="592"/>
      <c r="Z143" s="592"/>
      <c r="AA143" s="592"/>
      <c r="AB143" s="592"/>
      <c r="AC143" s="592"/>
      <c r="AD143" s="592"/>
      <c r="AE143" s="592"/>
      <c r="AF143" s="592"/>
      <c r="AG143" s="592"/>
      <c r="AH143" s="592"/>
      <c r="AI143" s="592"/>
      <c r="AJ143" s="592"/>
      <c r="AK143" s="592"/>
      <c r="AL143" s="592"/>
      <c r="AM143" s="592"/>
      <c r="AN143" s="592"/>
      <c r="AO143" s="592"/>
      <c r="AP143" s="592"/>
      <c r="AR143" s="7"/>
    </row>
    <row r="144" spans="2:44" ht="24" customHeight="1">
      <c r="B144" s="6"/>
      <c r="D144" s="574"/>
      <c r="E144" s="574"/>
      <c r="F144" s="574"/>
      <c r="G144" s="574"/>
      <c r="H144" s="574"/>
      <c r="I144" s="574"/>
      <c r="J144" s="574"/>
      <c r="K144" s="574"/>
      <c r="L144" s="574"/>
      <c r="M144" s="574"/>
      <c r="N144" s="574"/>
      <c r="O144" s="574"/>
      <c r="P144" s="592"/>
      <c r="Q144" s="592"/>
      <c r="R144" s="592"/>
      <c r="S144" s="592"/>
      <c r="T144" s="592"/>
      <c r="U144" s="592"/>
      <c r="V144" s="592"/>
      <c r="W144" s="592"/>
      <c r="X144" s="592"/>
      <c r="Y144" s="592"/>
      <c r="Z144" s="592"/>
      <c r="AA144" s="592"/>
      <c r="AB144" s="592"/>
      <c r="AC144" s="592"/>
      <c r="AD144" s="592"/>
      <c r="AE144" s="592"/>
      <c r="AF144" s="592"/>
      <c r="AG144" s="592"/>
      <c r="AH144" s="592"/>
      <c r="AI144" s="592"/>
      <c r="AJ144" s="592"/>
      <c r="AK144" s="592"/>
      <c r="AL144" s="592"/>
      <c r="AM144" s="592"/>
      <c r="AN144" s="592"/>
      <c r="AO144" s="592"/>
      <c r="AP144" s="592"/>
      <c r="AR144" s="7"/>
    </row>
    <row r="145" spans="2:44" ht="24" customHeight="1">
      <c r="B145" s="6"/>
      <c r="D145" s="574"/>
      <c r="E145" s="574"/>
      <c r="F145" s="574"/>
      <c r="G145" s="574"/>
      <c r="H145" s="574"/>
      <c r="I145" s="574"/>
      <c r="J145" s="574"/>
      <c r="K145" s="574"/>
      <c r="L145" s="574"/>
      <c r="M145" s="574"/>
      <c r="N145" s="574"/>
      <c r="O145" s="574"/>
      <c r="P145" s="592"/>
      <c r="Q145" s="592"/>
      <c r="R145" s="592"/>
      <c r="S145" s="592"/>
      <c r="T145" s="592"/>
      <c r="U145" s="592"/>
      <c r="V145" s="592"/>
      <c r="W145" s="592"/>
      <c r="X145" s="592"/>
      <c r="Y145" s="592"/>
      <c r="Z145" s="592"/>
      <c r="AA145" s="592"/>
      <c r="AB145" s="592"/>
      <c r="AC145" s="592"/>
      <c r="AD145" s="592"/>
      <c r="AE145" s="592"/>
      <c r="AF145" s="592"/>
      <c r="AG145" s="592"/>
      <c r="AH145" s="592"/>
      <c r="AI145" s="592"/>
      <c r="AJ145" s="592"/>
      <c r="AK145" s="592"/>
      <c r="AL145" s="592"/>
      <c r="AM145" s="592"/>
      <c r="AN145" s="592"/>
      <c r="AO145" s="592"/>
      <c r="AP145" s="592"/>
      <c r="AR145" s="7"/>
    </row>
    <row r="146" spans="2:44" ht="24" customHeight="1">
      <c r="B146" s="6"/>
      <c r="D146" s="574"/>
      <c r="E146" s="574"/>
      <c r="F146" s="574"/>
      <c r="G146" s="574"/>
      <c r="H146" s="574"/>
      <c r="I146" s="574"/>
      <c r="J146" s="574"/>
      <c r="K146" s="574"/>
      <c r="L146" s="574"/>
      <c r="M146" s="574"/>
      <c r="N146" s="574"/>
      <c r="O146" s="574"/>
      <c r="P146" s="592"/>
      <c r="Q146" s="592"/>
      <c r="R146" s="592"/>
      <c r="S146" s="592"/>
      <c r="T146" s="592"/>
      <c r="U146" s="592"/>
      <c r="V146" s="592"/>
      <c r="W146" s="592"/>
      <c r="X146" s="592"/>
      <c r="Y146" s="592"/>
      <c r="Z146" s="592"/>
      <c r="AA146" s="592"/>
      <c r="AB146" s="592"/>
      <c r="AC146" s="592"/>
      <c r="AD146" s="592"/>
      <c r="AE146" s="592"/>
      <c r="AF146" s="592"/>
      <c r="AG146" s="592"/>
      <c r="AH146" s="592"/>
      <c r="AI146" s="592"/>
      <c r="AJ146" s="592"/>
      <c r="AK146" s="592"/>
      <c r="AL146" s="592"/>
      <c r="AM146" s="592"/>
      <c r="AN146" s="592"/>
      <c r="AO146" s="592"/>
      <c r="AP146" s="592"/>
      <c r="AR146" s="7"/>
    </row>
    <row r="147" spans="2:44" ht="24" customHeight="1">
      <c r="B147" s="6"/>
      <c r="D147" s="574"/>
      <c r="E147" s="574"/>
      <c r="F147" s="574"/>
      <c r="G147" s="574"/>
      <c r="H147" s="574"/>
      <c r="I147" s="574"/>
      <c r="J147" s="574"/>
      <c r="K147" s="574"/>
      <c r="L147" s="574"/>
      <c r="M147" s="574"/>
      <c r="N147" s="574"/>
      <c r="O147" s="574"/>
      <c r="P147" s="592"/>
      <c r="Q147" s="592"/>
      <c r="R147" s="592"/>
      <c r="S147" s="592"/>
      <c r="T147" s="592"/>
      <c r="U147" s="592"/>
      <c r="V147" s="592"/>
      <c r="W147" s="592"/>
      <c r="X147" s="592"/>
      <c r="Y147" s="592"/>
      <c r="Z147" s="592"/>
      <c r="AA147" s="592"/>
      <c r="AB147" s="592"/>
      <c r="AC147" s="592"/>
      <c r="AD147" s="592"/>
      <c r="AE147" s="592"/>
      <c r="AF147" s="592"/>
      <c r="AG147" s="592"/>
      <c r="AH147" s="592"/>
      <c r="AI147" s="592"/>
      <c r="AJ147" s="592"/>
      <c r="AK147" s="592"/>
      <c r="AL147" s="592"/>
      <c r="AM147" s="592"/>
      <c r="AN147" s="592"/>
      <c r="AO147" s="592"/>
      <c r="AP147" s="592"/>
      <c r="AR147" s="7"/>
    </row>
    <row r="148" spans="2:44" ht="24" customHeight="1">
      <c r="B148" s="6"/>
      <c r="D148" s="574"/>
      <c r="E148" s="574"/>
      <c r="F148" s="574"/>
      <c r="G148" s="574"/>
      <c r="H148" s="574"/>
      <c r="I148" s="574"/>
      <c r="J148" s="574"/>
      <c r="K148" s="574"/>
      <c r="L148" s="574"/>
      <c r="M148" s="574"/>
      <c r="N148" s="574"/>
      <c r="O148" s="574"/>
      <c r="P148" s="592"/>
      <c r="Q148" s="592"/>
      <c r="R148" s="592"/>
      <c r="S148" s="592"/>
      <c r="T148" s="592"/>
      <c r="U148" s="592"/>
      <c r="V148" s="592"/>
      <c r="W148" s="592"/>
      <c r="X148" s="592"/>
      <c r="Y148" s="592"/>
      <c r="Z148" s="592"/>
      <c r="AA148" s="592"/>
      <c r="AB148" s="592"/>
      <c r="AC148" s="592"/>
      <c r="AD148" s="592"/>
      <c r="AE148" s="592"/>
      <c r="AF148" s="592"/>
      <c r="AG148" s="592"/>
      <c r="AH148" s="592"/>
      <c r="AI148" s="592"/>
      <c r="AJ148" s="592"/>
      <c r="AK148" s="592"/>
      <c r="AL148" s="592"/>
      <c r="AM148" s="592"/>
      <c r="AN148" s="592"/>
      <c r="AO148" s="592"/>
      <c r="AP148" s="592"/>
      <c r="AR148" s="7"/>
    </row>
    <row r="149" spans="2:44" ht="24" customHeight="1">
      <c r="B149" s="6"/>
      <c r="D149" s="574"/>
      <c r="E149" s="574"/>
      <c r="F149" s="574"/>
      <c r="G149" s="574"/>
      <c r="H149" s="574"/>
      <c r="I149" s="574"/>
      <c r="J149" s="574"/>
      <c r="K149" s="574"/>
      <c r="L149" s="574"/>
      <c r="M149" s="574"/>
      <c r="N149" s="574"/>
      <c r="O149" s="574"/>
      <c r="P149" s="592"/>
      <c r="Q149" s="592"/>
      <c r="R149" s="592"/>
      <c r="S149" s="592"/>
      <c r="T149" s="592"/>
      <c r="U149" s="592"/>
      <c r="V149" s="592"/>
      <c r="W149" s="592"/>
      <c r="X149" s="592"/>
      <c r="Y149" s="592"/>
      <c r="Z149" s="592"/>
      <c r="AA149" s="592"/>
      <c r="AB149" s="592"/>
      <c r="AC149" s="592"/>
      <c r="AD149" s="592"/>
      <c r="AE149" s="592"/>
      <c r="AF149" s="592"/>
      <c r="AG149" s="592"/>
      <c r="AH149" s="592"/>
      <c r="AI149" s="592"/>
      <c r="AJ149" s="592"/>
      <c r="AK149" s="592"/>
      <c r="AL149" s="592"/>
      <c r="AM149" s="592"/>
      <c r="AN149" s="592"/>
      <c r="AO149" s="592"/>
      <c r="AP149" s="592"/>
      <c r="AR149" s="7"/>
    </row>
    <row r="150" spans="2:44" ht="24" customHeight="1">
      <c r="B150" s="6"/>
      <c r="D150" s="574"/>
      <c r="E150" s="574"/>
      <c r="F150" s="574"/>
      <c r="G150" s="574"/>
      <c r="H150" s="574"/>
      <c r="I150" s="574"/>
      <c r="J150" s="574"/>
      <c r="K150" s="574"/>
      <c r="L150" s="574"/>
      <c r="M150" s="574"/>
      <c r="N150" s="574"/>
      <c r="O150" s="574"/>
      <c r="P150" s="592"/>
      <c r="Q150" s="592"/>
      <c r="R150" s="592"/>
      <c r="S150" s="592"/>
      <c r="T150" s="592"/>
      <c r="U150" s="592"/>
      <c r="V150" s="592"/>
      <c r="W150" s="592"/>
      <c r="X150" s="592"/>
      <c r="Y150" s="592"/>
      <c r="Z150" s="592"/>
      <c r="AA150" s="592"/>
      <c r="AB150" s="592"/>
      <c r="AC150" s="592"/>
      <c r="AD150" s="592"/>
      <c r="AE150" s="592"/>
      <c r="AF150" s="592"/>
      <c r="AG150" s="592"/>
      <c r="AH150" s="592"/>
      <c r="AI150" s="592"/>
      <c r="AJ150" s="592"/>
      <c r="AK150" s="592"/>
      <c r="AL150" s="592"/>
      <c r="AM150" s="592"/>
      <c r="AN150" s="592"/>
      <c r="AO150" s="592"/>
      <c r="AP150" s="592"/>
      <c r="AR150" s="7"/>
    </row>
    <row r="151" spans="2:44" ht="24" customHeight="1">
      <c r="B151" s="6"/>
      <c r="D151" s="574"/>
      <c r="E151" s="574"/>
      <c r="F151" s="574"/>
      <c r="G151" s="574"/>
      <c r="H151" s="574"/>
      <c r="I151" s="574"/>
      <c r="J151" s="574"/>
      <c r="K151" s="574"/>
      <c r="L151" s="574"/>
      <c r="M151" s="574"/>
      <c r="N151" s="574"/>
      <c r="O151" s="574"/>
      <c r="P151" s="592"/>
      <c r="Q151" s="592"/>
      <c r="R151" s="592"/>
      <c r="S151" s="592"/>
      <c r="T151" s="592"/>
      <c r="U151" s="592"/>
      <c r="V151" s="592"/>
      <c r="W151" s="592"/>
      <c r="X151" s="592"/>
      <c r="Y151" s="592"/>
      <c r="Z151" s="592"/>
      <c r="AA151" s="592"/>
      <c r="AB151" s="592"/>
      <c r="AC151" s="592"/>
      <c r="AD151" s="592"/>
      <c r="AE151" s="592"/>
      <c r="AF151" s="592"/>
      <c r="AG151" s="592"/>
      <c r="AH151" s="592"/>
      <c r="AI151" s="592"/>
      <c r="AJ151" s="592"/>
      <c r="AK151" s="592"/>
      <c r="AL151" s="592"/>
      <c r="AM151" s="592"/>
      <c r="AN151" s="592"/>
      <c r="AO151" s="592"/>
      <c r="AP151" s="592"/>
      <c r="AR151" s="7"/>
    </row>
    <row r="152" spans="2:44" ht="24" customHeight="1">
      <c r="B152" s="6"/>
      <c r="D152" s="574"/>
      <c r="E152" s="574"/>
      <c r="F152" s="574"/>
      <c r="G152" s="574"/>
      <c r="H152" s="574"/>
      <c r="I152" s="574"/>
      <c r="J152" s="574"/>
      <c r="K152" s="574"/>
      <c r="L152" s="574"/>
      <c r="M152" s="574"/>
      <c r="N152" s="574"/>
      <c r="O152" s="574"/>
      <c r="P152" s="592"/>
      <c r="Q152" s="592"/>
      <c r="R152" s="592"/>
      <c r="S152" s="592"/>
      <c r="T152" s="592"/>
      <c r="U152" s="592"/>
      <c r="V152" s="592"/>
      <c r="W152" s="592"/>
      <c r="X152" s="592"/>
      <c r="Y152" s="592"/>
      <c r="Z152" s="592"/>
      <c r="AA152" s="592"/>
      <c r="AB152" s="592"/>
      <c r="AC152" s="592"/>
      <c r="AD152" s="592"/>
      <c r="AE152" s="592"/>
      <c r="AF152" s="592"/>
      <c r="AG152" s="592"/>
      <c r="AH152" s="592"/>
      <c r="AI152" s="592"/>
      <c r="AJ152" s="592"/>
      <c r="AK152" s="592"/>
      <c r="AL152" s="592"/>
      <c r="AM152" s="592"/>
      <c r="AN152" s="592"/>
      <c r="AO152" s="592"/>
      <c r="AP152" s="592"/>
      <c r="AR152" s="7"/>
    </row>
    <row r="153" spans="2:44" ht="24" customHeight="1">
      <c r="B153" s="6"/>
      <c r="D153" s="574"/>
      <c r="E153" s="574"/>
      <c r="F153" s="574"/>
      <c r="G153" s="574"/>
      <c r="H153" s="574"/>
      <c r="I153" s="574"/>
      <c r="J153" s="574"/>
      <c r="K153" s="574"/>
      <c r="L153" s="574"/>
      <c r="M153" s="574"/>
      <c r="N153" s="574"/>
      <c r="O153" s="574"/>
      <c r="P153" s="592"/>
      <c r="Q153" s="592"/>
      <c r="R153" s="592"/>
      <c r="S153" s="592"/>
      <c r="T153" s="592"/>
      <c r="U153" s="592"/>
      <c r="V153" s="592"/>
      <c r="W153" s="592"/>
      <c r="X153" s="592"/>
      <c r="Y153" s="592"/>
      <c r="Z153" s="592"/>
      <c r="AA153" s="592"/>
      <c r="AB153" s="592"/>
      <c r="AC153" s="592"/>
      <c r="AD153" s="592"/>
      <c r="AE153" s="592"/>
      <c r="AF153" s="592"/>
      <c r="AG153" s="592"/>
      <c r="AH153" s="592"/>
      <c r="AI153" s="592"/>
      <c r="AJ153" s="592"/>
      <c r="AK153" s="592"/>
      <c r="AL153" s="592"/>
      <c r="AM153" s="592"/>
      <c r="AN153" s="592"/>
      <c r="AO153" s="592"/>
      <c r="AP153" s="592"/>
      <c r="AR153" s="7"/>
    </row>
    <row r="154" spans="2:44" ht="24" customHeight="1">
      <c r="B154" s="6"/>
      <c r="D154" s="574"/>
      <c r="E154" s="574"/>
      <c r="F154" s="574"/>
      <c r="G154" s="574"/>
      <c r="H154" s="574"/>
      <c r="I154" s="574"/>
      <c r="J154" s="574"/>
      <c r="K154" s="574"/>
      <c r="L154" s="574"/>
      <c r="M154" s="574"/>
      <c r="N154" s="574"/>
      <c r="O154" s="574"/>
      <c r="P154" s="592"/>
      <c r="Q154" s="592"/>
      <c r="R154" s="592"/>
      <c r="S154" s="592"/>
      <c r="T154" s="592"/>
      <c r="U154" s="592"/>
      <c r="V154" s="592"/>
      <c r="W154" s="592"/>
      <c r="X154" s="592"/>
      <c r="Y154" s="592"/>
      <c r="Z154" s="592"/>
      <c r="AA154" s="592"/>
      <c r="AB154" s="592"/>
      <c r="AC154" s="592"/>
      <c r="AD154" s="592"/>
      <c r="AE154" s="592"/>
      <c r="AF154" s="592"/>
      <c r="AG154" s="592"/>
      <c r="AH154" s="592"/>
      <c r="AI154" s="592"/>
      <c r="AJ154" s="592"/>
      <c r="AK154" s="592"/>
      <c r="AL154" s="592"/>
      <c r="AM154" s="592"/>
      <c r="AN154" s="592"/>
      <c r="AO154" s="592"/>
      <c r="AP154" s="592"/>
      <c r="AR154" s="7"/>
    </row>
    <row r="155" spans="2:44" ht="24" customHeight="1">
      <c r="B155" s="6"/>
      <c r="D155" s="574"/>
      <c r="E155" s="574"/>
      <c r="F155" s="574"/>
      <c r="G155" s="574"/>
      <c r="H155" s="574"/>
      <c r="I155" s="574"/>
      <c r="J155" s="574"/>
      <c r="K155" s="574"/>
      <c r="L155" s="574"/>
      <c r="M155" s="574"/>
      <c r="N155" s="574"/>
      <c r="O155" s="574"/>
      <c r="P155" s="592"/>
      <c r="Q155" s="592"/>
      <c r="R155" s="592"/>
      <c r="S155" s="592"/>
      <c r="T155" s="592"/>
      <c r="U155" s="592"/>
      <c r="V155" s="592"/>
      <c r="W155" s="592"/>
      <c r="X155" s="592"/>
      <c r="Y155" s="592"/>
      <c r="Z155" s="592"/>
      <c r="AA155" s="592"/>
      <c r="AB155" s="592"/>
      <c r="AC155" s="592"/>
      <c r="AD155" s="592"/>
      <c r="AE155" s="592"/>
      <c r="AF155" s="592"/>
      <c r="AG155" s="592"/>
      <c r="AH155" s="592"/>
      <c r="AI155" s="592"/>
      <c r="AJ155" s="592"/>
      <c r="AK155" s="592"/>
      <c r="AL155" s="592"/>
      <c r="AM155" s="592"/>
      <c r="AN155" s="592"/>
      <c r="AO155" s="592"/>
      <c r="AP155" s="592"/>
      <c r="AR155" s="7"/>
    </row>
    <row r="156" spans="2:44" ht="24" customHeight="1">
      <c r="B156" s="6"/>
      <c r="D156" s="574"/>
      <c r="E156" s="574"/>
      <c r="F156" s="574"/>
      <c r="G156" s="574"/>
      <c r="H156" s="574"/>
      <c r="I156" s="574"/>
      <c r="J156" s="574"/>
      <c r="K156" s="574"/>
      <c r="L156" s="574"/>
      <c r="M156" s="574"/>
      <c r="N156" s="574"/>
      <c r="O156" s="574"/>
      <c r="P156" s="592"/>
      <c r="Q156" s="592"/>
      <c r="R156" s="592"/>
      <c r="S156" s="592"/>
      <c r="T156" s="592"/>
      <c r="U156" s="592"/>
      <c r="V156" s="592"/>
      <c r="W156" s="592"/>
      <c r="X156" s="592"/>
      <c r="Y156" s="592"/>
      <c r="Z156" s="592"/>
      <c r="AA156" s="592"/>
      <c r="AB156" s="592"/>
      <c r="AC156" s="592"/>
      <c r="AD156" s="592"/>
      <c r="AE156" s="592"/>
      <c r="AF156" s="592"/>
      <c r="AG156" s="592"/>
      <c r="AH156" s="592"/>
      <c r="AI156" s="592"/>
      <c r="AJ156" s="592"/>
      <c r="AK156" s="592"/>
      <c r="AL156" s="592"/>
      <c r="AM156" s="592"/>
      <c r="AN156" s="592"/>
      <c r="AO156" s="592"/>
      <c r="AP156" s="592"/>
      <c r="AR156" s="7"/>
    </row>
    <row r="157" spans="2:44" ht="24" customHeight="1">
      <c r="B157" s="6"/>
      <c r="D157" s="574"/>
      <c r="E157" s="574"/>
      <c r="F157" s="574"/>
      <c r="G157" s="574"/>
      <c r="H157" s="574"/>
      <c r="I157" s="574"/>
      <c r="J157" s="574"/>
      <c r="K157" s="574"/>
      <c r="L157" s="574"/>
      <c r="M157" s="574"/>
      <c r="N157" s="574"/>
      <c r="O157" s="574"/>
      <c r="P157" s="592"/>
      <c r="Q157" s="592"/>
      <c r="R157" s="592"/>
      <c r="S157" s="592"/>
      <c r="T157" s="592"/>
      <c r="U157" s="592"/>
      <c r="V157" s="592"/>
      <c r="W157" s="592"/>
      <c r="X157" s="592"/>
      <c r="Y157" s="592"/>
      <c r="Z157" s="592"/>
      <c r="AA157" s="592"/>
      <c r="AB157" s="592"/>
      <c r="AC157" s="592"/>
      <c r="AD157" s="592"/>
      <c r="AE157" s="592"/>
      <c r="AF157" s="592"/>
      <c r="AG157" s="592"/>
      <c r="AH157" s="592"/>
      <c r="AI157" s="592"/>
      <c r="AJ157" s="592"/>
      <c r="AK157" s="592"/>
      <c r="AL157" s="592"/>
      <c r="AM157" s="592"/>
      <c r="AN157" s="592"/>
      <c r="AO157" s="592"/>
      <c r="AP157" s="592"/>
      <c r="AR157" s="7"/>
    </row>
    <row r="158" spans="2:44" ht="24" customHeight="1">
      <c r="B158" s="6"/>
      <c r="D158" s="574"/>
      <c r="E158" s="574"/>
      <c r="F158" s="574"/>
      <c r="G158" s="574"/>
      <c r="H158" s="574"/>
      <c r="I158" s="574"/>
      <c r="J158" s="574"/>
      <c r="K158" s="574"/>
      <c r="L158" s="574"/>
      <c r="M158" s="574"/>
      <c r="N158" s="574"/>
      <c r="O158" s="574"/>
      <c r="P158" s="592"/>
      <c r="Q158" s="592"/>
      <c r="R158" s="592"/>
      <c r="S158" s="592"/>
      <c r="T158" s="592"/>
      <c r="U158" s="592"/>
      <c r="V158" s="592"/>
      <c r="W158" s="592"/>
      <c r="X158" s="592"/>
      <c r="Y158" s="592"/>
      <c r="Z158" s="592"/>
      <c r="AA158" s="592"/>
      <c r="AB158" s="592"/>
      <c r="AC158" s="592"/>
      <c r="AD158" s="592"/>
      <c r="AE158" s="592"/>
      <c r="AF158" s="592"/>
      <c r="AG158" s="592"/>
      <c r="AH158" s="592"/>
      <c r="AI158" s="592"/>
      <c r="AJ158" s="592"/>
      <c r="AK158" s="592"/>
      <c r="AL158" s="592"/>
      <c r="AM158" s="592"/>
      <c r="AN158" s="592"/>
      <c r="AO158" s="592"/>
      <c r="AP158" s="592"/>
      <c r="AR158" s="7"/>
    </row>
    <row r="159" spans="2:44" ht="24" customHeight="1">
      <c r="B159" s="6"/>
      <c r="D159" s="574"/>
      <c r="E159" s="574"/>
      <c r="F159" s="574"/>
      <c r="G159" s="574"/>
      <c r="H159" s="574"/>
      <c r="I159" s="574"/>
      <c r="J159" s="574"/>
      <c r="K159" s="574"/>
      <c r="L159" s="574"/>
      <c r="M159" s="574"/>
      <c r="N159" s="574"/>
      <c r="O159" s="574"/>
      <c r="P159" s="592"/>
      <c r="Q159" s="592"/>
      <c r="R159" s="592"/>
      <c r="S159" s="592"/>
      <c r="T159" s="592"/>
      <c r="U159" s="592"/>
      <c r="V159" s="592"/>
      <c r="W159" s="592"/>
      <c r="X159" s="592"/>
      <c r="Y159" s="592"/>
      <c r="Z159" s="592"/>
      <c r="AA159" s="592"/>
      <c r="AB159" s="592"/>
      <c r="AC159" s="592"/>
      <c r="AD159" s="592"/>
      <c r="AE159" s="592"/>
      <c r="AF159" s="592"/>
      <c r="AG159" s="592"/>
      <c r="AH159" s="592"/>
      <c r="AI159" s="592"/>
      <c r="AJ159" s="592"/>
      <c r="AK159" s="592"/>
      <c r="AL159" s="592"/>
      <c r="AM159" s="592"/>
      <c r="AN159" s="592"/>
      <c r="AO159" s="592"/>
      <c r="AP159" s="592"/>
      <c r="AR159" s="7"/>
    </row>
    <row r="160" spans="2:44" ht="24" customHeight="1">
      <c r="B160" s="6"/>
      <c r="D160" s="574"/>
      <c r="E160" s="574"/>
      <c r="F160" s="574"/>
      <c r="G160" s="574"/>
      <c r="H160" s="574"/>
      <c r="I160" s="574"/>
      <c r="J160" s="574"/>
      <c r="K160" s="574"/>
      <c r="L160" s="574"/>
      <c r="M160" s="574"/>
      <c r="N160" s="574"/>
      <c r="O160" s="574"/>
      <c r="P160" s="592"/>
      <c r="Q160" s="592"/>
      <c r="R160" s="592"/>
      <c r="S160" s="592"/>
      <c r="T160" s="592"/>
      <c r="U160" s="592"/>
      <c r="V160" s="592"/>
      <c r="W160" s="592"/>
      <c r="X160" s="592"/>
      <c r="Y160" s="592"/>
      <c r="Z160" s="592"/>
      <c r="AA160" s="592"/>
      <c r="AB160" s="592"/>
      <c r="AC160" s="592"/>
      <c r="AD160" s="592"/>
      <c r="AE160" s="592"/>
      <c r="AF160" s="592"/>
      <c r="AG160" s="592"/>
      <c r="AH160" s="592"/>
      <c r="AI160" s="592"/>
      <c r="AJ160" s="592"/>
      <c r="AK160" s="592"/>
      <c r="AL160" s="592"/>
      <c r="AM160" s="592"/>
      <c r="AN160" s="592"/>
      <c r="AO160" s="592"/>
      <c r="AP160" s="592"/>
      <c r="AR160" s="7"/>
    </row>
    <row r="161" spans="2:44" ht="24" customHeight="1">
      <c r="B161" s="6"/>
      <c r="D161" s="574"/>
      <c r="E161" s="574"/>
      <c r="F161" s="574"/>
      <c r="G161" s="574"/>
      <c r="H161" s="574"/>
      <c r="I161" s="574"/>
      <c r="J161" s="574"/>
      <c r="K161" s="574"/>
      <c r="L161" s="574"/>
      <c r="M161" s="574"/>
      <c r="N161" s="574"/>
      <c r="O161" s="574"/>
      <c r="P161" s="592"/>
      <c r="Q161" s="592"/>
      <c r="R161" s="592"/>
      <c r="S161" s="592"/>
      <c r="T161" s="592"/>
      <c r="U161" s="592"/>
      <c r="V161" s="592"/>
      <c r="W161" s="592"/>
      <c r="X161" s="592"/>
      <c r="Y161" s="592"/>
      <c r="Z161" s="592"/>
      <c r="AA161" s="592"/>
      <c r="AB161" s="592"/>
      <c r="AC161" s="592"/>
      <c r="AD161" s="592"/>
      <c r="AE161" s="592"/>
      <c r="AF161" s="592"/>
      <c r="AG161" s="592"/>
      <c r="AH161" s="592"/>
      <c r="AI161" s="592"/>
      <c r="AJ161" s="592"/>
      <c r="AK161" s="592"/>
      <c r="AL161" s="592"/>
      <c r="AM161" s="592"/>
      <c r="AN161" s="592"/>
      <c r="AO161" s="592"/>
      <c r="AP161" s="592"/>
      <c r="AR161" s="7"/>
    </row>
    <row r="162" spans="2:44" ht="24" customHeight="1">
      <c r="B162" s="6"/>
      <c r="D162" s="574"/>
      <c r="E162" s="574"/>
      <c r="F162" s="574"/>
      <c r="G162" s="574"/>
      <c r="H162" s="574"/>
      <c r="I162" s="574"/>
      <c r="J162" s="574"/>
      <c r="K162" s="574"/>
      <c r="L162" s="574"/>
      <c r="M162" s="574"/>
      <c r="N162" s="574"/>
      <c r="O162" s="574"/>
      <c r="P162" s="592"/>
      <c r="Q162" s="592"/>
      <c r="R162" s="592"/>
      <c r="S162" s="592"/>
      <c r="T162" s="592"/>
      <c r="U162" s="592"/>
      <c r="V162" s="592"/>
      <c r="W162" s="592"/>
      <c r="X162" s="592"/>
      <c r="Y162" s="592"/>
      <c r="Z162" s="592"/>
      <c r="AA162" s="592"/>
      <c r="AB162" s="592"/>
      <c r="AC162" s="592"/>
      <c r="AD162" s="592"/>
      <c r="AE162" s="592"/>
      <c r="AF162" s="592"/>
      <c r="AG162" s="592"/>
      <c r="AH162" s="592"/>
      <c r="AI162" s="592"/>
      <c r="AJ162" s="592"/>
      <c r="AK162" s="592"/>
      <c r="AL162" s="592"/>
      <c r="AM162" s="592"/>
      <c r="AN162" s="592"/>
      <c r="AO162" s="592"/>
      <c r="AP162" s="592"/>
      <c r="AR162" s="7"/>
    </row>
    <row r="163" spans="2:44" ht="24" customHeight="1">
      <c r="B163" s="6"/>
      <c r="D163" s="574"/>
      <c r="E163" s="574"/>
      <c r="F163" s="574"/>
      <c r="G163" s="574"/>
      <c r="H163" s="574"/>
      <c r="I163" s="574"/>
      <c r="J163" s="574"/>
      <c r="K163" s="574"/>
      <c r="L163" s="574"/>
      <c r="M163" s="574"/>
      <c r="N163" s="574"/>
      <c r="O163" s="574"/>
      <c r="P163" s="592"/>
      <c r="Q163" s="592"/>
      <c r="R163" s="592"/>
      <c r="S163" s="592"/>
      <c r="T163" s="592"/>
      <c r="U163" s="592"/>
      <c r="V163" s="592"/>
      <c r="W163" s="592"/>
      <c r="X163" s="592"/>
      <c r="Y163" s="592"/>
      <c r="Z163" s="592"/>
      <c r="AA163" s="592"/>
      <c r="AB163" s="592"/>
      <c r="AC163" s="592"/>
      <c r="AD163" s="592"/>
      <c r="AE163" s="592"/>
      <c r="AF163" s="592"/>
      <c r="AG163" s="592"/>
      <c r="AH163" s="592"/>
      <c r="AI163" s="592"/>
      <c r="AJ163" s="592"/>
      <c r="AK163" s="592"/>
      <c r="AL163" s="592"/>
      <c r="AM163" s="592"/>
      <c r="AN163" s="592"/>
      <c r="AO163" s="592"/>
      <c r="AP163" s="592"/>
      <c r="AR163" s="7"/>
    </row>
    <row r="164" spans="2:44" ht="24" customHeight="1">
      <c r="B164" s="6"/>
      <c r="D164" s="574"/>
      <c r="E164" s="574"/>
      <c r="F164" s="574"/>
      <c r="G164" s="574"/>
      <c r="H164" s="574"/>
      <c r="I164" s="574"/>
      <c r="J164" s="574"/>
      <c r="K164" s="574"/>
      <c r="L164" s="574"/>
      <c r="M164" s="574"/>
      <c r="N164" s="574"/>
      <c r="O164" s="574"/>
      <c r="P164" s="592"/>
      <c r="Q164" s="592"/>
      <c r="R164" s="592"/>
      <c r="S164" s="592"/>
      <c r="T164" s="592"/>
      <c r="U164" s="592"/>
      <c r="V164" s="592"/>
      <c r="W164" s="592"/>
      <c r="X164" s="592"/>
      <c r="Y164" s="592"/>
      <c r="Z164" s="592"/>
      <c r="AA164" s="592"/>
      <c r="AB164" s="592"/>
      <c r="AC164" s="592"/>
      <c r="AD164" s="592"/>
      <c r="AE164" s="592"/>
      <c r="AF164" s="592"/>
      <c r="AG164" s="592"/>
      <c r="AH164" s="592"/>
      <c r="AI164" s="592"/>
      <c r="AJ164" s="592"/>
      <c r="AK164" s="592"/>
      <c r="AL164" s="592"/>
      <c r="AM164" s="592"/>
      <c r="AN164" s="592"/>
      <c r="AO164" s="592"/>
      <c r="AP164" s="592"/>
      <c r="AR164" s="7"/>
    </row>
    <row r="165" spans="2:44" ht="24" customHeight="1">
      <c r="B165" s="6"/>
      <c r="D165" s="574"/>
      <c r="E165" s="574"/>
      <c r="F165" s="574"/>
      <c r="G165" s="574"/>
      <c r="H165" s="574"/>
      <c r="I165" s="574"/>
      <c r="J165" s="574"/>
      <c r="K165" s="574"/>
      <c r="L165" s="574"/>
      <c r="M165" s="574"/>
      <c r="N165" s="574"/>
      <c r="O165" s="574"/>
      <c r="P165" s="592"/>
      <c r="Q165" s="592"/>
      <c r="R165" s="592"/>
      <c r="S165" s="592"/>
      <c r="T165" s="592"/>
      <c r="U165" s="592"/>
      <c r="V165" s="592"/>
      <c r="W165" s="592"/>
      <c r="X165" s="592"/>
      <c r="Y165" s="592"/>
      <c r="Z165" s="592"/>
      <c r="AA165" s="592"/>
      <c r="AB165" s="592"/>
      <c r="AC165" s="592"/>
      <c r="AD165" s="592"/>
      <c r="AE165" s="592"/>
      <c r="AF165" s="592"/>
      <c r="AG165" s="592"/>
      <c r="AH165" s="592"/>
      <c r="AI165" s="592"/>
      <c r="AJ165" s="592"/>
      <c r="AK165" s="592"/>
      <c r="AL165" s="592"/>
      <c r="AM165" s="592"/>
      <c r="AN165" s="592"/>
      <c r="AO165" s="592"/>
      <c r="AP165" s="592"/>
      <c r="AR165" s="7"/>
    </row>
    <row r="166" spans="2:44" ht="24" customHeight="1">
      <c r="B166" s="6"/>
      <c r="D166" s="574"/>
      <c r="E166" s="574"/>
      <c r="F166" s="574"/>
      <c r="G166" s="574"/>
      <c r="H166" s="574"/>
      <c r="I166" s="574"/>
      <c r="J166" s="574"/>
      <c r="K166" s="574"/>
      <c r="L166" s="574"/>
      <c r="M166" s="574"/>
      <c r="N166" s="574"/>
      <c r="O166" s="574"/>
      <c r="P166" s="592"/>
      <c r="Q166" s="592"/>
      <c r="R166" s="592"/>
      <c r="S166" s="592"/>
      <c r="T166" s="592"/>
      <c r="U166" s="592"/>
      <c r="V166" s="592"/>
      <c r="W166" s="592"/>
      <c r="X166" s="592"/>
      <c r="Y166" s="592"/>
      <c r="Z166" s="592"/>
      <c r="AA166" s="592"/>
      <c r="AB166" s="592"/>
      <c r="AC166" s="592"/>
      <c r="AD166" s="592"/>
      <c r="AE166" s="592"/>
      <c r="AF166" s="592"/>
      <c r="AG166" s="592"/>
      <c r="AH166" s="592"/>
      <c r="AI166" s="592"/>
      <c r="AJ166" s="592"/>
      <c r="AK166" s="592"/>
      <c r="AL166" s="592"/>
      <c r="AM166" s="592"/>
      <c r="AN166" s="592"/>
      <c r="AO166" s="592"/>
      <c r="AP166" s="592"/>
      <c r="AR166" s="7"/>
    </row>
    <row r="167" spans="2:44" ht="24" customHeight="1">
      <c r="B167" s="6"/>
      <c r="D167" s="574"/>
      <c r="E167" s="574"/>
      <c r="F167" s="574"/>
      <c r="G167" s="574"/>
      <c r="H167" s="574"/>
      <c r="I167" s="574"/>
      <c r="J167" s="574"/>
      <c r="K167" s="574"/>
      <c r="L167" s="574"/>
      <c r="M167" s="574"/>
      <c r="N167" s="574"/>
      <c r="O167" s="574"/>
      <c r="P167" s="592"/>
      <c r="Q167" s="592"/>
      <c r="R167" s="592"/>
      <c r="S167" s="592"/>
      <c r="T167" s="592"/>
      <c r="U167" s="592"/>
      <c r="V167" s="592"/>
      <c r="W167" s="592"/>
      <c r="X167" s="592"/>
      <c r="Y167" s="592"/>
      <c r="Z167" s="592"/>
      <c r="AA167" s="592"/>
      <c r="AB167" s="592"/>
      <c r="AC167" s="592"/>
      <c r="AD167" s="592"/>
      <c r="AE167" s="592"/>
      <c r="AF167" s="592"/>
      <c r="AG167" s="592"/>
      <c r="AH167" s="592"/>
      <c r="AI167" s="592"/>
      <c r="AJ167" s="592"/>
      <c r="AK167" s="592"/>
      <c r="AL167" s="592"/>
      <c r="AM167" s="592"/>
      <c r="AN167" s="592"/>
      <c r="AO167" s="592"/>
      <c r="AP167" s="592"/>
      <c r="AR167" s="7"/>
    </row>
    <row r="168" spans="2:44" ht="24" customHeight="1">
      <c r="B168" s="6"/>
      <c r="D168" s="574"/>
      <c r="E168" s="574"/>
      <c r="F168" s="574"/>
      <c r="G168" s="574"/>
      <c r="H168" s="574"/>
      <c r="I168" s="574"/>
      <c r="J168" s="574"/>
      <c r="K168" s="574"/>
      <c r="L168" s="574"/>
      <c r="M168" s="574"/>
      <c r="N168" s="574"/>
      <c r="O168" s="574"/>
      <c r="P168" s="592"/>
      <c r="Q168" s="592"/>
      <c r="R168" s="592"/>
      <c r="S168" s="592"/>
      <c r="T168" s="592"/>
      <c r="U168" s="592"/>
      <c r="V168" s="592"/>
      <c r="W168" s="592"/>
      <c r="X168" s="592"/>
      <c r="Y168" s="592"/>
      <c r="Z168" s="592"/>
      <c r="AA168" s="592"/>
      <c r="AB168" s="592"/>
      <c r="AC168" s="592"/>
      <c r="AD168" s="592"/>
      <c r="AE168" s="592"/>
      <c r="AF168" s="592"/>
      <c r="AG168" s="592"/>
      <c r="AH168" s="592"/>
      <c r="AI168" s="592"/>
      <c r="AJ168" s="592"/>
      <c r="AK168" s="592"/>
      <c r="AL168" s="592"/>
      <c r="AM168" s="592"/>
      <c r="AN168" s="592"/>
      <c r="AO168" s="592"/>
      <c r="AP168" s="592"/>
      <c r="AR168" s="7"/>
    </row>
    <row r="169" spans="2:44" ht="24" customHeight="1">
      <c r="B169" s="6"/>
      <c r="D169" s="574"/>
      <c r="E169" s="574"/>
      <c r="F169" s="574"/>
      <c r="G169" s="574"/>
      <c r="H169" s="574"/>
      <c r="I169" s="574"/>
      <c r="J169" s="574"/>
      <c r="K169" s="574"/>
      <c r="L169" s="574"/>
      <c r="M169" s="574"/>
      <c r="N169" s="574"/>
      <c r="O169" s="574"/>
      <c r="P169" s="592"/>
      <c r="Q169" s="592"/>
      <c r="R169" s="592"/>
      <c r="S169" s="592"/>
      <c r="T169" s="592"/>
      <c r="U169" s="592"/>
      <c r="V169" s="592"/>
      <c r="W169" s="592"/>
      <c r="X169" s="592"/>
      <c r="Y169" s="592"/>
      <c r="Z169" s="592"/>
      <c r="AA169" s="592"/>
      <c r="AB169" s="592"/>
      <c r="AC169" s="592"/>
      <c r="AD169" s="592"/>
      <c r="AE169" s="592"/>
      <c r="AF169" s="592"/>
      <c r="AG169" s="592"/>
      <c r="AH169" s="592"/>
      <c r="AI169" s="592"/>
      <c r="AJ169" s="592"/>
      <c r="AK169" s="592"/>
      <c r="AL169" s="592"/>
      <c r="AM169" s="592"/>
      <c r="AN169" s="592"/>
      <c r="AO169" s="592"/>
      <c r="AP169" s="592"/>
      <c r="AR169" s="7"/>
    </row>
    <row r="170" spans="2:44" ht="24" customHeight="1">
      <c r="B170" s="6"/>
      <c r="D170" s="574"/>
      <c r="E170" s="574"/>
      <c r="F170" s="574"/>
      <c r="G170" s="574"/>
      <c r="H170" s="574"/>
      <c r="I170" s="574"/>
      <c r="J170" s="574"/>
      <c r="K170" s="574"/>
      <c r="L170" s="574"/>
      <c r="M170" s="574"/>
      <c r="N170" s="574"/>
      <c r="O170" s="574"/>
      <c r="P170" s="592"/>
      <c r="Q170" s="592"/>
      <c r="R170" s="592"/>
      <c r="S170" s="592"/>
      <c r="T170" s="592"/>
      <c r="U170" s="592"/>
      <c r="V170" s="592"/>
      <c r="W170" s="592"/>
      <c r="X170" s="592"/>
      <c r="Y170" s="592"/>
      <c r="Z170" s="592"/>
      <c r="AA170" s="592"/>
      <c r="AB170" s="592"/>
      <c r="AC170" s="592"/>
      <c r="AD170" s="592"/>
      <c r="AE170" s="592"/>
      <c r="AF170" s="592"/>
      <c r="AG170" s="592"/>
      <c r="AH170" s="592"/>
      <c r="AI170" s="592"/>
      <c r="AJ170" s="592"/>
      <c r="AK170" s="592"/>
      <c r="AL170" s="592"/>
      <c r="AM170" s="592"/>
      <c r="AN170" s="592"/>
      <c r="AO170" s="592"/>
      <c r="AP170" s="592"/>
      <c r="AR170" s="7"/>
    </row>
    <row r="171" spans="2:44" ht="24" customHeight="1">
      <c r="B171" s="6"/>
      <c r="D171" s="574"/>
      <c r="E171" s="574"/>
      <c r="F171" s="574"/>
      <c r="G171" s="574"/>
      <c r="H171" s="574"/>
      <c r="I171" s="574"/>
      <c r="J171" s="574"/>
      <c r="K171" s="574"/>
      <c r="L171" s="574"/>
      <c r="M171" s="574"/>
      <c r="N171" s="574"/>
      <c r="O171" s="574"/>
      <c r="P171" s="592"/>
      <c r="Q171" s="592"/>
      <c r="R171" s="592"/>
      <c r="S171" s="592"/>
      <c r="T171" s="592"/>
      <c r="U171" s="592"/>
      <c r="V171" s="592"/>
      <c r="W171" s="592"/>
      <c r="X171" s="592"/>
      <c r="Y171" s="592"/>
      <c r="Z171" s="592"/>
      <c r="AA171" s="592"/>
      <c r="AB171" s="592"/>
      <c r="AC171" s="592"/>
      <c r="AD171" s="592"/>
      <c r="AE171" s="592"/>
      <c r="AF171" s="592"/>
      <c r="AG171" s="592"/>
      <c r="AH171" s="592"/>
      <c r="AI171" s="592"/>
      <c r="AJ171" s="592"/>
      <c r="AK171" s="592"/>
      <c r="AL171" s="592"/>
      <c r="AM171" s="592"/>
      <c r="AN171" s="592"/>
      <c r="AO171" s="592"/>
      <c r="AP171" s="592"/>
      <c r="AR171" s="7"/>
    </row>
    <row r="172" spans="2:44" ht="24" customHeight="1">
      <c r="B172" s="6"/>
      <c r="D172" s="574"/>
      <c r="E172" s="574"/>
      <c r="F172" s="574"/>
      <c r="G172" s="574"/>
      <c r="H172" s="574"/>
      <c r="I172" s="574"/>
      <c r="J172" s="574"/>
      <c r="K172" s="574"/>
      <c r="L172" s="574"/>
      <c r="M172" s="574"/>
      <c r="N172" s="574"/>
      <c r="O172" s="574"/>
      <c r="P172" s="592"/>
      <c r="Q172" s="592"/>
      <c r="R172" s="592"/>
      <c r="S172" s="592"/>
      <c r="T172" s="592"/>
      <c r="U172" s="592"/>
      <c r="V172" s="592"/>
      <c r="W172" s="592"/>
      <c r="X172" s="592"/>
      <c r="Y172" s="592"/>
      <c r="Z172" s="592"/>
      <c r="AA172" s="592"/>
      <c r="AB172" s="592"/>
      <c r="AC172" s="592"/>
      <c r="AD172" s="592"/>
      <c r="AE172" s="592"/>
      <c r="AF172" s="592"/>
      <c r="AG172" s="592"/>
      <c r="AH172" s="592"/>
      <c r="AI172" s="592"/>
      <c r="AJ172" s="592"/>
      <c r="AK172" s="592"/>
      <c r="AL172" s="592"/>
      <c r="AM172" s="592"/>
      <c r="AN172" s="592"/>
      <c r="AO172" s="592"/>
      <c r="AP172" s="592"/>
      <c r="AR172" s="7"/>
    </row>
    <row r="173" spans="2:44" ht="24" customHeight="1">
      <c r="B173" s="6"/>
      <c r="D173" s="574"/>
      <c r="E173" s="574"/>
      <c r="F173" s="574"/>
      <c r="G173" s="574"/>
      <c r="H173" s="574"/>
      <c r="I173" s="574"/>
      <c r="J173" s="574"/>
      <c r="K173" s="574"/>
      <c r="L173" s="574"/>
      <c r="M173" s="574"/>
      <c r="N173" s="574"/>
      <c r="O173" s="574"/>
      <c r="P173" s="592"/>
      <c r="Q173" s="592"/>
      <c r="R173" s="592"/>
      <c r="S173" s="592"/>
      <c r="T173" s="592"/>
      <c r="U173" s="592"/>
      <c r="V173" s="592"/>
      <c r="W173" s="592"/>
      <c r="X173" s="592"/>
      <c r="Y173" s="592"/>
      <c r="Z173" s="592"/>
      <c r="AA173" s="592"/>
      <c r="AB173" s="592"/>
      <c r="AC173" s="592"/>
      <c r="AD173" s="592"/>
      <c r="AE173" s="592"/>
      <c r="AF173" s="592"/>
      <c r="AG173" s="592"/>
      <c r="AH173" s="592"/>
      <c r="AI173" s="592"/>
      <c r="AJ173" s="592"/>
      <c r="AK173" s="592"/>
      <c r="AL173" s="592"/>
      <c r="AM173" s="592"/>
      <c r="AN173" s="592"/>
      <c r="AO173" s="592"/>
      <c r="AP173" s="592"/>
      <c r="AR173" s="7"/>
    </row>
    <row r="174" spans="2:44" ht="24" customHeight="1">
      <c r="B174" s="6"/>
      <c r="D174" s="574"/>
      <c r="E174" s="574"/>
      <c r="F174" s="574"/>
      <c r="G174" s="574"/>
      <c r="H174" s="574"/>
      <c r="I174" s="574"/>
      <c r="J174" s="574"/>
      <c r="K174" s="574"/>
      <c r="L174" s="574"/>
      <c r="M174" s="574"/>
      <c r="N174" s="574"/>
      <c r="O174" s="574"/>
      <c r="P174" s="592"/>
      <c r="Q174" s="592"/>
      <c r="R174" s="592"/>
      <c r="S174" s="592"/>
      <c r="T174" s="592"/>
      <c r="U174" s="592"/>
      <c r="V174" s="592"/>
      <c r="W174" s="592"/>
      <c r="X174" s="592"/>
      <c r="Y174" s="592"/>
      <c r="Z174" s="592"/>
      <c r="AA174" s="592"/>
      <c r="AB174" s="592"/>
      <c r="AC174" s="592"/>
      <c r="AD174" s="592"/>
      <c r="AE174" s="592"/>
      <c r="AF174" s="592"/>
      <c r="AG174" s="592"/>
      <c r="AH174" s="592"/>
      <c r="AI174" s="592"/>
      <c r="AJ174" s="592"/>
      <c r="AK174" s="592"/>
      <c r="AL174" s="592"/>
      <c r="AM174" s="592"/>
      <c r="AN174" s="592"/>
      <c r="AO174" s="592"/>
      <c r="AP174" s="592"/>
      <c r="AR174" s="7"/>
    </row>
    <row r="175" spans="2:44" ht="24" customHeight="1">
      <c r="B175" s="6"/>
      <c r="D175" s="574"/>
      <c r="E175" s="574"/>
      <c r="F175" s="574"/>
      <c r="G175" s="574"/>
      <c r="H175" s="574"/>
      <c r="I175" s="574"/>
      <c r="J175" s="574"/>
      <c r="K175" s="574"/>
      <c r="L175" s="574"/>
      <c r="M175" s="574"/>
      <c r="N175" s="574"/>
      <c r="O175" s="574"/>
      <c r="P175" s="592"/>
      <c r="Q175" s="592"/>
      <c r="R175" s="592"/>
      <c r="S175" s="592"/>
      <c r="T175" s="592"/>
      <c r="U175" s="592"/>
      <c r="V175" s="592"/>
      <c r="W175" s="592"/>
      <c r="X175" s="592"/>
      <c r="Y175" s="592"/>
      <c r="Z175" s="592"/>
      <c r="AA175" s="592"/>
      <c r="AB175" s="592"/>
      <c r="AC175" s="592"/>
      <c r="AD175" s="592"/>
      <c r="AE175" s="592"/>
      <c r="AF175" s="592"/>
      <c r="AG175" s="592"/>
      <c r="AH175" s="592"/>
      <c r="AI175" s="592"/>
      <c r="AJ175" s="592"/>
      <c r="AK175" s="592"/>
      <c r="AL175" s="592"/>
      <c r="AM175" s="592"/>
      <c r="AN175" s="592"/>
      <c r="AO175" s="592"/>
      <c r="AP175" s="592"/>
      <c r="AR175" s="7"/>
    </row>
    <row r="176" spans="2:44" ht="24" customHeight="1">
      <c r="B176" s="6"/>
      <c r="D176" s="574"/>
      <c r="E176" s="574"/>
      <c r="F176" s="574"/>
      <c r="G176" s="574"/>
      <c r="H176" s="574"/>
      <c r="I176" s="574"/>
      <c r="J176" s="574"/>
      <c r="K176" s="574"/>
      <c r="L176" s="574"/>
      <c r="M176" s="574"/>
      <c r="N176" s="574"/>
      <c r="O176" s="574"/>
      <c r="P176" s="592"/>
      <c r="Q176" s="592"/>
      <c r="R176" s="592"/>
      <c r="S176" s="592"/>
      <c r="T176" s="592"/>
      <c r="U176" s="592"/>
      <c r="V176" s="592"/>
      <c r="W176" s="592"/>
      <c r="X176" s="592"/>
      <c r="Y176" s="592"/>
      <c r="Z176" s="592"/>
      <c r="AA176" s="592"/>
      <c r="AB176" s="592"/>
      <c r="AC176" s="592"/>
      <c r="AD176" s="592"/>
      <c r="AE176" s="592"/>
      <c r="AF176" s="592"/>
      <c r="AG176" s="592"/>
      <c r="AH176" s="592"/>
      <c r="AI176" s="592"/>
      <c r="AJ176" s="592"/>
      <c r="AK176" s="592"/>
      <c r="AL176" s="592"/>
      <c r="AM176" s="592"/>
      <c r="AN176" s="592"/>
      <c r="AO176" s="592"/>
      <c r="AP176" s="592"/>
      <c r="AR176" s="7"/>
    </row>
    <row r="177" spans="2:44" ht="24" customHeight="1">
      <c r="B177" s="6"/>
      <c r="D177" s="574"/>
      <c r="E177" s="574"/>
      <c r="F177" s="574"/>
      <c r="G177" s="574"/>
      <c r="H177" s="574"/>
      <c r="I177" s="574"/>
      <c r="J177" s="574"/>
      <c r="K177" s="574"/>
      <c r="L177" s="574"/>
      <c r="M177" s="574"/>
      <c r="N177" s="574"/>
      <c r="O177" s="574"/>
      <c r="P177" s="592"/>
      <c r="Q177" s="592"/>
      <c r="R177" s="592"/>
      <c r="S177" s="592"/>
      <c r="T177" s="592"/>
      <c r="U177" s="592"/>
      <c r="V177" s="592"/>
      <c r="W177" s="592"/>
      <c r="X177" s="592"/>
      <c r="Y177" s="592"/>
      <c r="Z177" s="592"/>
      <c r="AA177" s="592"/>
      <c r="AB177" s="592"/>
      <c r="AC177" s="592"/>
      <c r="AD177" s="592"/>
      <c r="AE177" s="592"/>
      <c r="AF177" s="592"/>
      <c r="AG177" s="592"/>
      <c r="AH177" s="592"/>
      <c r="AI177" s="592"/>
      <c r="AJ177" s="592"/>
      <c r="AK177" s="592"/>
      <c r="AL177" s="592"/>
      <c r="AM177" s="592"/>
      <c r="AN177" s="592"/>
      <c r="AO177" s="592"/>
      <c r="AP177" s="592"/>
      <c r="AR177" s="7"/>
    </row>
    <row r="178" spans="2:44" ht="24" customHeight="1">
      <c r="B178" s="6"/>
      <c r="D178" s="574"/>
      <c r="E178" s="574"/>
      <c r="F178" s="574"/>
      <c r="G178" s="574"/>
      <c r="H178" s="574"/>
      <c r="I178" s="574"/>
      <c r="J178" s="574"/>
      <c r="K178" s="574"/>
      <c r="L178" s="574"/>
      <c r="M178" s="574"/>
      <c r="N178" s="574"/>
      <c r="O178" s="574"/>
      <c r="P178" s="592"/>
      <c r="Q178" s="592"/>
      <c r="R178" s="592"/>
      <c r="S178" s="592"/>
      <c r="T178" s="592"/>
      <c r="U178" s="592"/>
      <c r="V178" s="592"/>
      <c r="W178" s="592"/>
      <c r="X178" s="592"/>
      <c r="Y178" s="592"/>
      <c r="Z178" s="592"/>
      <c r="AA178" s="592"/>
      <c r="AB178" s="592"/>
      <c r="AC178" s="592"/>
      <c r="AD178" s="592"/>
      <c r="AE178" s="592"/>
      <c r="AF178" s="592"/>
      <c r="AG178" s="592"/>
      <c r="AH178" s="592"/>
      <c r="AI178" s="592"/>
      <c r="AJ178" s="592"/>
      <c r="AK178" s="592"/>
      <c r="AL178" s="592"/>
      <c r="AM178" s="592"/>
      <c r="AN178" s="592"/>
      <c r="AO178" s="592"/>
      <c r="AP178" s="592"/>
      <c r="AR178" s="7"/>
    </row>
    <row r="179" spans="2:44" ht="24" customHeight="1">
      <c r="B179" s="6"/>
      <c r="D179" s="574"/>
      <c r="E179" s="574"/>
      <c r="F179" s="574"/>
      <c r="G179" s="574"/>
      <c r="H179" s="574"/>
      <c r="I179" s="574"/>
      <c r="J179" s="574"/>
      <c r="K179" s="574"/>
      <c r="L179" s="574"/>
      <c r="M179" s="574"/>
      <c r="N179" s="574"/>
      <c r="O179" s="574"/>
      <c r="P179" s="592"/>
      <c r="Q179" s="592"/>
      <c r="R179" s="592"/>
      <c r="S179" s="592"/>
      <c r="T179" s="592"/>
      <c r="U179" s="592"/>
      <c r="V179" s="592"/>
      <c r="W179" s="592"/>
      <c r="X179" s="592"/>
      <c r="Y179" s="592"/>
      <c r="Z179" s="592"/>
      <c r="AA179" s="592"/>
      <c r="AB179" s="592"/>
      <c r="AC179" s="592"/>
      <c r="AD179" s="592"/>
      <c r="AE179" s="592"/>
      <c r="AF179" s="592"/>
      <c r="AG179" s="592"/>
      <c r="AH179" s="592"/>
      <c r="AI179" s="592"/>
      <c r="AJ179" s="592"/>
      <c r="AK179" s="592"/>
      <c r="AL179" s="592"/>
      <c r="AM179" s="592"/>
      <c r="AN179" s="592"/>
      <c r="AO179" s="592"/>
      <c r="AP179" s="592"/>
      <c r="AR179" s="7"/>
    </row>
    <row r="180" spans="2:44" ht="24" customHeight="1">
      <c r="B180" s="6"/>
      <c r="D180" s="574"/>
      <c r="E180" s="574"/>
      <c r="F180" s="574"/>
      <c r="G180" s="574"/>
      <c r="H180" s="574"/>
      <c r="I180" s="574"/>
      <c r="J180" s="574"/>
      <c r="K180" s="574"/>
      <c r="L180" s="574"/>
      <c r="M180" s="574"/>
      <c r="N180" s="574"/>
      <c r="O180" s="574"/>
      <c r="P180" s="592"/>
      <c r="Q180" s="592"/>
      <c r="R180" s="592"/>
      <c r="S180" s="592"/>
      <c r="T180" s="592"/>
      <c r="U180" s="592"/>
      <c r="V180" s="592"/>
      <c r="W180" s="592"/>
      <c r="X180" s="592"/>
      <c r="Y180" s="592"/>
      <c r="Z180" s="592"/>
      <c r="AA180" s="592"/>
      <c r="AB180" s="592"/>
      <c r="AC180" s="592"/>
      <c r="AD180" s="592"/>
      <c r="AE180" s="592"/>
      <c r="AF180" s="592"/>
      <c r="AG180" s="592"/>
      <c r="AH180" s="592"/>
      <c r="AI180" s="592"/>
      <c r="AJ180" s="592"/>
      <c r="AK180" s="592"/>
      <c r="AL180" s="592"/>
      <c r="AM180" s="592"/>
      <c r="AN180" s="592"/>
      <c r="AO180" s="592"/>
      <c r="AP180" s="592"/>
      <c r="AR180" s="7"/>
    </row>
    <row r="181" spans="2:44" ht="24" customHeight="1">
      <c r="B181" s="6"/>
      <c r="D181" s="574"/>
      <c r="E181" s="574"/>
      <c r="F181" s="574"/>
      <c r="G181" s="574"/>
      <c r="H181" s="574"/>
      <c r="I181" s="574"/>
      <c r="J181" s="574"/>
      <c r="K181" s="574"/>
      <c r="L181" s="574"/>
      <c r="M181" s="574"/>
      <c r="N181" s="574"/>
      <c r="O181" s="574"/>
      <c r="P181" s="592"/>
      <c r="Q181" s="592"/>
      <c r="R181" s="592"/>
      <c r="S181" s="592"/>
      <c r="T181" s="592"/>
      <c r="U181" s="592"/>
      <c r="V181" s="592"/>
      <c r="W181" s="592"/>
      <c r="X181" s="592"/>
      <c r="Y181" s="592"/>
      <c r="Z181" s="592"/>
      <c r="AA181" s="592"/>
      <c r="AB181" s="592"/>
      <c r="AC181" s="592"/>
      <c r="AD181" s="592"/>
      <c r="AE181" s="592"/>
      <c r="AF181" s="592"/>
      <c r="AG181" s="592"/>
      <c r="AH181" s="592"/>
      <c r="AI181" s="592"/>
      <c r="AJ181" s="592"/>
      <c r="AK181" s="592"/>
      <c r="AL181" s="592"/>
      <c r="AM181" s="592"/>
      <c r="AN181" s="592"/>
      <c r="AO181" s="592"/>
      <c r="AP181" s="592"/>
      <c r="AR181" s="7"/>
    </row>
    <row r="182" spans="2:44" ht="24" customHeight="1">
      <c r="B182" s="6"/>
      <c r="D182" s="574"/>
      <c r="E182" s="574"/>
      <c r="F182" s="574"/>
      <c r="G182" s="574"/>
      <c r="H182" s="574"/>
      <c r="I182" s="574"/>
      <c r="J182" s="574"/>
      <c r="K182" s="574"/>
      <c r="L182" s="574"/>
      <c r="M182" s="574"/>
      <c r="N182" s="574"/>
      <c r="O182" s="574"/>
      <c r="P182" s="592"/>
      <c r="Q182" s="592"/>
      <c r="R182" s="592"/>
      <c r="S182" s="592"/>
      <c r="T182" s="592"/>
      <c r="U182" s="592"/>
      <c r="V182" s="592"/>
      <c r="W182" s="592"/>
      <c r="X182" s="592"/>
      <c r="Y182" s="592"/>
      <c r="Z182" s="592"/>
      <c r="AA182" s="592"/>
      <c r="AB182" s="592"/>
      <c r="AC182" s="592"/>
      <c r="AD182" s="592"/>
      <c r="AE182" s="592"/>
      <c r="AF182" s="592"/>
      <c r="AG182" s="592"/>
      <c r="AH182" s="592"/>
      <c r="AI182" s="592"/>
      <c r="AJ182" s="592"/>
      <c r="AK182" s="592"/>
      <c r="AL182" s="592"/>
      <c r="AM182" s="592"/>
      <c r="AN182" s="592"/>
      <c r="AO182" s="592"/>
      <c r="AP182" s="592"/>
      <c r="AR182" s="7"/>
    </row>
    <row r="183" spans="2:44" ht="24" customHeight="1">
      <c r="B183" s="6"/>
      <c r="D183" s="574"/>
      <c r="E183" s="574"/>
      <c r="F183" s="574"/>
      <c r="G183" s="574"/>
      <c r="H183" s="574"/>
      <c r="I183" s="574"/>
      <c r="J183" s="574"/>
      <c r="K183" s="574"/>
      <c r="L183" s="574"/>
      <c r="M183" s="574"/>
      <c r="N183" s="574"/>
      <c r="O183" s="574"/>
      <c r="P183" s="592"/>
      <c r="Q183" s="592"/>
      <c r="R183" s="592"/>
      <c r="S183" s="592"/>
      <c r="T183" s="592"/>
      <c r="U183" s="592"/>
      <c r="V183" s="592"/>
      <c r="W183" s="592"/>
      <c r="X183" s="592"/>
      <c r="Y183" s="592"/>
      <c r="Z183" s="592"/>
      <c r="AA183" s="592"/>
      <c r="AB183" s="592"/>
      <c r="AC183" s="592"/>
      <c r="AD183" s="592"/>
      <c r="AE183" s="592"/>
      <c r="AF183" s="592"/>
      <c r="AG183" s="592"/>
      <c r="AH183" s="592"/>
      <c r="AI183" s="592"/>
      <c r="AJ183" s="592"/>
      <c r="AK183" s="592"/>
      <c r="AL183" s="592"/>
      <c r="AM183" s="592"/>
      <c r="AN183" s="592"/>
      <c r="AO183" s="592"/>
      <c r="AP183" s="592"/>
      <c r="AR183" s="7"/>
    </row>
    <row r="184" spans="2:44" ht="24" customHeight="1">
      <c r="B184" s="6"/>
      <c r="D184" s="574"/>
      <c r="E184" s="574"/>
      <c r="F184" s="574"/>
      <c r="G184" s="574"/>
      <c r="H184" s="574"/>
      <c r="I184" s="574"/>
      <c r="J184" s="574"/>
      <c r="K184" s="574"/>
      <c r="L184" s="574"/>
      <c r="M184" s="574"/>
      <c r="N184" s="574"/>
      <c r="O184" s="574"/>
      <c r="P184" s="592"/>
      <c r="Q184" s="592"/>
      <c r="R184" s="592"/>
      <c r="S184" s="592"/>
      <c r="T184" s="592"/>
      <c r="U184" s="592"/>
      <c r="V184" s="592"/>
      <c r="W184" s="592"/>
      <c r="X184" s="592"/>
      <c r="Y184" s="592"/>
      <c r="Z184" s="592"/>
      <c r="AA184" s="592"/>
      <c r="AB184" s="592"/>
      <c r="AC184" s="592"/>
      <c r="AD184" s="592"/>
      <c r="AE184" s="592"/>
      <c r="AF184" s="592"/>
      <c r="AG184" s="592"/>
      <c r="AH184" s="592"/>
      <c r="AI184" s="592"/>
      <c r="AJ184" s="592"/>
      <c r="AK184" s="592"/>
      <c r="AL184" s="592"/>
      <c r="AM184" s="592"/>
      <c r="AN184" s="592"/>
      <c r="AO184" s="592"/>
      <c r="AP184" s="592"/>
      <c r="AR184" s="7"/>
    </row>
    <row r="185" spans="2:44" ht="24" customHeight="1">
      <c r="B185" s="6"/>
      <c r="D185" s="574"/>
      <c r="E185" s="574"/>
      <c r="F185" s="574"/>
      <c r="G185" s="574"/>
      <c r="H185" s="574"/>
      <c r="I185" s="574"/>
      <c r="J185" s="574"/>
      <c r="K185" s="574"/>
      <c r="L185" s="574"/>
      <c r="M185" s="574"/>
      <c r="N185" s="574"/>
      <c r="O185" s="574"/>
      <c r="P185" s="592"/>
      <c r="Q185" s="592"/>
      <c r="R185" s="592"/>
      <c r="S185" s="592"/>
      <c r="T185" s="592"/>
      <c r="U185" s="592"/>
      <c r="V185" s="592"/>
      <c r="W185" s="592"/>
      <c r="X185" s="592"/>
      <c r="Y185" s="592"/>
      <c r="Z185" s="592"/>
      <c r="AA185" s="592"/>
      <c r="AB185" s="592"/>
      <c r="AC185" s="592"/>
      <c r="AD185" s="592"/>
      <c r="AE185" s="592"/>
      <c r="AF185" s="592"/>
      <c r="AG185" s="592"/>
      <c r="AH185" s="592"/>
      <c r="AI185" s="592"/>
      <c r="AJ185" s="592"/>
      <c r="AK185" s="592"/>
      <c r="AL185" s="592"/>
      <c r="AM185" s="592"/>
      <c r="AN185" s="592"/>
      <c r="AO185" s="592"/>
      <c r="AP185" s="592"/>
      <c r="AR185" s="7"/>
    </row>
    <row r="186" spans="2:44" ht="24" customHeight="1">
      <c r="B186" s="6"/>
      <c r="D186" s="574"/>
      <c r="E186" s="574"/>
      <c r="F186" s="574"/>
      <c r="G186" s="574"/>
      <c r="H186" s="574"/>
      <c r="I186" s="574"/>
      <c r="J186" s="574"/>
      <c r="K186" s="574"/>
      <c r="L186" s="574"/>
      <c r="M186" s="574"/>
      <c r="N186" s="574"/>
      <c r="O186" s="574"/>
      <c r="P186" s="592"/>
      <c r="Q186" s="592"/>
      <c r="R186" s="592"/>
      <c r="S186" s="592"/>
      <c r="T186" s="592"/>
      <c r="U186" s="592"/>
      <c r="V186" s="592"/>
      <c r="W186" s="592"/>
      <c r="X186" s="592"/>
      <c r="Y186" s="592"/>
      <c r="Z186" s="592"/>
      <c r="AA186" s="592"/>
      <c r="AB186" s="592"/>
      <c r="AC186" s="592"/>
      <c r="AD186" s="592"/>
      <c r="AE186" s="592"/>
      <c r="AF186" s="592"/>
      <c r="AG186" s="592"/>
      <c r="AH186" s="592"/>
      <c r="AI186" s="592"/>
      <c r="AJ186" s="592"/>
      <c r="AK186" s="592"/>
      <c r="AL186" s="592"/>
      <c r="AM186" s="592"/>
      <c r="AN186" s="592"/>
      <c r="AO186" s="592"/>
      <c r="AP186" s="592"/>
      <c r="AR186" s="7"/>
    </row>
    <row r="187" spans="2:44" ht="24" customHeight="1">
      <c r="B187" s="6"/>
      <c r="D187" s="574"/>
      <c r="E187" s="574"/>
      <c r="F187" s="574"/>
      <c r="G187" s="574"/>
      <c r="H187" s="574"/>
      <c r="I187" s="574"/>
      <c r="J187" s="574"/>
      <c r="K187" s="574"/>
      <c r="L187" s="574"/>
      <c r="M187" s="574"/>
      <c r="N187" s="574"/>
      <c r="O187" s="574"/>
      <c r="P187" s="592"/>
      <c r="Q187" s="592"/>
      <c r="R187" s="592"/>
      <c r="S187" s="592"/>
      <c r="T187" s="592"/>
      <c r="U187" s="592"/>
      <c r="V187" s="592"/>
      <c r="W187" s="592"/>
      <c r="X187" s="592"/>
      <c r="Y187" s="592"/>
      <c r="Z187" s="592"/>
      <c r="AA187" s="592"/>
      <c r="AB187" s="592"/>
      <c r="AC187" s="592"/>
      <c r="AD187" s="592"/>
      <c r="AE187" s="592"/>
      <c r="AF187" s="592"/>
      <c r="AG187" s="592"/>
      <c r="AH187" s="592"/>
      <c r="AI187" s="592"/>
      <c r="AJ187" s="592"/>
      <c r="AK187" s="592"/>
      <c r="AL187" s="592"/>
      <c r="AM187" s="592"/>
      <c r="AN187" s="592"/>
      <c r="AO187" s="592"/>
      <c r="AP187" s="592"/>
      <c r="AR187" s="7"/>
    </row>
    <row r="188" spans="2:44" ht="24" customHeight="1">
      <c r="B188" s="6"/>
      <c r="D188" s="574"/>
      <c r="E188" s="574"/>
      <c r="F188" s="574"/>
      <c r="G188" s="574"/>
      <c r="H188" s="574"/>
      <c r="I188" s="574"/>
      <c r="J188" s="574"/>
      <c r="K188" s="574"/>
      <c r="L188" s="574"/>
      <c r="M188" s="574"/>
      <c r="N188" s="574"/>
      <c r="O188" s="574"/>
      <c r="P188" s="592"/>
      <c r="Q188" s="592"/>
      <c r="R188" s="592"/>
      <c r="S188" s="592"/>
      <c r="T188" s="592"/>
      <c r="U188" s="592"/>
      <c r="V188" s="592"/>
      <c r="W188" s="592"/>
      <c r="X188" s="592"/>
      <c r="Y188" s="592"/>
      <c r="Z188" s="592"/>
      <c r="AA188" s="592"/>
      <c r="AB188" s="592"/>
      <c r="AC188" s="592"/>
      <c r="AD188" s="592"/>
      <c r="AE188" s="592"/>
      <c r="AF188" s="592"/>
      <c r="AG188" s="592"/>
      <c r="AH188" s="592"/>
      <c r="AI188" s="592"/>
      <c r="AJ188" s="592"/>
      <c r="AK188" s="592"/>
      <c r="AL188" s="592"/>
      <c r="AM188" s="592"/>
      <c r="AN188" s="592"/>
      <c r="AO188" s="592"/>
      <c r="AP188" s="592"/>
      <c r="AR188" s="7"/>
    </row>
    <row r="189" spans="2:44" ht="24" customHeight="1">
      <c r="B189" s="6"/>
      <c r="D189" s="574"/>
      <c r="E189" s="574"/>
      <c r="F189" s="574"/>
      <c r="G189" s="574"/>
      <c r="H189" s="574"/>
      <c r="I189" s="574"/>
      <c r="J189" s="574"/>
      <c r="K189" s="574"/>
      <c r="L189" s="574"/>
      <c r="M189" s="574"/>
      <c r="N189" s="574"/>
      <c r="O189" s="574"/>
      <c r="P189" s="592"/>
      <c r="Q189" s="592"/>
      <c r="R189" s="592"/>
      <c r="S189" s="592"/>
      <c r="T189" s="592"/>
      <c r="U189" s="592"/>
      <c r="V189" s="592"/>
      <c r="W189" s="592"/>
      <c r="X189" s="592"/>
      <c r="Y189" s="592"/>
      <c r="Z189" s="592"/>
      <c r="AA189" s="592"/>
      <c r="AB189" s="592"/>
      <c r="AC189" s="592"/>
      <c r="AD189" s="592"/>
      <c r="AE189" s="592"/>
      <c r="AF189" s="592"/>
      <c r="AG189" s="592"/>
      <c r="AH189" s="592"/>
      <c r="AI189" s="592"/>
      <c r="AJ189" s="592"/>
      <c r="AK189" s="592"/>
      <c r="AL189" s="592"/>
      <c r="AM189" s="592"/>
      <c r="AN189" s="592"/>
      <c r="AO189" s="592"/>
      <c r="AP189" s="592"/>
      <c r="AR189" s="7"/>
    </row>
    <row r="190" spans="2:44" ht="24" customHeight="1">
      <c r="B190" s="6"/>
      <c r="D190" s="574"/>
      <c r="E190" s="574"/>
      <c r="F190" s="574"/>
      <c r="G190" s="574"/>
      <c r="H190" s="574"/>
      <c r="I190" s="574"/>
      <c r="J190" s="574"/>
      <c r="K190" s="574"/>
      <c r="L190" s="574"/>
      <c r="M190" s="574"/>
      <c r="N190" s="574"/>
      <c r="O190" s="574"/>
      <c r="P190" s="592"/>
      <c r="Q190" s="592"/>
      <c r="R190" s="592"/>
      <c r="S190" s="592"/>
      <c r="T190" s="592"/>
      <c r="U190" s="592"/>
      <c r="V190" s="592"/>
      <c r="W190" s="592"/>
      <c r="X190" s="592"/>
      <c r="Y190" s="592"/>
      <c r="Z190" s="592"/>
      <c r="AA190" s="592"/>
      <c r="AB190" s="592"/>
      <c r="AC190" s="592"/>
      <c r="AD190" s="592"/>
      <c r="AE190" s="592"/>
      <c r="AF190" s="592"/>
      <c r="AG190" s="592"/>
      <c r="AH190" s="592"/>
      <c r="AI190" s="592"/>
      <c r="AJ190" s="592"/>
      <c r="AK190" s="592"/>
      <c r="AL190" s="592"/>
      <c r="AM190" s="592"/>
      <c r="AN190" s="592"/>
      <c r="AO190" s="592"/>
      <c r="AP190" s="592"/>
      <c r="AR190" s="7"/>
    </row>
    <row r="191" spans="2:44" ht="24" customHeight="1">
      <c r="B191" s="6"/>
      <c r="D191" s="574"/>
      <c r="E191" s="574"/>
      <c r="F191" s="574"/>
      <c r="G191" s="574"/>
      <c r="H191" s="574"/>
      <c r="I191" s="574"/>
      <c r="J191" s="574"/>
      <c r="K191" s="574"/>
      <c r="L191" s="574"/>
      <c r="M191" s="574"/>
      <c r="N191" s="574"/>
      <c r="O191" s="574"/>
      <c r="P191" s="592"/>
      <c r="Q191" s="592"/>
      <c r="R191" s="592"/>
      <c r="S191" s="592"/>
      <c r="T191" s="592"/>
      <c r="U191" s="592"/>
      <c r="V191" s="592"/>
      <c r="W191" s="592"/>
      <c r="X191" s="592"/>
      <c r="Y191" s="592"/>
      <c r="Z191" s="592"/>
      <c r="AA191" s="592"/>
      <c r="AB191" s="592"/>
      <c r="AC191" s="592"/>
      <c r="AD191" s="592"/>
      <c r="AE191" s="592"/>
      <c r="AF191" s="592"/>
      <c r="AG191" s="592"/>
      <c r="AH191" s="592"/>
      <c r="AI191" s="592"/>
      <c r="AJ191" s="592"/>
      <c r="AK191" s="592"/>
      <c r="AL191" s="592"/>
      <c r="AM191" s="592"/>
      <c r="AN191" s="592"/>
      <c r="AO191" s="592"/>
      <c r="AP191" s="592"/>
      <c r="AR191" s="7"/>
    </row>
    <row r="192" spans="2:44" ht="24" customHeight="1">
      <c r="B192" s="6"/>
      <c r="D192" s="574"/>
      <c r="E192" s="574"/>
      <c r="F192" s="574"/>
      <c r="G192" s="574"/>
      <c r="H192" s="574"/>
      <c r="I192" s="574"/>
      <c r="J192" s="574"/>
      <c r="K192" s="574"/>
      <c r="L192" s="574"/>
      <c r="M192" s="574"/>
      <c r="N192" s="574"/>
      <c r="O192" s="574"/>
      <c r="P192" s="592"/>
      <c r="Q192" s="592"/>
      <c r="R192" s="592"/>
      <c r="S192" s="592"/>
      <c r="T192" s="592"/>
      <c r="U192" s="592"/>
      <c r="V192" s="592"/>
      <c r="W192" s="592"/>
      <c r="X192" s="592"/>
      <c r="Y192" s="592"/>
      <c r="Z192" s="592"/>
      <c r="AA192" s="592"/>
      <c r="AB192" s="592"/>
      <c r="AC192" s="592"/>
      <c r="AD192" s="592"/>
      <c r="AE192" s="592"/>
      <c r="AF192" s="592"/>
      <c r="AG192" s="592"/>
      <c r="AH192" s="592"/>
      <c r="AI192" s="592"/>
      <c r="AJ192" s="592"/>
      <c r="AK192" s="592"/>
      <c r="AL192" s="592"/>
      <c r="AM192" s="592"/>
      <c r="AN192" s="592"/>
      <c r="AO192" s="592"/>
      <c r="AP192" s="592"/>
      <c r="AR192" s="7"/>
    </row>
    <row r="193" spans="2:44" ht="24" customHeight="1">
      <c r="B193" s="6"/>
      <c r="D193" s="574"/>
      <c r="E193" s="574"/>
      <c r="F193" s="574"/>
      <c r="G193" s="574"/>
      <c r="H193" s="574"/>
      <c r="I193" s="574"/>
      <c r="J193" s="574"/>
      <c r="K193" s="574"/>
      <c r="L193" s="574"/>
      <c r="M193" s="574"/>
      <c r="N193" s="574"/>
      <c r="O193" s="574"/>
      <c r="P193" s="592"/>
      <c r="Q193" s="592"/>
      <c r="R193" s="592"/>
      <c r="S193" s="592"/>
      <c r="T193" s="592"/>
      <c r="U193" s="592"/>
      <c r="V193" s="592"/>
      <c r="W193" s="592"/>
      <c r="X193" s="592"/>
      <c r="Y193" s="592"/>
      <c r="Z193" s="592"/>
      <c r="AA193" s="592"/>
      <c r="AB193" s="592"/>
      <c r="AC193" s="592"/>
      <c r="AD193" s="592"/>
      <c r="AE193" s="592"/>
      <c r="AF193" s="592"/>
      <c r="AG193" s="592"/>
      <c r="AH193" s="592"/>
      <c r="AI193" s="592"/>
      <c r="AJ193" s="592"/>
      <c r="AK193" s="592"/>
      <c r="AL193" s="592"/>
      <c r="AM193" s="592"/>
      <c r="AN193" s="592"/>
      <c r="AO193" s="592"/>
      <c r="AP193" s="592"/>
      <c r="AR193" s="7"/>
    </row>
    <row r="194" spans="2:44" ht="24" customHeight="1">
      <c r="B194" s="6"/>
      <c r="D194" s="574"/>
      <c r="E194" s="574"/>
      <c r="F194" s="574"/>
      <c r="G194" s="574"/>
      <c r="H194" s="574"/>
      <c r="I194" s="574"/>
      <c r="J194" s="574"/>
      <c r="K194" s="574"/>
      <c r="L194" s="574"/>
      <c r="M194" s="574"/>
      <c r="N194" s="574"/>
      <c r="O194" s="574"/>
      <c r="P194" s="592"/>
      <c r="Q194" s="592"/>
      <c r="R194" s="592"/>
      <c r="S194" s="592"/>
      <c r="T194" s="592"/>
      <c r="U194" s="592"/>
      <c r="V194" s="592"/>
      <c r="W194" s="592"/>
      <c r="X194" s="592"/>
      <c r="Y194" s="592"/>
      <c r="Z194" s="592"/>
      <c r="AA194" s="592"/>
      <c r="AB194" s="592"/>
      <c r="AC194" s="592"/>
      <c r="AD194" s="592"/>
      <c r="AE194" s="592"/>
      <c r="AF194" s="592"/>
      <c r="AG194" s="592"/>
      <c r="AH194" s="592"/>
      <c r="AI194" s="592"/>
      <c r="AJ194" s="592"/>
      <c r="AK194" s="592"/>
      <c r="AL194" s="592"/>
      <c r="AM194" s="592"/>
      <c r="AN194" s="592"/>
      <c r="AO194" s="592"/>
      <c r="AP194" s="592"/>
      <c r="AR194" s="7"/>
    </row>
    <row r="195" spans="2:44" ht="24" customHeight="1">
      <c r="B195" s="6"/>
      <c r="D195" s="574"/>
      <c r="E195" s="574"/>
      <c r="F195" s="574"/>
      <c r="G195" s="574"/>
      <c r="H195" s="574"/>
      <c r="I195" s="574"/>
      <c r="J195" s="574"/>
      <c r="K195" s="574"/>
      <c r="L195" s="574"/>
      <c r="M195" s="574"/>
      <c r="N195" s="574"/>
      <c r="O195" s="574"/>
      <c r="P195" s="592"/>
      <c r="Q195" s="592"/>
      <c r="R195" s="592"/>
      <c r="S195" s="592"/>
      <c r="T195" s="592"/>
      <c r="U195" s="592"/>
      <c r="V195" s="592"/>
      <c r="W195" s="592"/>
      <c r="X195" s="592"/>
      <c r="Y195" s="592"/>
      <c r="Z195" s="592"/>
      <c r="AA195" s="592"/>
      <c r="AB195" s="592"/>
      <c r="AC195" s="592"/>
      <c r="AD195" s="592"/>
      <c r="AE195" s="592"/>
      <c r="AF195" s="592"/>
      <c r="AG195" s="592"/>
      <c r="AH195" s="592"/>
      <c r="AI195" s="592"/>
      <c r="AJ195" s="592"/>
      <c r="AK195" s="592"/>
      <c r="AL195" s="592"/>
      <c r="AM195" s="592"/>
      <c r="AN195" s="592"/>
      <c r="AO195" s="592"/>
      <c r="AP195" s="592"/>
      <c r="AR195" s="7"/>
    </row>
    <row r="196" spans="2:44" ht="24" customHeight="1">
      <c r="B196" s="6"/>
      <c r="D196" s="574"/>
      <c r="E196" s="574"/>
      <c r="F196" s="574"/>
      <c r="G196" s="574"/>
      <c r="H196" s="574"/>
      <c r="I196" s="574"/>
      <c r="J196" s="574"/>
      <c r="K196" s="574"/>
      <c r="L196" s="574"/>
      <c r="M196" s="574"/>
      <c r="N196" s="574"/>
      <c r="O196" s="574"/>
      <c r="P196" s="592"/>
      <c r="Q196" s="592"/>
      <c r="R196" s="592"/>
      <c r="S196" s="592"/>
      <c r="T196" s="592"/>
      <c r="U196" s="592"/>
      <c r="V196" s="592"/>
      <c r="W196" s="592"/>
      <c r="X196" s="592"/>
      <c r="Y196" s="592"/>
      <c r="Z196" s="592"/>
      <c r="AA196" s="592"/>
      <c r="AB196" s="592"/>
      <c r="AC196" s="592"/>
      <c r="AD196" s="592"/>
      <c r="AE196" s="592"/>
      <c r="AF196" s="592"/>
      <c r="AG196" s="592"/>
      <c r="AH196" s="592"/>
      <c r="AI196" s="592"/>
      <c r="AJ196" s="592"/>
      <c r="AK196" s="592"/>
      <c r="AL196" s="592"/>
      <c r="AM196" s="592"/>
      <c r="AN196" s="592"/>
      <c r="AO196" s="592"/>
      <c r="AP196" s="592"/>
      <c r="AR196" s="7"/>
    </row>
    <row r="197" spans="2:44" ht="24" customHeight="1">
      <c r="B197" s="6"/>
      <c r="D197" s="574"/>
      <c r="E197" s="574"/>
      <c r="F197" s="574"/>
      <c r="G197" s="574"/>
      <c r="H197" s="574"/>
      <c r="I197" s="574"/>
      <c r="J197" s="574"/>
      <c r="K197" s="574"/>
      <c r="L197" s="574"/>
      <c r="M197" s="574"/>
      <c r="N197" s="574"/>
      <c r="O197" s="574"/>
      <c r="P197" s="592"/>
      <c r="Q197" s="592"/>
      <c r="R197" s="592"/>
      <c r="S197" s="592"/>
      <c r="T197" s="592"/>
      <c r="U197" s="592"/>
      <c r="V197" s="592"/>
      <c r="W197" s="592"/>
      <c r="X197" s="592"/>
      <c r="Y197" s="592"/>
      <c r="Z197" s="592"/>
      <c r="AA197" s="592"/>
      <c r="AB197" s="592"/>
      <c r="AC197" s="592"/>
      <c r="AD197" s="592"/>
      <c r="AE197" s="592"/>
      <c r="AF197" s="592"/>
      <c r="AG197" s="592"/>
      <c r="AH197" s="592"/>
      <c r="AI197" s="592"/>
      <c r="AJ197" s="592"/>
      <c r="AK197" s="592"/>
      <c r="AL197" s="592"/>
      <c r="AM197" s="592"/>
      <c r="AN197" s="592"/>
      <c r="AO197" s="592"/>
      <c r="AP197" s="592"/>
      <c r="AR197" s="7"/>
    </row>
    <row r="198" spans="2:44" ht="24" customHeight="1">
      <c r="B198" s="6"/>
      <c r="D198" s="574"/>
      <c r="E198" s="574"/>
      <c r="F198" s="574"/>
      <c r="G198" s="574"/>
      <c r="H198" s="574"/>
      <c r="I198" s="574"/>
      <c r="J198" s="574"/>
      <c r="K198" s="574"/>
      <c r="L198" s="574"/>
      <c r="M198" s="574"/>
      <c r="N198" s="574"/>
      <c r="O198" s="574"/>
      <c r="P198" s="592"/>
      <c r="Q198" s="592"/>
      <c r="R198" s="592"/>
      <c r="S198" s="592"/>
      <c r="T198" s="592"/>
      <c r="U198" s="592"/>
      <c r="V198" s="592"/>
      <c r="W198" s="592"/>
      <c r="X198" s="592"/>
      <c r="Y198" s="592"/>
      <c r="Z198" s="592"/>
      <c r="AA198" s="592"/>
      <c r="AB198" s="592"/>
      <c r="AC198" s="592"/>
      <c r="AD198" s="592"/>
      <c r="AE198" s="592"/>
      <c r="AF198" s="592"/>
      <c r="AG198" s="592"/>
      <c r="AH198" s="592"/>
      <c r="AI198" s="592"/>
      <c r="AJ198" s="592"/>
      <c r="AK198" s="592"/>
      <c r="AL198" s="592"/>
      <c r="AM198" s="592"/>
      <c r="AN198" s="592"/>
      <c r="AO198" s="592"/>
      <c r="AP198" s="592"/>
      <c r="AR198" s="7"/>
    </row>
    <row r="199" spans="2:44" ht="24" customHeight="1">
      <c r="B199" s="6"/>
      <c r="D199" s="574"/>
      <c r="E199" s="574"/>
      <c r="F199" s="574"/>
      <c r="G199" s="574"/>
      <c r="H199" s="574"/>
      <c r="I199" s="574"/>
      <c r="J199" s="574"/>
      <c r="K199" s="574"/>
      <c r="L199" s="574"/>
      <c r="M199" s="574"/>
      <c r="N199" s="574"/>
      <c r="O199" s="574"/>
      <c r="P199" s="592"/>
      <c r="Q199" s="592"/>
      <c r="R199" s="592"/>
      <c r="S199" s="592"/>
      <c r="T199" s="592"/>
      <c r="U199" s="592"/>
      <c r="V199" s="592"/>
      <c r="W199" s="592"/>
      <c r="X199" s="592"/>
      <c r="Y199" s="592"/>
      <c r="Z199" s="592"/>
      <c r="AA199" s="592"/>
      <c r="AB199" s="592"/>
      <c r="AC199" s="592"/>
      <c r="AD199" s="592"/>
      <c r="AE199" s="592"/>
      <c r="AF199" s="592"/>
      <c r="AG199" s="592"/>
      <c r="AH199" s="592"/>
      <c r="AI199" s="592"/>
      <c r="AJ199" s="592"/>
      <c r="AK199" s="592"/>
      <c r="AL199" s="592"/>
      <c r="AM199" s="592"/>
      <c r="AN199" s="592"/>
      <c r="AO199" s="592"/>
      <c r="AP199" s="592"/>
      <c r="AR199" s="7"/>
    </row>
    <row r="200" spans="2:44" ht="24" customHeight="1">
      <c r="B200" s="6"/>
      <c r="D200" s="574"/>
      <c r="E200" s="574"/>
      <c r="F200" s="574"/>
      <c r="G200" s="574"/>
      <c r="H200" s="574"/>
      <c r="I200" s="574"/>
      <c r="J200" s="574"/>
      <c r="K200" s="574"/>
      <c r="L200" s="574"/>
      <c r="M200" s="574"/>
      <c r="N200" s="574"/>
      <c r="O200" s="574"/>
      <c r="P200" s="592"/>
      <c r="Q200" s="592"/>
      <c r="R200" s="592"/>
      <c r="S200" s="592"/>
      <c r="T200" s="592"/>
      <c r="U200" s="592"/>
      <c r="V200" s="592"/>
      <c r="W200" s="592"/>
      <c r="X200" s="592"/>
      <c r="Y200" s="592"/>
      <c r="Z200" s="592"/>
      <c r="AA200" s="592"/>
      <c r="AB200" s="592"/>
      <c r="AC200" s="592"/>
      <c r="AD200" s="592"/>
      <c r="AE200" s="592"/>
      <c r="AF200" s="592"/>
      <c r="AG200" s="592"/>
      <c r="AH200" s="592"/>
      <c r="AI200" s="592"/>
      <c r="AJ200" s="592"/>
      <c r="AK200" s="592"/>
      <c r="AL200" s="592"/>
      <c r="AM200" s="592"/>
      <c r="AN200" s="592"/>
      <c r="AO200" s="592"/>
      <c r="AP200" s="592"/>
      <c r="AR200" s="7"/>
    </row>
    <row r="201" spans="2:44" ht="24" customHeight="1">
      <c r="B201" s="6"/>
      <c r="D201" s="574"/>
      <c r="E201" s="574"/>
      <c r="F201" s="574"/>
      <c r="G201" s="574"/>
      <c r="H201" s="574"/>
      <c r="I201" s="574"/>
      <c r="J201" s="574"/>
      <c r="K201" s="574"/>
      <c r="L201" s="574"/>
      <c r="M201" s="574"/>
      <c r="N201" s="574"/>
      <c r="O201" s="574"/>
      <c r="P201" s="592"/>
      <c r="Q201" s="592"/>
      <c r="R201" s="592"/>
      <c r="S201" s="592"/>
      <c r="T201" s="592"/>
      <c r="U201" s="592"/>
      <c r="V201" s="592"/>
      <c r="W201" s="592"/>
      <c r="X201" s="592"/>
      <c r="Y201" s="592"/>
      <c r="Z201" s="592"/>
      <c r="AA201" s="592"/>
      <c r="AB201" s="592"/>
      <c r="AC201" s="592"/>
      <c r="AD201" s="592"/>
      <c r="AE201" s="592"/>
      <c r="AF201" s="592"/>
      <c r="AG201" s="592"/>
      <c r="AH201" s="592"/>
      <c r="AI201" s="592"/>
      <c r="AJ201" s="592"/>
      <c r="AK201" s="592"/>
      <c r="AL201" s="592"/>
      <c r="AM201" s="592"/>
      <c r="AN201" s="592"/>
      <c r="AO201" s="592"/>
      <c r="AP201" s="592"/>
      <c r="AR201" s="7"/>
    </row>
    <row r="202" spans="2:44" ht="24" customHeight="1">
      <c r="B202" s="6"/>
      <c r="D202" s="574"/>
      <c r="E202" s="574"/>
      <c r="F202" s="574"/>
      <c r="G202" s="574"/>
      <c r="H202" s="574"/>
      <c r="I202" s="574"/>
      <c r="J202" s="574"/>
      <c r="K202" s="574"/>
      <c r="L202" s="574"/>
      <c r="M202" s="574"/>
      <c r="N202" s="574"/>
      <c r="O202" s="574"/>
      <c r="P202" s="592"/>
      <c r="Q202" s="592"/>
      <c r="R202" s="592"/>
      <c r="S202" s="592"/>
      <c r="T202" s="592"/>
      <c r="U202" s="592"/>
      <c r="V202" s="592"/>
      <c r="W202" s="592"/>
      <c r="X202" s="592"/>
      <c r="Y202" s="592"/>
      <c r="Z202" s="592"/>
      <c r="AA202" s="592"/>
      <c r="AB202" s="592"/>
      <c r="AC202" s="592"/>
      <c r="AD202" s="592"/>
      <c r="AE202" s="592"/>
      <c r="AF202" s="592"/>
      <c r="AG202" s="592"/>
      <c r="AH202" s="592"/>
      <c r="AI202" s="592"/>
      <c r="AJ202" s="592"/>
      <c r="AK202" s="592"/>
      <c r="AL202" s="592"/>
      <c r="AM202" s="592"/>
      <c r="AN202" s="592"/>
      <c r="AO202" s="592"/>
      <c r="AP202" s="592"/>
      <c r="AR202" s="7"/>
    </row>
    <row r="203" spans="2:44" ht="24" customHeight="1">
      <c r="B203" s="6"/>
      <c r="D203" s="574"/>
      <c r="E203" s="574"/>
      <c r="F203" s="574"/>
      <c r="G203" s="574"/>
      <c r="H203" s="574"/>
      <c r="I203" s="574"/>
      <c r="J203" s="574"/>
      <c r="K203" s="574"/>
      <c r="L203" s="574"/>
      <c r="M203" s="574"/>
      <c r="N203" s="574"/>
      <c r="O203" s="574"/>
      <c r="P203" s="592"/>
      <c r="Q203" s="592"/>
      <c r="R203" s="592"/>
      <c r="S203" s="592"/>
      <c r="T203" s="592"/>
      <c r="U203" s="592"/>
      <c r="V203" s="592"/>
      <c r="W203" s="592"/>
      <c r="X203" s="592"/>
      <c r="Y203" s="592"/>
      <c r="Z203" s="592"/>
      <c r="AA203" s="592"/>
      <c r="AB203" s="592"/>
      <c r="AC203" s="592"/>
      <c r="AD203" s="592"/>
      <c r="AE203" s="592"/>
      <c r="AF203" s="592"/>
      <c r="AG203" s="592"/>
      <c r="AH203" s="592"/>
      <c r="AI203" s="592"/>
      <c r="AJ203" s="592"/>
      <c r="AK203" s="592"/>
      <c r="AL203" s="592"/>
      <c r="AM203" s="592"/>
      <c r="AN203" s="592"/>
      <c r="AO203" s="592"/>
      <c r="AP203" s="592"/>
      <c r="AR203" s="7"/>
    </row>
    <row r="204" spans="2:44" ht="24" customHeight="1">
      <c r="B204" s="6"/>
      <c r="D204" s="574"/>
      <c r="E204" s="574"/>
      <c r="F204" s="574"/>
      <c r="G204" s="574"/>
      <c r="H204" s="574"/>
      <c r="I204" s="574"/>
      <c r="J204" s="574"/>
      <c r="K204" s="574"/>
      <c r="L204" s="574"/>
      <c r="M204" s="574"/>
      <c r="N204" s="574"/>
      <c r="O204" s="574"/>
      <c r="P204" s="592"/>
      <c r="Q204" s="592"/>
      <c r="R204" s="592"/>
      <c r="S204" s="592"/>
      <c r="T204" s="592"/>
      <c r="U204" s="592"/>
      <c r="V204" s="592"/>
      <c r="W204" s="592"/>
      <c r="X204" s="592"/>
      <c r="Y204" s="592"/>
      <c r="Z204" s="592"/>
      <c r="AA204" s="592"/>
      <c r="AB204" s="592"/>
      <c r="AC204" s="592"/>
      <c r="AD204" s="592"/>
      <c r="AE204" s="592"/>
      <c r="AF204" s="592"/>
      <c r="AG204" s="592"/>
      <c r="AH204" s="592"/>
      <c r="AI204" s="592"/>
      <c r="AJ204" s="592"/>
      <c r="AK204" s="592"/>
      <c r="AL204" s="592"/>
      <c r="AM204" s="592"/>
      <c r="AN204" s="592"/>
      <c r="AO204" s="592"/>
      <c r="AP204" s="592"/>
      <c r="AR204" s="7"/>
    </row>
    <row r="205" spans="2:44" ht="24" customHeight="1">
      <c r="B205" s="6"/>
      <c r="D205" s="574"/>
      <c r="E205" s="574"/>
      <c r="F205" s="574"/>
      <c r="G205" s="574"/>
      <c r="H205" s="574"/>
      <c r="I205" s="574"/>
      <c r="J205" s="574"/>
      <c r="K205" s="574"/>
      <c r="L205" s="574"/>
      <c r="M205" s="574"/>
      <c r="N205" s="574"/>
      <c r="O205" s="574"/>
      <c r="P205" s="592"/>
      <c r="Q205" s="592"/>
      <c r="R205" s="592"/>
      <c r="S205" s="592"/>
      <c r="T205" s="592"/>
      <c r="U205" s="592"/>
      <c r="V205" s="592"/>
      <c r="W205" s="592"/>
      <c r="X205" s="592"/>
      <c r="Y205" s="592"/>
      <c r="Z205" s="592"/>
      <c r="AA205" s="592"/>
      <c r="AB205" s="592"/>
      <c r="AC205" s="592"/>
      <c r="AD205" s="592"/>
      <c r="AE205" s="592"/>
      <c r="AF205" s="592"/>
      <c r="AG205" s="592"/>
      <c r="AH205" s="592"/>
      <c r="AI205" s="592"/>
      <c r="AJ205" s="592"/>
      <c r="AK205" s="592"/>
      <c r="AL205" s="592"/>
      <c r="AM205" s="592"/>
      <c r="AN205" s="592"/>
      <c r="AO205" s="592"/>
      <c r="AP205" s="592"/>
      <c r="AR205" s="7"/>
    </row>
    <row r="206" spans="2:44" ht="24" customHeight="1">
      <c r="B206" s="6"/>
      <c r="D206" s="574"/>
      <c r="E206" s="574"/>
      <c r="F206" s="574"/>
      <c r="G206" s="574"/>
      <c r="H206" s="574"/>
      <c r="I206" s="574"/>
      <c r="J206" s="574"/>
      <c r="K206" s="574"/>
      <c r="L206" s="574"/>
      <c r="M206" s="574"/>
      <c r="N206" s="574"/>
      <c r="O206" s="574"/>
      <c r="P206" s="592"/>
      <c r="Q206" s="592"/>
      <c r="R206" s="592"/>
      <c r="S206" s="592"/>
      <c r="T206" s="592"/>
      <c r="U206" s="592"/>
      <c r="V206" s="592"/>
      <c r="W206" s="592"/>
      <c r="X206" s="592"/>
      <c r="Y206" s="592"/>
      <c r="Z206" s="592"/>
      <c r="AA206" s="592"/>
      <c r="AB206" s="592"/>
      <c r="AC206" s="592"/>
      <c r="AD206" s="592"/>
      <c r="AE206" s="592"/>
      <c r="AF206" s="592"/>
      <c r="AG206" s="592"/>
      <c r="AH206" s="592"/>
      <c r="AI206" s="592"/>
      <c r="AJ206" s="592"/>
      <c r="AK206" s="592"/>
      <c r="AL206" s="592"/>
      <c r="AM206" s="592"/>
      <c r="AN206" s="592"/>
      <c r="AO206" s="592"/>
      <c r="AP206" s="592"/>
      <c r="AR206" s="7"/>
    </row>
    <row r="207" spans="2:44" ht="24" customHeight="1">
      <c r="B207" s="6"/>
      <c r="D207" s="574"/>
      <c r="E207" s="574"/>
      <c r="F207" s="574"/>
      <c r="G207" s="574"/>
      <c r="H207" s="574"/>
      <c r="I207" s="574"/>
      <c r="J207" s="574"/>
      <c r="K207" s="574"/>
      <c r="L207" s="574"/>
      <c r="M207" s="574"/>
      <c r="N207" s="574"/>
      <c r="O207" s="574"/>
      <c r="P207" s="592"/>
      <c r="Q207" s="592"/>
      <c r="R207" s="592"/>
      <c r="S207" s="592"/>
      <c r="T207" s="592"/>
      <c r="U207" s="592"/>
      <c r="V207" s="592"/>
      <c r="W207" s="592"/>
      <c r="X207" s="592"/>
      <c r="Y207" s="592"/>
      <c r="Z207" s="592"/>
      <c r="AA207" s="592"/>
      <c r="AB207" s="592"/>
      <c r="AC207" s="592"/>
      <c r="AD207" s="592"/>
      <c r="AE207" s="592"/>
      <c r="AF207" s="592"/>
      <c r="AG207" s="592"/>
      <c r="AH207" s="592"/>
      <c r="AI207" s="592"/>
      <c r="AJ207" s="592"/>
      <c r="AK207" s="592"/>
      <c r="AL207" s="592"/>
      <c r="AM207" s="592"/>
      <c r="AN207" s="592"/>
      <c r="AO207" s="592"/>
      <c r="AP207" s="592"/>
      <c r="AR207" s="7"/>
    </row>
    <row r="208" spans="2:44" ht="24" customHeight="1">
      <c r="B208" s="6"/>
      <c r="D208" s="574"/>
      <c r="E208" s="574"/>
      <c r="F208" s="574"/>
      <c r="G208" s="574"/>
      <c r="H208" s="574"/>
      <c r="I208" s="574"/>
      <c r="J208" s="574"/>
      <c r="K208" s="574"/>
      <c r="L208" s="574"/>
      <c r="M208" s="574"/>
      <c r="N208" s="574"/>
      <c r="O208" s="574"/>
      <c r="P208" s="592"/>
      <c r="Q208" s="592"/>
      <c r="R208" s="592"/>
      <c r="S208" s="592"/>
      <c r="T208" s="592"/>
      <c r="U208" s="592"/>
      <c r="V208" s="592"/>
      <c r="W208" s="592"/>
      <c r="X208" s="592"/>
      <c r="Y208" s="592"/>
      <c r="Z208" s="592"/>
      <c r="AA208" s="592"/>
      <c r="AB208" s="592"/>
      <c r="AC208" s="592"/>
      <c r="AD208" s="592"/>
      <c r="AE208" s="592"/>
      <c r="AF208" s="592"/>
      <c r="AG208" s="592"/>
      <c r="AH208" s="592"/>
      <c r="AI208" s="592"/>
      <c r="AJ208" s="592"/>
      <c r="AK208" s="592"/>
      <c r="AL208" s="592"/>
      <c r="AM208" s="592"/>
      <c r="AN208" s="592"/>
      <c r="AO208" s="592"/>
      <c r="AP208" s="592"/>
      <c r="AR208" s="7"/>
    </row>
    <row r="209" spans="2:44" ht="24" customHeight="1">
      <c r="B209" s="6"/>
      <c r="D209" s="574"/>
      <c r="E209" s="574"/>
      <c r="F209" s="574"/>
      <c r="G209" s="574"/>
      <c r="H209" s="574"/>
      <c r="I209" s="574"/>
      <c r="J209" s="574"/>
      <c r="K209" s="574"/>
      <c r="L209" s="574"/>
      <c r="M209" s="574"/>
      <c r="N209" s="574"/>
      <c r="O209" s="574"/>
      <c r="P209" s="592"/>
      <c r="Q209" s="592"/>
      <c r="R209" s="592"/>
      <c r="S209" s="592"/>
      <c r="T209" s="592"/>
      <c r="U209" s="592"/>
      <c r="V209" s="592"/>
      <c r="W209" s="592"/>
      <c r="X209" s="592"/>
      <c r="Y209" s="592"/>
      <c r="Z209" s="592"/>
      <c r="AA209" s="592"/>
      <c r="AB209" s="592"/>
      <c r="AC209" s="592"/>
      <c r="AD209" s="592"/>
      <c r="AE209" s="592"/>
      <c r="AF209" s="592"/>
      <c r="AG209" s="592"/>
      <c r="AH209" s="592"/>
      <c r="AI209" s="592"/>
      <c r="AJ209" s="592"/>
      <c r="AK209" s="592"/>
      <c r="AL209" s="592"/>
      <c r="AM209" s="592"/>
      <c r="AN209" s="592"/>
      <c r="AO209" s="592"/>
      <c r="AP209" s="592"/>
      <c r="AR209" s="7"/>
    </row>
    <row r="210" spans="2:44" ht="24" customHeight="1">
      <c r="B210" s="6"/>
      <c r="D210" s="593"/>
      <c r="E210" s="593"/>
      <c r="F210" s="593"/>
      <c r="G210" s="593"/>
      <c r="H210" s="593"/>
      <c r="I210" s="593"/>
      <c r="J210" s="593"/>
      <c r="K210" s="593"/>
      <c r="L210" s="593"/>
      <c r="M210" s="593"/>
      <c r="N210" s="593"/>
      <c r="O210" s="593"/>
      <c r="P210" s="594"/>
      <c r="Q210" s="594"/>
      <c r="R210" s="594"/>
      <c r="S210" s="594"/>
      <c r="T210" s="594"/>
      <c r="U210" s="594"/>
      <c r="V210" s="594"/>
      <c r="W210" s="594"/>
      <c r="X210" s="594"/>
      <c r="Y210" s="594"/>
      <c r="Z210" s="594"/>
      <c r="AA210" s="594"/>
      <c r="AB210" s="594"/>
      <c r="AC210" s="594"/>
      <c r="AD210" s="594"/>
      <c r="AE210" s="594"/>
      <c r="AF210" s="594"/>
      <c r="AG210" s="594"/>
      <c r="AH210" s="594"/>
      <c r="AI210" s="594"/>
      <c r="AJ210" s="594"/>
      <c r="AK210" s="594"/>
      <c r="AL210" s="594"/>
      <c r="AM210" s="594"/>
      <c r="AN210" s="594"/>
      <c r="AO210" s="594"/>
      <c r="AP210" s="594"/>
      <c r="AR210" s="7"/>
    </row>
    <row r="211" spans="2:44" ht="24" customHeight="1">
      <c r="B211" s="6"/>
      <c r="D211" s="574"/>
      <c r="E211" s="574"/>
      <c r="F211" s="574"/>
      <c r="G211" s="574"/>
      <c r="H211" s="574"/>
      <c r="I211" s="574"/>
      <c r="J211" s="574"/>
      <c r="K211" s="574"/>
      <c r="L211" s="574"/>
      <c r="M211" s="574"/>
      <c r="N211" s="574"/>
      <c r="O211" s="574"/>
      <c r="P211" s="592"/>
      <c r="Q211" s="592"/>
      <c r="R211" s="592"/>
      <c r="S211" s="592"/>
      <c r="T211" s="592"/>
      <c r="U211" s="592"/>
      <c r="V211" s="592"/>
      <c r="W211" s="592"/>
      <c r="X211" s="592"/>
      <c r="Y211" s="592"/>
      <c r="Z211" s="592"/>
      <c r="AA211" s="592"/>
      <c r="AB211" s="592"/>
      <c r="AC211" s="592"/>
      <c r="AD211" s="592"/>
      <c r="AE211" s="592"/>
      <c r="AF211" s="592"/>
      <c r="AG211" s="592"/>
      <c r="AH211" s="592"/>
      <c r="AI211" s="592"/>
      <c r="AJ211" s="592"/>
      <c r="AK211" s="592"/>
      <c r="AL211" s="592"/>
      <c r="AM211" s="592"/>
      <c r="AN211" s="592"/>
      <c r="AO211" s="592"/>
      <c r="AP211" s="592"/>
      <c r="AR211" s="7"/>
    </row>
    <row r="212" spans="2:44" ht="24" customHeight="1">
      <c r="B212" s="6"/>
      <c r="D212" s="574"/>
      <c r="E212" s="574"/>
      <c r="F212" s="574"/>
      <c r="G212" s="574"/>
      <c r="H212" s="574"/>
      <c r="I212" s="574"/>
      <c r="J212" s="574"/>
      <c r="K212" s="574"/>
      <c r="L212" s="574"/>
      <c r="M212" s="574"/>
      <c r="N212" s="574"/>
      <c r="O212" s="574"/>
      <c r="P212" s="592"/>
      <c r="Q212" s="592"/>
      <c r="R212" s="592"/>
      <c r="S212" s="592"/>
      <c r="T212" s="592"/>
      <c r="U212" s="592"/>
      <c r="V212" s="592"/>
      <c r="W212" s="592"/>
      <c r="X212" s="592"/>
      <c r="Y212" s="592"/>
      <c r="Z212" s="592"/>
      <c r="AA212" s="592"/>
      <c r="AB212" s="592"/>
      <c r="AC212" s="592"/>
      <c r="AD212" s="592"/>
      <c r="AE212" s="592"/>
      <c r="AF212" s="592"/>
      <c r="AG212" s="592"/>
      <c r="AH212" s="592"/>
      <c r="AI212" s="592"/>
      <c r="AJ212" s="592"/>
      <c r="AK212" s="592"/>
      <c r="AL212" s="592"/>
      <c r="AM212" s="592"/>
      <c r="AN212" s="592"/>
      <c r="AO212" s="592"/>
      <c r="AP212" s="592"/>
      <c r="AR212" s="7"/>
    </row>
    <row r="213" spans="2:44" ht="24" customHeight="1">
      <c r="B213" s="6"/>
      <c r="D213" s="574"/>
      <c r="E213" s="574"/>
      <c r="F213" s="574"/>
      <c r="G213" s="574"/>
      <c r="H213" s="574"/>
      <c r="I213" s="574"/>
      <c r="J213" s="574"/>
      <c r="K213" s="574"/>
      <c r="L213" s="574"/>
      <c r="M213" s="574"/>
      <c r="N213" s="574"/>
      <c r="O213" s="574"/>
      <c r="P213" s="592"/>
      <c r="Q213" s="592"/>
      <c r="R213" s="592"/>
      <c r="S213" s="592"/>
      <c r="T213" s="592"/>
      <c r="U213" s="592"/>
      <c r="V213" s="592"/>
      <c r="W213" s="592"/>
      <c r="X213" s="592"/>
      <c r="Y213" s="592"/>
      <c r="Z213" s="592"/>
      <c r="AA213" s="592"/>
      <c r="AB213" s="592"/>
      <c r="AC213" s="592"/>
      <c r="AD213" s="592"/>
      <c r="AE213" s="592"/>
      <c r="AF213" s="592"/>
      <c r="AG213" s="592"/>
      <c r="AH213" s="592"/>
      <c r="AI213" s="592"/>
      <c r="AJ213" s="592"/>
      <c r="AK213" s="592"/>
      <c r="AL213" s="592"/>
      <c r="AM213" s="592"/>
      <c r="AN213" s="592"/>
      <c r="AO213" s="592"/>
      <c r="AP213" s="592"/>
      <c r="AR213" s="7"/>
    </row>
    <row r="214" spans="2:44" ht="24" customHeight="1">
      <c r="B214" s="6"/>
      <c r="D214" s="574"/>
      <c r="E214" s="574"/>
      <c r="F214" s="574"/>
      <c r="G214" s="574"/>
      <c r="H214" s="574"/>
      <c r="I214" s="574"/>
      <c r="J214" s="574"/>
      <c r="K214" s="574"/>
      <c r="L214" s="574"/>
      <c r="M214" s="574"/>
      <c r="N214" s="574"/>
      <c r="O214" s="574"/>
      <c r="P214" s="592"/>
      <c r="Q214" s="592"/>
      <c r="R214" s="592"/>
      <c r="S214" s="592"/>
      <c r="T214" s="592"/>
      <c r="U214" s="592"/>
      <c r="V214" s="592"/>
      <c r="W214" s="592"/>
      <c r="X214" s="592"/>
      <c r="Y214" s="592"/>
      <c r="Z214" s="592"/>
      <c r="AA214" s="592"/>
      <c r="AB214" s="592"/>
      <c r="AC214" s="592"/>
      <c r="AD214" s="592"/>
      <c r="AE214" s="592"/>
      <c r="AF214" s="592"/>
      <c r="AG214" s="592"/>
      <c r="AH214" s="592"/>
      <c r="AI214" s="592"/>
      <c r="AJ214" s="592"/>
      <c r="AK214" s="592"/>
      <c r="AL214" s="592"/>
      <c r="AM214" s="592"/>
      <c r="AN214" s="592"/>
      <c r="AO214" s="592"/>
      <c r="AP214" s="592"/>
      <c r="AR214" s="7"/>
    </row>
    <row r="215" spans="2:44" ht="24" customHeight="1">
      <c r="B215" s="6"/>
      <c r="D215" s="574"/>
      <c r="E215" s="574"/>
      <c r="F215" s="574"/>
      <c r="G215" s="574"/>
      <c r="H215" s="574"/>
      <c r="I215" s="574"/>
      <c r="J215" s="574"/>
      <c r="K215" s="574"/>
      <c r="L215" s="574"/>
      <c r="M215" s="574"/>
      <c r="N215" s="574"/>
      <c r="O215" s="574"/>
      <c r="P215" s="592"/>
      <c r="Q215" s="592"/>
      <c r="R215" s="592"/>
      <c r="S215" s="592"/>
      <c r="T215" s="592"/>
      <c r="U215" s="592"/>
      <c r="V215" s="592"/>
      <c r="W215" s="592"/>
      <c r="X215" s="592"/>
      <c r="Y215" s="592"/>
      <c r="Z215" s="592"/>
      <c r="AA215" s="592"/>
      <c r="AB215" s="592"/>
      <c r="AC215" s="592"/>
      <c r="AD215" s="592"/>
      <c r="AE215" s="592"/>
      <c r="AF215" s="592"/>
      <c r="AG215" s="592"/>
      <c r="AH215" s="592"/>
      <c r="AI215" s="592"/>
      <c r="AJ215" s="592"/>
      <c r="AK215" s="592"/>
      <c r="AL215" s="592"/>
      <c r="AM215" s="592"/>
      <c r="AN215" s="592"/>
      <c r="AO215" s="592"/>
      <c r="AP215" s="592"/>
      <c r="AR215" s="7"/>
    </row>
    <row r="216" spans="2:44" ht="24" customHeight="1">
      <c r="B216" s="6"/>
      <c r="D216" s="574"/>
      <c r="E216" s="574"/>
      <c r="F216" s="574"/>
      <c r="G216" s="574"/>
      <c r="H216" s="574"/>
      <c r="I216" s="574"/>
      <c r="J216" s="574"/>
      <c r="K216" s="574"/>
      <c r="L216" s="574"/>
      <c r="M216" s="574"/>
      <c r="N216" s="574"/>
      <c r="O216" s="574"/>
      <c r="P216" s="592"/>
      <c r="Q216" s="592"/>
      <c r="R216" s="592"/>
      <c r="S216" s="592"/>
      <c r="T216" s="592"/>
      <c r="U216" s="592"/>
      <c r="V216" s="592"/>
      <c r="W216" s="592"/>
      <c r="X216" s="592"/>
      <c r="Y216" s="592"/>
      <c r="Z216" s="592"/>
      <c r="AA216" s="592"/>
      <c r="AB216" s="592"/>
      <c r="AC216" s="592"/>
      <c r="AD216" s="592"/>
      <c r="AE216" s="592"/>
      <c r="AF216" s="592"/>
      <c r="AG216" s="592"/>
      <c r="AH216" s="592"/>
      <c r="AI216" s="592"/>
      <c r="AJ216" s="592"/>
      <c r="AK216" s="592"/>
      <c r="AL216" s="592"/>
      <c r="AM216" s="592"/>
      <c r="AN216" s="592"/>
      <c r="AO216" s="592"/>
      <c r="AP216" s="592"/>
      <c r="AR216" s="7"/>
    </row>
    <row r="217" spans="2:44" ht="24" customHeight="1">
      <c r="B217" s="6"/>
      <c r="D217" s="574"/>
      <c r="E217" s="574"/>
      <c r="F217" s="574"/>
      <c r="G217" s="574"/>
      <c r="H217" s="574"/>
      <c r="I217" s="574"/>
      <c r="J217" s="574"/>
      <c r="K217" s="574"/>
      <c r="L217" s="574"/>
      <c r="M217" s="574"/>
      <c r="N217" s="574"/>
      <c r="O217" s="574"/>
      <c r="P217" s="592"/>
      <c r="Q217" s="592"/>
      <c r="R217" s="592"/>
      <c r="S217" s="592"/>
      <c r="T217" s="592"/>
      <c r="U217" s="592"/>
      <c r="V217" s="592"/>
      <c r="W217" s="592"/>
      <c r="X217" s="592"/>
      <c r="Y217" s="592"/>
      <c r="Z217" s="592"/>
      <c r="AA217" s="592"/>
      <c r="AB217" s="592"/>
      <c r="AC217" s="592"/>
      <c r="AD217" s="592"/>
      <c r="AE217" s="592"/>
      <c r="AF217" s="592"/>
      <c r="AG217" s="592"/>
      <c r="AH217" s="592"/>
      <c r="AI217" s="592"/>
      <c r="AJ217" s="592"/>
      <c r="AK217" s="592"/>
      <c r="AL217" s="592"/>
      <c r="AM217" s="592"/>
      <c r="AN217" s="592"/>
      <c r="AO217" s="592"/>
      <c r="AP217" s="592"/>
      <c r="AR217" s="7"/>
    </row>
    <row r="218" spans="2:44" ht="24" customHeight="1">
      <c r="B218" s="6"/>
      <c r="D218" s="595"/>
      <c r="E218" s="596"/>
      <c r="F218" s="596"/>
      <c r="G218" s="596"/>
      <c r="H218" s="596"/>
      <c r="I218" s="596"/>
      <c r="J218" s="596"/>
      <c r="K218" s="596"/>
      <c r="L218" s="596"/>
      <c r="M218" s="596"/>
      <c r="N218" s="596"/>
      <c r="O218" s="597"/>
      <c r="P218" s="575"/>
      <c r="Q218" s="590"/>
      <c r="R218" s="590"/>
      <c r="S218" s="590"/>
      <c r="T218" s="590"/>
      <c r="U218" s="590"/>
      <c r="V218" s="590"/>
      <c r="W218" s="590"/>
      <c r="X218" s="590"/>
      <c r="Y218" s="590"/>
      <c r="Z218" s="590"/>
      <c r="AA218" s="590"/>
      <c r="AB218" s="590"/>
      <c r="AC218" s="590"/>
      <c r="AD218" s="590"/>
      <c r="AE218" s="590"/>
      <c r="AF218" s="590"/>
      <c r="AG218" s="590"/>
      <c r="AH218" s="590"/>
      <c r="AI218" s="590"/>
      <c r="AJ218" s="590"/>
      <c r="AK218" s="590"/>
      <c r="AL218" s="590"/>
      <c r="AM218" s="590"/>
      <c r="AN218" s="590"/>
      <c r="AO218" s="590"/>
      <c r="AP218" s="591"/>
      <c r="AR218" s="7"/>
    </row>
    <row r="219" spans="2:44" ht="10.5" customHeight="1">
      <c r="B219" s="6"/>
      <c r="AR219" s="7"/>
    </row>
    <row r="220" spans="2:44" ht="3.75" customHeight="1">
      <c r="B220" s="3"/>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8"/>
    </row>
    <row r="221" spans="2:44">
      <c r="AR221" s="9" t="s">
        <v>663</v>
      </c>
    </row>
  </sheetData>
  <sheetProtection algorithmName="SHA-512" hashValue="3Uim+kxKenpGeVGDRlv6cG+2rmU/clBX0hb5itdcn2kVjfMzbIikjC7ALvIwa7z2vFVL7Qmj/Pgg8hGGfN1wcQ==" saltValue="nO/PqmLPx6OUXLFXvOMS4A==" spinCount="100000" sheet="1" objects="1" scenarios="1" formatCells="0"/>
  <mergeCells count="424">
    <mergeCell ref="P214:AP214"/>
    <mergeCell ref="D215:O215"/>
    <mergeCell ref="D218:O218"/>
    <mergeCell ref="P218:AP218"/>
    <mergeCell ref="D216:O216"/>
    <mergeCell ref="P216:AP216"/>
    <mergeCell ref="D217:O217"/>
    <mergeCell ref="P217:AP217"/>
    <mergeCell ref="P215:AP215"/>
    <mergeCell ref="D214:O214"/>
    <mergeCell ref="D213:O213"/>
    <mergeCell ref="P213:AP213"/>
    <mergeCell ref="D209:O209"/>
    <mergeCell ref="P209:AP209"/>
    <mergeCell ref="D211:O211"/>
    <mergeCell ref="P211:AP211"/>
    <mergeCell ref="D210:O210"/>
    <mergeCell ref="P210:AP210"/>
    <mergeCell ref="D205:O205"/>
    <mergeCell ref="P205:AP205"/>
    <mergeCell ref="D206:O206"/>
    <mergeCell ref="P206:AP206"/>
    <mergeCell ref="D212:O212"/>
    <mergeCell ref="P212:AP212"/>
    <mergeCell ref="D208:O208"/>
    <mergeCell ref="P208:AP208"/>
    <mergeCell ref="D207:O207"/>
    <mergeCell ref="P207:AP207"/>
    <mergeCell ref="D201:O201"/>
    <mergeCell ref="P201:AP201"/>
    <mergeCell ref="D202:O202"/>
    <mergeCell ref="P202:AP202"/>
    <mergeCell ref="D204:O204"/>
    <mergeCell ref="P204:AP204"/>
    <mergeCell ref="D196:O196"/>
    <mergeCell ref="P196:AP196"/>
    <mergeCell ref="D203:O203"/>
    <mergeCell ref="P203:AP203"/>
    <mergeCell ref="D198:O198"/>
    <mergeCell ref="P198:AP198"/>
    <mergeCell ref="D199:O199"/>
    <mergeCell ref="P199:AP199"/>
    <mergeCell ref="D200:O200"/>
    <mergeCell ref="P200:AP200"/>
    <mergeCell ref="D197:O197"/>
    <mergeCell ref="P197:AP197"/>
    <mergeCell ref="D192:O192"/>
    <mergeCell ref="P192:AP192"/>
    <mergeCell ref="D193:O193"/>
    <mergeCell ref="P193:AP193"/>
    <mergeCell ref="D194:O194"/>
    <mergeCell ref="P194:AP194"/>
    <mergeCell ref="D195:O195"/>
    <mergeCell ref="P195:AP195"/>
    <mergeCell ref="D183:O183"/>
    <mergeCell ref="P183:AP183"/>
    <mergeCell ref="D184:O184"/>
    <mergeCell ref="P184:AP184"/>
    <mergeCell ref="D188:O188"/>
    <mergeCell ref="P188:AP188"/>
    <mergeCell ref="D191:O191"/>
    <mergeCell ref="P191:AP191"/>
    <mergeCell ref="D186:O186"/>
    <mergeCell ref="P186:AP186"/>
    <mergeCell ref="D187:O187"/>
    <mergeCell ref="P187:AP187"/>
    <mergeCell ref="D190:O190"/>
    <mergeCell ref="P190:AP190"/>
    <mergeCell ref="D189:O189"/>
    <mergeCell ref="P189:AP189"/>
    <mergeCell ref="D178:O178"/>
    <mergeCell ref="P178:AP178"/>
    <mergeCell ref="D185:O185"/>
    <mergeCell ref="P185:AP185"/>
    <mergeCell ref="D180:O180"/>
    <mergeCell ref="P180:AP180"/>
    <mergeCell ref="D181:O181"/>
    <mergeCell ref="P181:AP181"/>
    <mergeCell ref="D182:O182"/>
    <mergeCell ref="P182:AP182"/>
    <mergeCell ref="D179:O179"/>
    <mergeCell ref="P179:AP179"/>
    <mergeCell ref="D174:O174"/>
    <mergeCell ref="P174:AP174"/>
    <mergeCell ref="D175:O175"/>
    <mergeCell ref="P175:AP175"/>
    <mergeCell ref="D176:O176"/>
    <mergeCell ref="P176:AP176"/>
    <mergeCell ref="D177:O177"/>
    <mergeCell ref="P177:AP177"/>
    <mergeCell ref="D165:O165"/>
    <mergeCell ref="P165:AP165"/>
    <mergeCell ref="D166:O166"/>
    <mergeCell ref="P166:AP166"/>
    <mergeCell ref="D170:O170"/>
    <mergeCell ref="P170:AP170"/>
    <mergeCell ref="D173:O173"/>
    <mergeCell ref="P173:AP173"/>
    <mergeCell ref="D168:O168"/>
    <mergeCell ref="P168:AP168"/>
    <mergeCell ref="D169:O169"/>
    <mergeCell ref="P169:AP169"/>
    <mergeCell ref="D172:O172"/>
    <mergeCell ref="P172:AP172"/>
    <mergeCell ref="D171:O171"/>
    <mergeCell ref="P171:AP171"/>
    <mergeCell ref="D160:O160"/>
    <mergeCell ref="P160:AP160"/>
    <mergeCell ref="D167:O167"/>
    <mergeCell ref="P167:AP167"/>
    <mergeCell ref="D162:O162"/>
    <mergeCell ref="P162:AP162"/>
    <mergeCell ref="D163:O163"/>
    <mergeCell ref="P163:AP163"/>
    <mergeCell ref="D164:O164"/>
    <mergeCell ref="P164:AP164"/>
    <mergeCell ref="D161:O161"/>
    <mergeCell ref="P161:AP161"/>
    <mergeCell ref="D156:O156"/>
    <mergeCell ref="P156:AP156"/>
    <mergeCell ref="D157:O157"/>
    <mergeCell ref="P157:AP157"/>
    <mergeCell ref="D158:O158"/>
    <mergeCell ref="P158:AP158"/>
    <mergeCell ref="D159:O159"/>
    <mergeCell ref="P159:AP159"/>
    <mergeCell ref="D147:O147"/>
    <mergeCell ref="P147:AP147"/>
    <mergeCell ref="D148:O148"/>
    <mergeCell ref="P148:AP148"/>
    <mergeCell ref="D152:O152"/>
    <mergeCell ref="P152:AP152"/>
    <mergeCell ref="D155:O155"/>
    <mergeCell ref="P155:AP155"/>
    <mergeCell ref="D150:O150"/>
    <mergeCell ref="P150:AP150"/>
    <mergeCell ref="D151:O151"/>
    <mergeCell ref="P151:AP151"/>
    <mergeCell ref="D154:O154"/>
    <mergeCell ref="P154:AP154"/>
    <mergeCell ref="D153:O153"/>
    <mergeCell ref="P153:AP153"/>
    <mergeCell ref="D142:O142"/>
    <mergeCell ref="P142:AP142"/>
    <mergeCell ref="D149:O149"/>
    <mergeCell ref="P149:AP149"/>
    <mergeCell ref="D144:O144"/>
    <mergeCell ref="P144:AP144"/>
    <mergeCell ref="D145:O145"/>
    <mergeCell ref="P145:AP145"/>
    <mergeCell ref="D146:O146"/>
    <mergeCell ref="P146:AP146"/>
    <mergeCell ref="D143:O143"/>
    <mergeCell ref="P143:AP143"/>
    <mergeCell ref="D138:O138"/>
    <mergeCell ref="P138:AP138"/>
    <mergeCell ref="D139:O139"/>
    <mergeCell ref="P139:AP139"/>
    <mergeCell ref="D140:O140"/>
    <mergeCell ref="P140:AP140"/>
    <mergeCell ref="D141:O141"/>
    <mergeCell ref="P141:AP141"/>
    <mergeCell ref="D129:O129"/>
    <mergeCell ref="P129:AP129"/>
    <mergeCell ref="D130:O130"/>
    <mergeCell ref="P130:AP130"/>
    <mergeCell ref="D134:O134"/>
    <mergeCell ref="P134:AP134"/>
    <mergeCell ref="D137:O137"/>
    <mergeCell ref="P137:AP137"/>
    <mergeCell ref="D132:O132"/>
    <mergeCell ref="P132:AP132"/>
    <mergeCell ref="D133:O133"/>
    <mergeCell ref="P133:AP133"/>
    <mergeCell ref="D136:O136"/>
    <mergeCell ref="P136:AP136"/>
    <mergeCell ref="D135:O135"/>
    <mergeCell ref="P135:AP135"/>
    <mergeCell ref="D124:O124"/>
    <mergeCell ref="P124:AP124"/>
    <mergeCell ref="D131:O131"/>
    <mergeCell ref="P131:AP131"/>
    <mergeCell ref="D126:O126"/>
    <mergeCell ref="P126:AP126"/>
    <mergeCell ref="D127:O127"/>
    <mergeCell ref="P127:AP127"/>
    <mergeCell ref="D128:O128"/>
    <mergeCell ref="P128:AP128"/>
    <mergeCell ref="D125:O125"/>
    <mergeCell ref="P125:AP125"/>
    <mergeCell ref="D120:O120"/>
    <mergeCell ref="P120:AP120"/>
    <mergeCell ref="D121:O121"/>
    <mergeCell ref="P121:AP121"/>
    <mergeCell ref="D122:O122"/>
    <mergeCell ref="P122:AP122"/>
    <mergeCell ref="D123:O123"/>
    <mergeCell ref="P123:AP123"/>
    <mergeCell ref="D111:O111"/>
    <mergeCell ref="P111:AP111"/>
    <mergeCell ref="D112:O112"/>
    <mergeCell ref="P112:AP112"/>
    <mergeCell ref="D116:O116"/>
    <mergeCell ref="P116:AP116"/>
    <mergeCell ref="D119:O119"/>
    <mergeCell ref="P119:AP119"/>
    <mergeCell ref="D114:O114"/>
    <mergeCell ref="P114:AP114"/>
    <mergeCell ref="D115:O115"/>
    <mergeCell ref="P115:AP115"/>
    <mergeCell ref="D118:O118"/>
    <mergeCell ref="P118:AP118"/>
    <mergeCell ref="D117:O117"/>
    <mergeCell ref="P117:AP117"/>
    <mergeCell ref="D106:O106"/>
    <mergeCell ref="P106:AP106"/>
    <mergeCell ref="D113:O113"/>
    <mergeCell ref="P113:AP113"/>
    <mergeCell ref="D108:O108"/>
    <mergeCell ref="P108:AP108"/>
    <mergeCell ref="D109:O109"/>
    <mergeCell ref="P109:AP109"/>
    <mergeCell ref="D110:O110"/>
    <mergeCell ref="P110:AP110"/>
    <mergeCell ref="D107:O107"/>
    <mergeCell ref="P107:AP107"/>
    <mergeCell ref="D102:O102"/>
    <mergeCell ref="P102:AP102"/>
    <mergeCell ref="D103:O103"/>
    <mergeCell ref="P103:AP103"/>
    <mergeCell ref="D104:O104"/>
    <mergeCell ref="P104:AP104"/>
    <mergeCell ref="D105:O105"/>
    <mergeCell ref="P105:AP105"/>
    <mergeCell ref="D93:O93"/>
    <mergeCell ref="P93:AP93"/>
    <mergeCell ref="D94:O94"/>
    <mergeCell ref="P94:AP94"/>
    <mergeCell ref="D98:O98"/>
    <mergeCell ref="P98:AP98"/>
    <mergeCell ref="D101:O101"/>
    <mergeCell ref="P101:AP101"/>
    <mergeCell ref="D96:O96"/>
    <mergeCell ref="P96:AP96"/>
    <mergeCell ref="D97:O97"/>
    <mergeCell ref="P97:AP97"/>
    <mergeCell ref="D100:O100"/>
    <mergeCell ref="P100:AP100"/>
    <mergeCell ref="D99:O99"/>
    <mergeCell ref="P99:AP99"/>
    <mergeCell ref="D88:O88"/>
    <mergeCell ref="P88:AP88"/>
    <mergeCell ref="D95:O95"/>
    <mergeCell ref="P95:AP95"/>
    <mergeCell ref="D90:O90"/>
    <mergeCell ref="P90:AP90"/>
    <mergeCell ref="D91:O91"/>
    <mergeCell ref="P91:AP91"/>
    <mergeCell ref="D92:O92"/>
    <mergeCell ref="P92:AP92"/>
    <mergeCell ref="D89:O89"/>
    <mergeCell ref="P89:AP89"/>
    <mergeCell ref="D84:O84"/>
    <mergeCell ref="P84:AP84"/>
    <mergeCell ref="D85:O85"/>
    <mergeCell ref="P85:AP85"/>
    <mergeCell ref="D86:O86"/>
    <mergeCell ref="P86:AP86"/>
    <mergeCell ref="D87:O87"/>
    <mergeCell ref="P87:AP87"/>
    <mergeCell ref="D75:O75"/>
    <mergeCell ref="P75:AP75"/>
    <mergeCell ref="D76:O76"/>
    <mergeCell ref="P76:AP76"/>
    <mergeCell ref="D80:O80"/>
    <mergeCell ref="P80:AP80"/>
    <mergeCell ref="D83:O83"/>
    <mergeCell ref="P83:AP83"/>
    <mergeCell ref="D78:O78"/>
    <mergeCell ref="P78:AP78"/>
    <mergeCell ref="D79:O79"/>
    <mergeCell ref="P79:AP79"/>
    <mergeCell ref="D82:O82"/>
    <mergeCell ref="P82:AP82"/>
    <mergeCell ref="D81:O81"/>
    <mergeCell ref="P81:AP81"/>
    <mergeCell ref="D70:O70"/>
    <mergeCell ref="P70:AP70"/>
    <mergeCell ref="D77:O77"/>
    <mergeCell ref="P77:AP77"/>
    <mergeCell ref="D72:O72"/>
    <mergeCell ref="P72:AP72"/>
    <mergeCell ref="D73:O73"/>
    <mergeCell ref="P73:AP73"/>
    <mergeCell ref="D74:O74"/>
    <mergeCell ref="P74:AP74"/>
    <mergeCell ref="D71:O71"/>
    <mergeCell ref="P71:AP71"/>
    <mergeCell ref="D66:O66"/>
    <mergeCell ref="P66:AP66"/>
    <mergeCell ref="D67:O67"/>
    <mergeCell ref="P67:AP67"/>
    <mergeCell ref="D68:O68"/>
    <mergeCell ref="P68:AP68"/>
    <mergeCell ref="D69:O69"/>
    <mergeCell ref="P69:AP69"/>
    <mergeCell ref="D57:O57"/>
    <mergeCell ref="P57:AP57"/>
    <mergeCell ref="D58:O58"/>
    <mergeCell ref="P58:AP58"/>
    <mergeCell ref="D62:O62"/>
    <mergeCell ref="P62:AP62"/>
    <mergeCell ref="D65:O65"/>
    <mergeCell ref="P65:AP65"/>
    <mergeCell ref="D60:O60"/>
    <mergeCell ref="P60:AP60"/>
    <mergeCell ref="D61:O61"/>
    <mergeCell ref="P61:AP61"/>
    <mergeCell ref="D64:O64"/>
    <mergeCell ref="P64:AP64"/>
    <mergeCell ref="D63:O63"/>
    <mergeCell ref="P63:AP63"/>
    <mergeCell ref="D52:O52"/>
    <mergeCell ref="P52:AP52"/>
    <mergeCell ref="D59:O59"/>
    <mergeCell ref="P59:AP59"/>
    <mergeCell ref="D54:O54"/>
    <mergeCell ref="P54:AP54"/>
    <mergeCell ref="D55:O55"/>
    <mergeCell ref="P55:AP55"/>
    <mergeCell ref="D56:O56"/>
    <mergeCell ref="P56:AP56"/>
    <mergeCell ref="D53:O53"/>
    <mergeCell ref="P53:AP53"/>
    <mergeCell ref="D25:O25"/>
    <mergeCell ref="D48:O48"/>
    <mergeCell ref="P48:AP48"/>
    <mergeCell ref="D49:O49"/>
    <mergeCell ref="P49:AP49"/>
    <mergeCell ref="D50:O50"/>
    <mergeCell ref="P50:AP50"/>
    <mergeCell ref="D51:O51"/>
    <mergeCell ref="P51:AP51"/>
    <mergeCell ref="P33:AP33"/>
    <mergeCell ref="D46:O46"/>
    <mergeCell ref="P46:AP46"/>
    <mergeCell ref="D47:O47"/>
    <mergeCell ref="P47:AP47"/>
    <mergeCell ref="D45:O45"/>
    <mergeCell ref="P45:AP45"/>
    <mergeCell ref="P40:AP40"/>
    <mergeCell ref="D36:O36"/>
    <mergeCell ref="D44:O44"/>
    <mergeCell ref="P44:AP44"/>
    <mergeCell ref="D27:O27"/>
    <mergeCell ref="D26:O26"/>
    <mergeCell ref="D31:O31"/>
    <mergeCell ref="D29:O29"/>
    <mergeCell ref="P27:AP27"/>
    <mergeCell ref="P26:AP26"/>
    <mergeCell ref="D41:O41"/>
    <mergeCell ref="P41:AP41"/>
    <mergeCell ref="D39:O39"/>
    <mergeCell ref="P39:AP39"/>
    <mergeCell ref="D40:O40"/>
    <mergeCell ref="P29:AP29"/>
    <mergeCell ref="P28:AP28"/>
    <mergeCell ref="D13:O13"/>
    <mergeCell ref="D14:O14"/>
    <mergeCell ref="D24:O24"/>
    <mergeCell ref="D28:O28"/>
    <mergeCell ref="D42:O42"/>
    <mergeCell ref="P42:AP42"/>
    <mergeCell ref="D43:O43"/>
    <mergeCell ref="P43:AP43"/>
    <mergeCell ref="P35:AP35"/>
    <mergeCell ref="P36:AP36"/>
    <mergeCell ref="P32:AP32"/>
    <mergeCell ref="D30:O30"/>
    <mergeCell ref="D38:O38"/>
    <mergeCell ref="P37:AP37"/>
    <mergeCell ref="P38:AP38"/>
    <mergeCell ref="P30:AP30"/>
    <mergeCell ref="P34:AP34"/>
    <mergeCell ref="D37:O37"/>
    <mergeCell ref="D35:O35"/>
    <mergeCell ref="D32:O32"/>
    <mergeCell ref="D33:O33"/>
    <mergeCell ref="D34:O34"/>
    <mergeCell ref="P25:AP25"/>
    <mergeCell ref="P31:AP31"/>
    <mergeCell ref="P24:AP24"/>
    <mergeCell ref="P20:AP20"/>
    <mergeCell ref="P23:AP23"/>
    <mergeCell ref="D21:O21"/>
    <mergeCell ref="D19:O19"/>
    <mergeCell ref="D18:O18"/>
    <mergeCell ref="G2:I2"/>
    <mergeCell ref="D4:AP4"/>
    <mergeCell ref="D11:O11"/>
    <mergeCell ref="D16:O16"/>
    <mergeCell ref="D12:O12"/>
    <mergeCell ref="P8:AP8"/>
    <mergeCell ref="P9:AP9"/>
    <mergeCell ref="D15:O15"/>
    <mergeCell ref="P12:AP12"/>
    <mergeCell ref="P13:AP13"/>
    <mergeCell ref="E8:N8"/>
    <mergeCell ref="P11:AP11"/>
    <mergeCell ref="P15:AP15"/>
    <mergeCell ref="P14:AP14"/>
    <mergeCell ref="P16:AP16"/>
    <mergeCell ref="D9:O9"/>
    <mergeCell ref="P10:AP10"/>
    <mergeCell ref="D10:O10"/>
    <mergeCell ref="D17:O17"/>
    <mergeCell ref="P17:AP17"/>
    <mergeCell ref="P18:AP18"/>
    <mergeCell ref="P19:AP19"/>
    <mergeCell ref="P21:AP21"/>
    <mergeCell ref="P22:AP22"/>
    <mergeCell ref="D20:O20"/>
    <mergeCell ref="D22:O22"/>
    <mergeCell ref="D23:O23"/>
  </mergeCells>
  <phoneticPr fontId="2"/>
  <conditionalFormatting sqref="D9:O218">
    <cfRule type="expression" dxfId="4" priority="1">
      <formula>AND($AT$12="指定相当",OR($D9="指定地球温暖化対策事業者",$D9="特定テナント等事業者"))</formula>
    </cfRule>
    <cfRule type="expression" dxfId="3" priority="2">
      <formula>AND($AT$12="",OR($D9="指定相当地球温暖化対策事業者",$D9="特定テナント等相当事業者"))</formula>
    </cfRule>
  </conditionalFormatting>
  <dataValidations count="2">
    <dataValidation type="list" allowBlank="1" showInputMessage="1" showErrorMessage="1" promptTitle="注意事項" prompt="このセルでの選択と、≪その1シート≫ページ右上での選択が整合しない場合、セルが赤色になります。修正の上、作成を進めるようお願いします。" sqref="D9:O218" xr:uid="{00000000-0002-0000-0200-000000000000}">
      <formula1>$AT$7:$AT$11</formula1>
    </dataValidation>
    <dataValidation allowBlank="1" showInputMessage="1" showErrorMessage="1" promptTitle="注意事項" prompt="この項目は公表対象となっています。　　　　　_x000a_左欄のプルダウンで「指定地球温暖化対策事業者」又は「特定テナント等事業者」を選択し、法人等の名称のみを記入してください。_x000a_個人の場合は氏名を入力せず、合計人数のみを記入してください。" sqref="P9:AP218" xr:uid="{00000000-0002-0000-0200-000001000000}"/>
  </dataValidations>
  <pageMargins left="0.47244094488188981" right="0.19685039370078741" top="0.62992125984251968" bottom="0.31496062992125984" header="0.43307086614173229" footer="0.19685039370078741"/>
  <pageSetup paperSize="9"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D31"/>
  <sheetViews>
    <sheetView showGridLines="0" showZeros="0" view="pageBreakPreview" zoomScaleNormal="100" zoomScaleSheetLayoutView="100" workbookViewId="0">
      <selection activeCell="R5" sqref="R5:AP5"/>
    </sheetView>
  </sheetViews>
  <sheetFormatPr defaultColWidth="9" defaultRowHeight="12"/>
  <cols>
    <col min="1" max="1" width="2.33203125" style="4" customWidth="1"/>
    <col min="2" max="2" width="0.6640625" style="4" customWidth="1"/>
    <col min="3" max="43" width="2.33203125" style="4" customWidth="1"/>
    <col min="44" max="44" width="0.6640625" style="4" customWidth="1"/>
    <col min="45" max="45" width="5.109375" style="4" customWidth="1"/>
    <col min="46" max="51" width="9" style="4" hidden="1" customWidth="1"/>
    <col min="52" max="16384" width="9" style="4"/>
  </cols>
  <sheetData>
    <row r="1" spans="2:56">
      <c r="C1" s="4" t="s">
        <v>142</v>
      </c>
    </row>
    <row r="2" spans="2:56" ht="3" customHeight="1">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51"/>
    </row>
    <row r="3" spans="2:56">
      <c r="B3" s="6"/>
      <c r="AR3" s="7"/>
    </row>
    <row r="4" spans="2:56" ht="18.75" customHeight="1" thickBot="1">
      <c r="B4" s="6"/>
      <c r="D4" s="4" t="s">
        <v>134</v>
      </c>
      <c r="AR4" s="7"/>
    </row>
    <row r="5" spans="2:56" ht="19.5" customHeight="1">
      <c r="B5" s="6"/>
      <c r="D5" s="598" t="s">
        <v>135</v>
      </c>
      <c r="E5" s="599"/>
      <c r="F5" s="599"/>
      <c r="G5" s="599"/>
      <c r="H5" s="600"/>
      <c r="I5" s="76"/>
      <c r="J5" s="615" t="s">
        <v>138</v>
      </c>
      <c r="K5" s="615"/>
      <c r="L5" s="615"/>
      <c r="M5" s="615"/>
      <c r="N5" s="615"/>
      <c r="O5" s="615"/>
      <c r="P5" s="615"/>
      <c r="Q5" s="77"/>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5"/>
      <c r="AR5" s="7"/>
    </row>
    <row r="6" spans="2:56" ht="19.5" customHeight="1">
      <c r="B6" s="6"/>
      <c r="D6" s="601"/>
      <c r="E6" s="602"/>
      <c r="F6" s="602"/>
      <c r="G6" s="602"/>
      <c r="H6" s="603"/>
      <c r="I6" s="80"/>
      <c r="J6" s="555" t="s">
        <v>509</v>
      </c>
      <c r="K6" s="555"/>
      <c r="L6" s="555"/>
      <c r="M6" s="555"/>
      <c r="N6" s="555"/>
      <c r="O6" s="555"/>
      <c r="P6" s="555"/>
      <c r="Q6" s="81"/>
      <c r="R6" s="617"/>
      <c r="S6" s="618"/>
      <c r="T6" s="618"/>
      <c r="U6" s="618"/>
      <c r="V6" s="618"/>
      <c r="W6" s="618"/>
      <c r="X6" s="618"/>
      <c r="Y6" s="618"/>
      <c r="Z6" s="618"/>
      <c r="AA6" s="618"/>
      <c r="AB6" s="618"/>
      <c r="AC6" s="618"/>
      <c r="AD6" s="618"/>
      <c r="AE6" s="618"/>
      <c r="AF6" s="618"/>
      <c r="AG6" s="618"/>
      <c r="AH6" s="618"/>
      <c r="AI6" s="618"/>
      <c r="AJ6" s="618"/>
      <c r="AK6" s="618"/>
      <c r="AL6" s="618"/>
      <c r="AM6" s="618"/>
      <c r="AN6" s="618"/>
      <c r="AO6" s="618"/>
      <c r="AP6" s="619"/>
      <c r="AR6" s="7"/>
    </row>
    <row r="7" spans="2:56" ht="19.5" customHeight="1">
      <c r="B7" s="6"/>
      <c r="D7" s="609" t="s">
        <v>136</v>
      </c>
      <c r="E7" s="610"/>
      <c r="F7" s="610"/>
      <c r="G7" s="610"/>
      <c r="H7" s="611"/>
      <c r="I7" s="80"/>
      <c r="J7" s="616" t="s">
        <v>138</v>
      </c>
      <c r="K7" s="616"/>
      <c r="L7" s="616"/>
      <c r="M7" s="616"/>
      <c r="N7" s="616"/>
      <c r="O7" s="616"/>
      <c r="P7" s="616"/>
      <c r="Q7" s="81"/>
      <c r="R7" s="525"/>
      <c r="S7" s="526"/>
      <c r="T7" s="526"/>
      <c r="U7" s="526"/>
      <c r="V7" s="526"/>
      <c r="W7" s="526"/>
      <c r="X7" s="526"/>
      <c r="Y7" s="526"/>
      <c r="Z7" s="526"/>
      <c r="AA7" s="526"/>
      <c r="AB7" s="526"/>
      <c r="AC7" s="526"/>
      <c r="AD7" s="526"/>
      <c r="AE7" s="526"/>
      <c r="AF7" s="526"/>
      <c r="AG7" s="526"/>
      <c r="AH7" s="526"/>
      <c r="AI7" s="526"/>
      <c r="AJ7" s="526"/>
      <c r="AK7" s="526"/>
      <c r="AL7" s="526"/>
      <c r="AM7" s="526"/>
      <c r="AN7" s="526"/>
      <c r="AO7" s="526"/>
      <c r="AP7" s="527"/>
      <c r="AR7" s="7"/>
    </row>
    <row r="8" spans="2:56" ht="19.5" customHeight="1" thickBot="1">
      <c r="B8" s="6"/>
      <c r="D8" s="612"/>
      <c r="E8" s="613"/>
      <c r="F8" s="613"/>
      <c r="G8" s="613"/>
      <c r="H8" s="614"/>
      <c r="I8" s="338"/>
      <c r="J8" s="620" t="s">
        <v>509</v>
      </c>
      <c r="K8" s="620"/>
      <c r="L8" s="620"/>
      <c r="M8" s="620"/>
      <c r="N8" s="620"/>
      <c r="O8" s="620"/>
      <c r="P8" s="620"/>
      <c r="Q8" s="339"/>
      <c r="R8" s="606"/>
      <c r="S8" s="607"/>
      <c r="T8" s="607"/>
      <c r="U8" s="607"/>
      <c r="V8" s="607"/>
      <c r="W8" s="607"/>
      <c r="X8" s="607"/>
      <c r="Y8" s="607"/>
      <c r="Z8" s="607"/>
      <c r="AA8" s="607"/>
      <c r="AB8" s="607"/>
      <c r="AC8" s="607"/>
      <c r="AD8" s="607"/>
      <c r="AE8" s="607"/>
      <c r="AF8" s="607"/>
      <c r="AG8" s="607"/>
      <c r="AH8" s="607"/>
      <c r="AI8" s="607"/>
      <c r="AJ8" s="607"/>
      <c r="AK8" s="607"/>
      <c r="AL8" s="607"/>
      <c r="AM8" s="607"/>
      <c r="AN8" s="607"/>
      <c r="AO8" s="607"/>
      <c r="AP8" s="608"/>
      <c r="AR8" s="7"/>
    </row>
    <row r="9" spans="2:56" ht="15" customHeight="1">
      <c r="B9" s="6"/>
      <c r="D9" s="78"/>
      <c r="E9" s="78"/>
      <c r="F9" s="5"/>
      <c r="G9" s="5"/>
      <c r="H9" s="5"/>
      <c r="I9" s="5"/>
      <c r="J9" s="5"/>
      <c r="K9" s="5"/>
      <c r="L9" s="5"/>
      <c r="M9" s="5"/>
      <c r="N9" s="5"/>
      <c r="O9" s="5"/>
      <c r="P9" s="5"/>
      <c r="Q9" s="5"/>
      <c r="R9" s="5"/>
      <c r="AR9" s="7"/>
    </row>
    <row r="10" spans="2:56" ht="18" customHeight="1" thickBot="1">
      <c r="B10" s="6"/>
      <c r="D10" s="4" t="s">
        <v>139</v>
      </c>
      <c r="AR10" s="7"/>
    </row>
    <row r="11" spans="2:56" ht="25.5" hidden="1" customHeight="1">
      <c r="B11" s="6"/>
      <c r="D11" s="598" t="s">
        <v>185</v>
      </c>
      <c r="E11" s="599"/>
      <c r="F11" s="57"/>
      <c r="G11" s="629">
        <v>39448</v>
      </c>
      <c r="H11" s="629"/>
      <c r="I11" s="629"/>
      <c r="J11" s="629"/>
      <c r="K11" s="629"/>
      <c r="L11" s="82" t="s">
        <v>137</v>
      </c>
      <c r="M11" s="629">
        <v>40999</v>
      </c>
      <c r="N11" s="629"/>
      <c r="O11" s="629"/>
      <c r="P11" s="629"/>
      <c r="Q11" s="629"/>
      <c r="R11" s="83"/>
      <c r="S11" s="5"/>
      <c r="T11" s="5"/>
      <c r="U11" s="5"/>
      <c r="V11" s="5"/>
      <c r="W11" s="5"/>
      <c r="X11" s="5"/>
      <c r="Y11" s="5"/>
      <c r="Z11" s="5"/>
      <c r="AA11" s="5"/>
      <c r="AB11" s="5"/>
      <c r="AC11" s="5"/>
      <c r="AD11" s="5"/>
      <c r="AE11" s="5"/>
      <c r="AF11" s="5"/>
      <c r="AG11" s="5"/>
      <c r="AH11" s="5"/>
      <c r="AI11" s="5"/>
      <c r="AJ11" s="5"/>
      <c r="AK11" s="5"/>
      <c r="AL11" s="5"/>
      <c r="AM11" s="5"/>
      <c r="AN11" s="5"/>
      <c r="AO11" s="5"/>
      <c r="AP11" s="5"/>
      <c r="AQ11" s="5"/>
      <c r="AR11" s="84"/>
      <c r="AV11" s="85"/>
    </row>
    <row r="12" spans="2:56" ht="19.5" customHeight="1">
      <c r="B12" s="6"/>
      <c r="D12" s="598" t="s">
        <v>22</v>
      </c>
      <c r="E12" s="599"/>
      <c r="F12" s="599"/>
      <c r="G12" s="599"/>
      <c r="H12" s="600"/>
      <c r="I12" s="337"/>
      <c r="J12" s="638" t="s">
        <v>140</v>
      </c>
      <c r="K12" s="638"/>
      <c r="L12" s="638"/>
      <c r="M12" s="638"/>
      <c r="N12" s="638"/>
      <c r="O12" s="638"/>
      <c r="P12" s="638"/>
      <c r="Q12" s="64"/>
      <c r="R12" s="633" t="s">
        <v>194</v>
      </c>
      <c r="S12" s="633"/>
      <c r="T12" s="633"/>
      <c r="U12" s="633"/>
      <c r="V12" s="634"/>
      <c r="W12" s="630"/>
      <c r="X12" s="631"/>
      <c r="Y12" s="631"/>
      <c r="Z12" s="631"/>
      <c r="AA12" s="631"/>
      <c r="AB12" s="631"/>
      <c r="AC12" s="631"/>
      <c r="AD12" s="631"/>
      <c r="AE12" s="631"/>
      <c r="AF12" s="631"/>
      <c r="AG12" s="631"/>
      <c r="AH12" s="631"/>
      <c r="AI12" s="631"/>
      <c r="AJ12" s="631"/>
      <c r="AK12" s="631"/>
      <c r="AL12" s="631"/>
      <c r="AM12" s="631"/>
      <c r="AN12" s="631"/>
      <c r="AO12" s="631"/>
      <c r="AP12" s="632"/>
      <c r="AQ12" s="5"/>
      <c r="AR12" s="84"/>
      <c r="AS12" s="86"/>
      <c r="AU12" s="86">
        <v>0</v>
      </c>
      <c r="AV12" s="86"/>
      <c r="AW12" s="86"/>
      <c r="AX12" s="86"/>
      <c r="AY12" s="86"/>
      <c r="AZ12" s="86"/>
      <c r="BA12" s="86"/>
      <c r="BB12" s="86"/>
      <c r="BC12" s="86"/>
      <c r="BD12" s="86"/>
    </row>
    <row r="13" spans="2:56" ht="19.5" customHeight="1">
      <c r="B13" s="6"/>
      <c r="D13" s="601"/>
      <c r="E13" s="602"/>
      <c r="F13" s="602"/>
      <c r="G13" s="602"/>
      <c r="H13" s="603"/>
      <c r="I13" s="569"/>
      <c r="J13" s="649" t="s">
        <v>23</v>
      </c>
      <c r="K13" s="649"/>
      <c r="L13" s="649"/>
      <c r="M13" s="649"/>
      <c r="N13" s="649"/>
      <c r="O13" s="649"/>
      <c r="P13" s="649"/>
      <c r="Q13" s="51"/>
      <c r="R13" s="623" t="s">
        <v>211</v>
      </c>
      <c r="S13" s="624"/>
      <c r="T13" s="624"/>
      <c r="U13" s="624"/>
      <c r="V13" s="625"/>
      <c r="W13" s="636"/>
      <c r="X13" s="636"/>
      <c r="Y13" s="636"/>
      <c r="Z13" s="636"/>
      <c r="AA13" s="636"/>
      <c r="AB13" s="636"/>
      <c r="AC13" s="636"/>
      <c r="AD13" s="636"/>
      <c r="AE13" s="636"/>
      <c r="AF13" s="636"/>
      <c r="AG13" s="636"/>
      <c r="AH13" s="636"/>
      <c r="AI13" s="636"/>
      <c r="AJ13" s="636"/>
      <c r="AK13" s="636"/>
      <c r="AL13" s="636"/>
      <c r="AM13" s="636"/>
      <c r="AN13" s="636"/>
      <c r="AO13" s="636"/>
      <c r="AP13" s="637"/>
      <c r="AQ13" s="5"/>
      <c r="AR13" s="84"/>
    </row>
    <row r="14" spans="2:56" ht="19.5" customHeight="1">
      <c r="B14" s="6"/>
      <c r="D14" s="601"/>
      <c r="E14" s="602"/>
      <c r="F14" s="602"/>
      <c r="G14" s="602"/>
      <c r="H14" s="603"/>
      <c r="I14" s="644"/>
      <c r="J14" s="649"/>
      <c r="K14" s="649"/>
      <c r="L14" s="649"/>
      <c r="M14" s="649"/>
      <c r="N14" s="649"/>
      <c r="O14" s="649"/>
      <c r="P14" s="649"/>
      <c r="Q14" s="7"/>
      <c r="R14" s="623" t="s">
        <v>186</v>
      </c>
      <c r="S14" s="624"/>
      <c r="T14" s="624"/>
      <c r="U14" s="624"/>
      <c r="V14" s="625"/>
      <c r="W14" s="636"/>
      <c r="X14" s="636"/>
      <c r="Y14" s="636"/>
      <c r="Z14" s="636"/>
      <c r="AA14" s="636"/>
      <c r="AB14" s="636"/>
      <c r="AC14" s="636"/>
      <c r="AD14" s="636"/>
      <c r="AE14" s="636"/>
      <c r="AF14" s="636"/>
      <c r="AG14" s="636"/>
      <c r="AH14" s="636"/>
      <c r="AI14" s="636"/>
      <c r="AJ14" s="636"/>
      <c r="AK14" s="636"/>
      <c r="AL14" s="636"/>
      <c r="AM14" s="636"/>
      <c r="AN14" s="636"/>
      <c r="AO14" s="636"/>
      <c r="AP14" s="637"/>
      <c r="AQ14" s="5"/>
      <c r="AR14" s="84"/>
    </row>
    <row r="15" spans="2:56" ht="19.5" customHeight="1">
      <c r="B15" s="6"/>
      <c r="D15" s="601"/>
      <c r="E15" s="602"/>
      <c r="F15" s="602"/>
      <c r="G15" s="602"/>
      <c r="H15" s="603"/>
      <c r="I15" s="643"/>
      <c r="J15" s="649"/>
      <c r="K15" s="649"/>
      <c r="L15" s="649"/>
      <c r="M15" s="649"/>
      <c r="N15" s="649"/>
      <c r="O15" s="649"/>
      <c r="P15" s="649"/>
      <c r="Q15" s="8"/>
      <c r="R15" s="623" t="s">
        <v>187</v>
      </c>
      <c r="S15" s="624"/>
      <c r="T15" s="624"/>
      <c r="U15" s="624"/>
      <c r="V15" s="625"/>
      <c r="W15" s="636"/>
      <c r="X15" s="636"/>
      <c r="Y15" s="636"/>
      <c r="Z15" s="636"/>
      <c r="AA15" s="636"/>
      <c r="AB15" s="636"/>
      <c r="AC15" s="636"/>
      <c r="AD15" s="636"/>
      <c r="AE15" s="636"/>
      <c r="AF15" s="636"/>
      <c r="AG15" s="636"/>
      <c r="AH15" s="636"/>
      <c r="AI15" s="636"/>
      <c r="AJ15" s="636"/>
      <c r="AK15" s="636"/>
      <c r="AL15" s="636"/>
      <c r="AM15" s="636"/>
      <c r="AN15" s="636"/>
      <c r="AO15" s="636"/>
      <c r="AP15" s="637"/>
      <c r="AQ15" s="5"/>
      <c r="AR15" s="84"/>
    </row>
    <row r="16" spans="2:56" ht="19.5" customHeight="1">
      <c r="B16" s="6"/>
      <c r="D16" s="601"/>
      <c r="E16" s="602"/>
      <c r="F16" s="602"/>
      <c r="G16" s="602"/>
      <c r="H16" s="603"/>
      <c r="I16" s="569"/>
      <c r="J16" s="649" t="s">
        <v>24</v>
      </c>
      <c r="K16" s="649"/>
      <c r="L16" s="649"/>
      <c r="M16" s="649"/>
      <c r="N16" s="649"/>
      <c r="O16" s="649"/>
      <c r="P16" s="649"/>
      <c r="Q16" s="51"/>
      <c r="R16" s="623" t="s">
        <v>188</v>
      </c>
      <c r="S16" s="624"/>
      <c r="T16" s="624"/>
      <c r="U16" s="624"/>
      <c r="V16" s="625"/>
      <c r="W16" s="636"/>
      <c r="X16" s="636"/>
      <c r="Y16" s="636"/>
      <c r="Z16" s="636"/>
      <c r="AA16" s="636"/>
      <c r="AB16" s="636"/>
      <c r="AC16" s="636"/>
      <c r="AD16" s="636"/>
      <c r="AE16" s="636"/>
      <c r="AF16" s="636"/>
      <c r="AG16" s="636"/>
      <c r="AH16" s="636"/>
      <c r="AI16" s="636"/>
      <c r="AJ16" s="636"/>
      <c r="AK16" s="636"/>
      <c r="AL16" s="636"/>
      <c r="AM16" s="636"/>
      <c r="AN16" s="636"/>
      <c r="AO16" s="636"/>
      <c r="AP16" s="637"/>
      <c r="AQ16" s="5"/>
      <c r="AR16" s="84"/>
    </row>
    <row r="17" spans="2:44" ht="19.5" customHeight="1">
      <c r="B17" s="6"/>
      <c r="D17" s="601"/>
      <c r="E17" s="602"/>
      <c r="F17" s="602"/>
      <c r="G17" s="602"/>
      <c r="H17" s="603"/>
      <c r="I17" s="643"/>
      <c r="J17" s="649"/>
      <c r="K17" s="649"/>
      <c r="L17" s="649"/>
      <c r="M17" s="649"/>
      <c r="N17" s="649"/>
      <c r="O17" s="649"/>
      <c r="P17" s="649"/>
      <c r="Q17" s="8"/>
      <c r="R17" s="623" t="s">
        <v>189</v>
      </c>
      <c r="S17" s="624"/>
      <c r="T17" s="624"/>
      <c r="U17" s="624"/>
      <c r="V17" s="625"/>
      <c r="W17" s="636"/>
      <c r="X17" s="636"/>
      <c r="Y17" s="636"/>
      <c r="Z17" s="636"/>
      <c r="AA17" s="636"/>
      <c r="AB17" s="636"/>
      <c r="AC17" s="636"/>
      <c r="AD17" s="636"/>
      <c r="AE17" s="636"/>
      <c r="AF17" s="636"/>
      <c r="AG17" s="636"/>
      <c r="AH17" s="636"/>
      <c r="AI17" s="636"/>
      <c r="AJ17" s="636"/>
      <c r="AK17" s="636"/>
      <c r="AL17" s="636"/>
      <c r="AM17" s="636"/>
      <c r="AN17" s="636"/>
      <c r="AO17" s="636"/>
      <c r="AP17" s="637"/>
      <c r="AQ17" s="5"/>
      <c r="AR17" s="84"/>
    </row>
    <row r="18" spans="2:44" ht="19.5" customHeight="1" thickBot="1">
      <c r="B18" s="6"/>
      <c r="D18" s="612"/>
      <c r="E18" s="613"/>
      <c r="F18" s="613"/>
      <c r="G18" s="613"/>
      <c r="H18" s="614"/>
      <c r="I18" s="340"/>
      <c r="J18" s="551" t="s">
        <v>25</v>
      </c>
      <c r="K18" s="551"/>
      <c r="L18" s="551"/>
      <c r="M18" s="551"/>
      <c r="N18" s="551"/>
      <c r="O18" s="551"/>
      <c r="P18" s="551"/>
      <c r="Q18" s="75"/>
      <c r="R18" s="645" t="s">
        <v>194</v>
      </c>
      <c r="S18" s="646"/>
      <c r="T18" s="646"/>
      <c r="U18" s="646"/>
      <c r="V18" s="646"/>
      <c r="W18" s="646"/>
      <c r="X18" s="646"/>
      <c r="Y18" s="646"/>
      <c r="Z18" s="646"/>
      <c r="AA18" s="646"/>
      <c r="AB18" s="646"/>
      <c r="AC18" s="646"/>
      <c r="AD18" s="646"/>
      <c r="AE18" s="646"/>
      <c r="AF18" s="646"/>
      <c r="AG18" s="646"/>
      <c r="AH18" s="646"/>
      <c r="AI18" s="646"/>
      <c r="AJ18" s="646"/>
      <c r="AK18" s="646"/>
      <c r="AL18" s="646"/>
      <c r="AM18" s="646"/>
      <c r="AN18" s="646"/>
      <c r="AO18" s="646"/>
      <c r="AP18" s="647"/>
      <c r="AQ18" s="5"/>
      <c r="AR18" s="84"/>
    </row>
    <row r="19" spans="2:44" ht="6.75" customHeight="1">
      <c r="B19" s="6"/>
      <c r="D19" s="78"/>
      <c r="E19" s="78"/>
      <c r="F19" s="87"/>
      <c r="G19" s="87"/>
      <c r="H19" s="87"/>
      <c r="I19" s="87"/>
      <c r="J19" s="87"/>
      <c r="K19" s="5"/>
      <c r="L19" s="5"/>
      <c r="M19" s="5"/>
      <c r="N19" s="5"/>
      <c r="O19" s="5"/>
      <c r="P19" s="5"/>
      <c r="Q19" s="5"/>
      <c r="AR19" s="7"/>
    </row>
    <row r="20" spans="2:44" ht="21" customHeight="1" thickBot="1">
      <c r="B20" s="6"/>
      <c r="D20" s="4" t="s">
        <v>49</v>
      </c>
      <c r="AR20" s="7"/>
    </row>
    <row r="21" spans="2:44" ht="25.5" customHeight="1" thickBot="1">
      <c r="B21" s="6"/>
      <c r="D21" s="653" t="s">
        <v>204</v>
      </c>
      <c r="E21" s="654"/>
      <c r="F21" s="654"/>
      <c r="G21" s="654"/>
      <c r="H21" s="654"/>
      <c r="I21" s="654"/>
      <c r="J21" s="654"/>
      <c r="K21" s="654"/>
      <c r="L21" s="654"/>
      <c r="M21" s="654"/>
      <c r="N21" s="641"/>
      <c r="O21" s="642"/>
      <c r="P21" s="642"/>
      <c r="Q21" s="621" t="s">
        <v>190</v>
      </c>
      <c r="R21" s="621"/>
      <c r="S21" s="621"/>
      <c r="T21" s="341"/>
      <c r="U21" s="658" t="s">
        <v>510</v>
      </c>
      <c r="V21" s="658"/>
      <c r="W21" s="658"/>
      <c r="X21" s="658"/>
      <c r="Y21" s="658"/>
      <c r="Z21" s="658"/>
      <c r="AA21" s="658"/>
      <c r="AB21" s="658"/>
      <c r="AC21" s="658"/>
      <c r="AD21" s="658"/>
      <c r="AE21" s="658"/>
      <c r="AF21" s="98"/>
      <c r="AG21" s="659"/>
      <c r="AH21" s="635"/>
      <c r="AI21" s="635"/>
      <c r="AJ21" s="335" t="s">
        <v>156</v>
      </c>
      <c r="AK21" s="635"/>
      <c r="AL21" s="635"/>
      <c r="AM21" s="335" t="s">
        <v>157</v>
      </c>
      <c r="AN21" s="635"/>
      <c r="AO21" s="635"/>
      <c r="AP21" s="336" t="s">
        <v>158</v>
      </c>
      <c r="AR21" s="7"/>
    </row>
    <row r="22" spans="2:44" ht="25.5" customHeight="1" thickBot="1">
      <c r="B22" s="6"/>
      <c r="D22" s="653" t="s">
        <v>205</v>
      </c>
      <c r="E22" s="654"/>
      <c r="F22" s="654"/>
      <c r="G22" s="654"/>
      <c r="H22" s="654"/>
      <c r="I22" s="654"/>
      <c r="J22" s="654"/>
      <c r="K22" s="654"/>
      <c r="L22" s="654"/>
      <c r="M22" s="654"/>
      <c r="N22" s="641"/>
      <c r="O22" s="642"/>
      <c r="P22" s="642"/>
      <c r="Q22" s="621" t="s">
        <v>190</v>
      </c>
      <c r="R22" s="621"/>
      <c r="S22" s="622"/>
      <c r="T22" s="185"/>
      <c r="U22" s="185"/>
      <c r="V22" s="185"/>
      <c r="W22" s="185"/>
      <c r="X22" s="185"/>
      <c r="Y22" s="185"/>
      <c r="Z22" s="342"/>
      <c r="AA22" s="639"/>
      <c r="AB22" s="640"/>
      <c r="AC22" s="640"/>
      <c r="AD22" s="640"/>
      <c r="AE22" s="640"/>
      <c r="AF22" s="640"/>
      <c r="AR22" s="7"/>
    </row>
    <row r="23" spans="2:44" ht="12" customHeight="1">
      <c r="B23" s="6"/>
      <c r="AF23" s="648"/>
      <c r="AG23" s="648"/>
      <c r="AJ23" s="648"/>
      <c r="AK23" s="648"/>
      <c r="AR23" s="7"/>
    </row>
    <row r="24" spans="2:44" ht="18" customHeight="1" thickBot="1">
      <c r="B24" s="6"/>
      <c r="D24" s="4" t="s">
        <v>50</v>
      </c>
      <c r="AR24" s="7"/>
    </row>
    <row r="25" spans="2:44" ht="134.25" customHeight="1">
      <c r="B25" s="6"/>
      <c r="C25" s="89"/>
      <c r="D25" s="626"/>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627"/>
      <c r="AM25" s="627"/>
      <c r="AN25" s="627"/>
      <c r="AO25" s="627"/>
      <c r="AP25" s="628"/>
      <c r="AR25" s="7"/>
    </row>
    <row r="26" spans="2:44" ht="90" customHeight="1" thickBot="1">
      <c r="B26" s="6"/>
      <c r="D26" s="655" t="s">
        <v>665</v>
      </c>
      <c r="E26" s="656"/>
      <c r="F26" s="656"/>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6"/>
      <c r="AL26" s="656"/>
      <c r="AM26" s="656"/>
      <c r="AN26" s="656"/>
      <c r="AO26" s="656"/>
      <c r="AP26" s="657"/>
      <c r="AR26" s="7"/>
    </row>
    <row r="27" spans="2:44" ht="28.5" customHeight="1" thickBot="1">
      <c r="B27" s="6"/>
      <c r="D27" s="43" t="s">
        <v>51</v>
      </c>
      <c r="AR27" s="7"/>
    </row>
    <row r="28" spans="2:44" ht="274.5" customHeight="1" thickBot="1">
      <c r="B28" s="6"/>
      <c r="D28" s="650"/>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c r="AE28" s="651"/>
      <c r="AF28" s="651"/>
      <c r="AG28" s="651"/>
      <c r="AH28" s="651"/>
      <c r="AI28" s="651"/>
      <c r="AJ28" s="651"/>
      <c r="AK28" s="651"/>
      <c r="AL28" s="651"/>
      <c r="AM28" s="651"/>
      <c r="AN28" s="651"/>
      <c r="AO28" s="651"/>
      <c r="AP28" s="652"/>
      <c r="AR28" s="7"/>
    </row>
    <row r="29" spans="2:44" ht="12" customHeight="1">
      <c r="B29" s="6"/>
      <c r="AR29" s="7"/>
    </row>
    <row r="30" spans="2:44" ht="3" customHeight="1">
      <c r="B30" s="3"/>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8"/>
    </row>
    <row r="31" spans="2:44" ht="12" customHeight="1">
      <c r="D31" s="9"/>
      <c r="P31" s="648"/>
      <c r="Q31" s="648"/>
      <c r="R31" s="648"/>
      <c r="Y31" s="90">
        <f>その1!U21</f>
        <v>0</v>
      </c>
      <c r="Z31" s="90"/>
      <c r="AA31" s="90"/>
      <c r="AB31" s="90"/>
      <c r="AC31" s="90"/>
      <c r="AD31" s="90"/>
      <c r="AE31" s="90"/>
      <c r="AF31" s="90"/>
      <c r="AG31" s="90"/>
      <c r="AH31" s="90"/>
      <c r="AI31" s="90"/>
      <c r="AJ31" s="90"/>
      <c r="AK31" s="90"/>
      <c r="AL31" s="90"/>
      <c r="AM31" s="90"/>
      <c r="AN31" s="90"/>
      <c r="AO31" s="90"/>
      <c r="AP31" s="90"/>
      <c r="AQ31" s="1" t="s">
        <v>662</v>
      </c>
      <c r="AR31" s="1"/>
    </row>
  </sheetData>
  <sheetProtection algorithmName="SHA-512" hashValue="SOU2UZYXEZguXVa4FdSj9g1mhaD4ZRiVEFJ+6q9CXtWlBI0V1j1QCuu/TrYJSJ4B5r/vjsPHf5GW97tnzbzeoQ==" saltValue="4Xp8PkAqDv/MW7CMVnF7DA==" spinCount="100000" sheet="1" scenarios="1" formatCells="0"/>
  <mergeCells count="50">
    <mergeCell ref="W17:AP17"/>
    <mergeCell ref="N21:P21"/>
    <mergeCell ref="J16:P17"/>
    <mergeCell ref="J18:P18"/>
    <mergeCell ref="U21:AE21"/>
    <mergeCell ref="AG21:AI21"/>
    <mergeCell ref="AK21:AL21"/>
    <mergeCell ref="P31:R31"/>
    <mergeCell ref="W14:AP14"/>
    <mergeCell ref="W15:AP15"/>
    <mergeCell ref="AF23:AG23"/>
    <mergeCell ref="R15:V15"/>
    <mergeCell ref="R16:V16"/>
    <mergeCell ref="R14:V14"/>
    <mergeCell ref="J13:P15"/>
    <mergeCell ref="AJ23:AK23"/>
    <mergeCell ref="D28:AP28"/>
    <mergeCell ref="D21:M21"/>
    <mergeCell ref="Q21:S21"/>
    <mergeCell ref="W13:AP13"/>
    <mergeCell ref="D22:M22"/>
    <mergeCell ref="D26:AP26"/>
    <mergeCell ref="R13:V13"/>
    <mergeCell ref="Q22:S22"/>
    <mergeCell ref="R17:V17"/>
    <mergeCell ref="D25:AP25"/>
    <mergeCell ref="G11:K11"/>
    <mergeCell ref="D12:H18"/>
    <mergeCell ref="M11:Q11"/>
    <mergeCell ref="W12:AP12"/>
    <mergeCell ref="R12:V12"/>
    <mergeCell ref="AN21:AO21"/>
    <mergeCell ref="W16:AP16"/>
    <mergeCell ref="J12:P12"/>
    <mergeCell ref="AA22:AF22"/>
    <mergeCell ref="N22:P22"/>
    <mergeCell ref="I16:I17"/>
    <mergeCell ref="I13:I15"/>
    <mergeCell ref="R18:AP18"/>
    <mergeCell ref="D5:H6"/>
    <mergeCell ref="R5:AP5"/>
    <mergeCell ref="R8:AP8"/>
    <mergeCell ref="D7:H8"/>
    <mergeCell ref="D11:E11"/>
    <mergeCell ref="J5:P5"/>
    <mergeCell ref="J7:P7"/>
    <mergeCell ref="R7:AP7"/>
    <mergeCell ref="R6:AP6"/>
    <mergeCell ref="J6:P6"/>
    <mergeCell ref="J8:P8"/>
  </mergeCells>
  <phoneticPr fontId="2"/>
  <conditionalFormatting sqref="G11:K11">
    <cfRule type="cellIs" dxfId="2" priority="2" stopIfTrue="1" operator="equal">
      <formula>0</formula>
    </cfRule>
  </conditionalFormatting>
  <conditionalFormatting sqref="M11:Q11">
    <cfRule type="cellIs" dxfId="1" priority="1" stopIfTrue="1" operator="equal">
      <formula>0</formula>
    </cfRule>
  </conditionalFormatting>
  <dataValidations count="5">
    <dataValidation type="whole" allowBlank="1" showInputMessage="1" showErrorMessage="1" sqref="AN21:AO21" xr:uid="{00000000-0002-0000-0300-000000000000}">
      <formula1>1</formula1>
      <formula2>31</formula2>
    </dataValidation>
    <dataValidation type="whole" allowBlank="1" showInputMessage="1" showErrorMessage="1" sqref="AK21:AL21" xr:uid="{00000000-0002-0000-0300-000001000000}">
      <formula1>1</formula1>
      <formula2>12</formula2>
    </dataValidation>
    <dataValidation type="whole" operator="greaterThanOrEqual" allowBlank="1" showInputMessage="1" showErrorMessage="1" error="西暦で入力してください。" sqref="N21:P22" xr:uid="{00000000-0002-0000-0300-000002000000}">
      <formula1>2009</formula1>
    </dataValidation>
    <dataValidation type="whole" operator="greaterThanOrEqual" allowBlank="1" showInputMessage="1" showErrorMessage="1" error="西暦で入力してください。" sqref="AG21:AI21" xr:uid="{00000000-0002-0000-0300-000003000000}">
      <formula1>0</formula1>
    </dataValidation>
    <dataValidation allowBlank="1" showInputMessage="1" showErrorMessage="1" promptTitle="改行する場合は、「Altキー＋Enterキー」を使用してください" prompt="文章のレイアウトをスペースキーで調整しないでください。" sqref="D28:AP28 D25:AP26" xr:uid="{00000000-0002-0000-0300-000004000000}"/>
  </dataValidations>
  <pageMargins left="0.47244094488188981" right="0.19685039370078741" top="0.62992125984251968" bottom="0.31496062992125984" header="0.43307086614173229"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9" r:id="rId4" name="btnClear">
              <controlPr defaultSize="0" print="0" autoFill="0" autoPict="0" macro="[0]!btnClear_Click">
                <anchor moveWithCells="1" sizeWithCells="1">
                  <from>
                    <xdr:col>45</xdr:col>
                    <xdr:colOff>0</xdr:colOff>
                    <xdr:row>10</xdr:row>
                    <xdr:rowOff>0</xdr:rowOff>
                  </from>
                  <to>
                    <xdr:col>45</xdr:col>
                    <xdr:colOff>0</xdr:colOff>
                    <xdr:row>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AZ36"/>
  <sheetViews>
    <sheetView showGridLines="0" view="pageBreakPreview" zoomScaleNormal="100" zoomScaleSheetLayoutView="100" workbookViewId="0">
      <selection activeCell="P7" sqref="P7:AP7"/>
    </sheetView>
  </sheetViews>
  <sheetFormatPr defaultColWidth="9" defaultRowHeight="12"/>
  <cols>
    <col min="1" max="1" width="2.33203125" style="4" customWidth="1"/>
    <col min="2" max="2" width="0.6640625" style="4" customWidth="1"/>
    <col min="3" max="42" width="2.33203125" style="4" customWidth="1"/>
    <col min="43" max="43" width="2.21875" style="4" customWidth="1"/>
    <col min="44" max="44" width="0.6640625" style="4" customWidth="1"/>
    <col min="45" max="45" width="9" style="4"/>
    <col min="46" max="46" width="9.5546875" style="4" hidden="1" customWidth="1"/>
    <col min="47" max="51" width="3.5546875" style="4" hidden="1" customWidth="1"/>
    <col min="52" max="52" width="9" style="4" hidden="1" customWidth="1"/>
    <col min="53" max="16384" width="9" style="4"/>
  </cols>
  <sheetData>
    <row r="1" spans="2:52" ht="12" customHeight="1">
      <c r="C1" s="4" t="s">
        <v>143</v>
      </c>
      <c r="AG1" s="91"/>
      <c r="AH1" s="91"/>
      <c r="AI1" s="91"/>
      <c r="AJ1" s="91"/>
      <c r="AK1" s="91"/>
      <c r="AL1" s="91"/>
      <c r="AM1" s="91"/>
      <c r="AN1" s="91"/>
      <c r="AO1" s="91"/>
      <c r="AP1" s="91"/>
      <c r="AQ1" s="91"/>
      <c r="AR1" s="91"/>
    </row>
    <row r="2" spans="2:52" ht="3" customHeight="1">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92"/>
      <c r="AH2" s="92"/>
      <c r="AI2" s="92"/>
      <c r="AJ2" s="92"/>
      <c r="AK2" s="92"/>
      <c r="AL2" s="92"/>
      <c r="AM2" s="92"/>
      <c r="AN2" s="92"/>
      <c r="AO2" s="92"/>
      <c r="AP2" s="92"/>
      <c r="AQ2" s="92"/>
      <c r="AR2" s="93"/>
    </row>
    <row r="3" spans="2:52" ht="12" customHeight="1">
      <c r="B3" s="6"/>
      <c r="AG3" s="91"/>
      <c r="AH3" s="91"/>
      <c r="AI3" s="91"/>
      <c r="AJ3" s="91"/>
      <c r="AK3" s="91"/>
      <c r="AL3" s="91"/>
      <c r="AM3" s="91"/>
      <c r="AN3" s="91"/>
      <c r="AO3" s="91"/>
      <c r="AP3" s="91"/>
      <c r="AQ3" s="91"/>
      <c r="AR3" s="94"/>
    </row>
    <row r="4" spans="2:52" s="43" customFormat="1" ht="13.5" customHeight="1">
      <c r="B4" s="95"/>
      <c r="D4" s="43" t="s">
        <v>530</v>
      </c>
      <c r="AR4" s="96"/>
    </row>
    <row r="5" spans="2:52" s="43" customFormat="1" ht="13.5" customHeight="1" thickBot="1">
      <c r="B5" s="95"/>
      <c r="D5" s="43" t="s">
        <v>469</v>
      </c>
      <c r="AR5" s="96"/>
    </row>
    <row r="6" spans="2:52" ht="25.5" customHeight="1" thickBot="1">
      <c r="B6" s="6"/>
      <c r="D6" s="97"/>
      <c r="E6" s="660" t="s">
        <v>57</v>
      </c>
      <c r="F6" s="660"/>
      <c r="G6" s="98"/>
      <c r="H6" s="732">
        <v>2025</v>
      </c>
      <c r="I6" s="621"/>
      <c r="J6" s="621"/>
      <c r="K6" s="621"/>
      <c r="L6" s="733" t="s">
        <v>202</v>
      </c>
      <c r="M6" s="735"/>
      <c r="N6" s="735"/>
      <c r="O6" s="736"/>
      <c r="P6" s="621">
        <v>2029</v>
      </c>
      <c r="Q6" s="621"/>
      <c r="R6" s="621"/>
      <c r="S6" s="621"/>
      <c r="T6" s="733" t="s">
        <v>206</v>
      </c>
      <c r="U6" s="735"/>
      <c r="V6" s="735"/>
      <c r="W6" s="740"/>
      <c r="AG6" s="5"/>
      <c r="AR6" s="7"/>
    </row>
    <row r="7" spans="2:52" s="43" customFormat="1" ht="75.75" customHeight="1">
      <c r="B7" s="95"/>
      <c r="D7" s="99"/>
      <c r="E7" s="662" t="s">
        <v>58</v>
      </c>
      <c r="F7" s="662"/>
      <c r="G7" s="100"/>
      <c r="H7" s="101"/>
      <c r="I7" s="666" t="s">
        <v>60</v>
      </c>
      <c r="J7" s="666"/>
      <c r="K7" s="666"/>
      <c r="L7" s="666"/>
      <c r="M7" s="666"/>
      <c r="N7" s="666"/>
      <c r="O7" s="102"/>
      <c r="P7" s="737"/>
      <c r="Q7" s="738"/>
      <c r="R7" s="738"/>
      <c r="S7" s="738"/>
      <c r="T7" s="738"/>
      <c r="U7" s="738"/>
      <c r="V7" s="738"/>
      <c r="W7" s="738"/>
      <c r="X7" s="738"/>
      <c r="Y7" s="738"/>
      <c r="Z7" s="738"/>
      <c r="AA7" s="738"/>
      <c r="AB7" s="738"/>
      <c r="AC7" s="738"/>
      <c r="AD7" s="738"/>
      <c r="AE7" s="738"/>
      <c r="AF7" s="738"/>
      <c r="AG7" s="738"/>
      <c r="AH7" s="738"/>
      <c r="AI7" s="738"/>
      <c r="AJ7" s="738"/>
      <c r="AK7" s="738"/>
      <c r="AL7" s="738"/>
      <c r="AM7" s="738"/>
      <c r="AN7" s="738"/>
      <c r="AO7" s="738"/>
      <c r="AP7" s="739"/>
      <c r="AR7" s="96"/>
    </row>
    <row r="8" spans="2:52" s="43" customFormat="1" ht="75.75" customHeight="1" thickBot="1">
      <c r="B8" s="95"/>
      <c r="D8" s="103"/>
      <c r="E8" s="663"/>
      <c r="F8" s="663"/>
      <c r="G8" s="104"/>
      <c r="H8" s="105"/>
      <c r="I8" s="731" t="s">
        <v>61</v>
      </c>
      <c r="J8" s="731"/>
      <c r="K8" s="731"/>
      <c r="L8" s="731"/>
      <c r="M8" s="731"/>
      <c r="N8" s="731"/>
      <c r="O8" s="106"/>
      <c r="P8" s="679"/>
      <c r="Q8" s="710"/>
      <c r="R8" s="710"/>
      <c r="S8" s="710"/>
      <c r="T8" s="710"/>
      <c r="U8" s="710"/>
      <c r="V8" s="710"/>
      <c r="W8" s="710"/>
      <c r="X8" s="710"/>
      <c r="Y8" s="710"/>
      <c r="Z8" s="710"/>
      <c r="AA8" s="710"/>
      <c r="AB8" s="710"/>
      <c r="AC8" s="710"/>
      <c r="AD8" s="710"/>
      <c r="AE8" s="710"/>
      <c r="AF8" s="710"/>
      <c r="AG8" s="710"/>
      <c r="AH8" s="710"/>
      <c r="AI8" s="710"/>
      <c r="AJ8" s="710"/>
      <c r="AK8" s="710"/>
      <c r="AL8" s="710"/>
      <c r="AM8" s="710"/>
      <c r="AN8" s="710"/>
      <c r="AO8" s="710"/>
      <c r="AP8" s="711"/>
      <c r="AR8" s="96"/>
    </row>
    <row r="9" spans="2:52" ht="25.5" customHeight="1">
      <c r="B9" s="6"/>
      <c r="D9" s="107"/>
      <c r="E9" s="662" t="s">
        <v>59</v>
      </c>
      <c r="F9" s="664"/>
      <c r="H9" s="108"/>
      <c r="I9" s="743" t="s">
        <v>54</v>
      </c>
      <c r="J9" s="743"/>
      <c r="K9" s="743"/>
      <c r="L9" s="743"/>
      <c r="M9" s="743"/>
      <c r="N9" s="743"/>
      <c r="O9" s="8"/>
      <c r="P9" s="724" t="str">
        <f>IF(その4!AG27="","",その4!AG27)</f>
        <v/>
      </c>
      <c r="Q9" s="724"/>
      <c r="R9" s="724"/>
      <c r="S9" s="724"/>
      <c r="T9" s="724"/>
      <c r="U9" s="724"/>
      <c r="V9" s="724"/>
      <c r="W9" s="722" t="s">
        <v>278</v>
      </c>
      <c r="X9" s="722"/>
      <c r="Y9" s="722"/>
      <c r="Z9" s="722"/>
      <c r="AA9" s="723"/>
      <c r="AB9" s="109"/>
      <c r="AC9" s="726" t="s">
        <v>55</v>
      </c>
      <c r="AD9" s="726"/>
      <c r="AE9" s="726"/>
      <c r="AF9" s="110"/>
      <c r="AG9" s="719" t="str">
        <f>IF(その4!N15="","",その4!N15)</f>
        <v/>
      </c>
      <c r="AH9" s="720"/>
      <c r="AI9" s="720"/>
      <c r="AJ9" s="720"/>
      <c r="AK9" s="721"/>
      <c r="AR9" s="7"/>
      <c r="AT9" s="4" t="s">
        <v>720</v>
      </c>
      <c r="AZ9" s="4" t="s">
        <v>721</v>
      </c>
    </row>
    <row r="10" spans="2:52" ht="25.5" customHeight="1" thickBot="1">
      <c r="B10" s="6"/>
      <c r="D10" s="111"/>
      <c r="E10" s="665"/>
      <c r="F10" s="665"/>
      <c r="G10" s="88"/>
      <c r="H10" s="112"/>
      <c r="I10" s="725" t="s">
        <v>723</v>
      </c>
      <c r="J10" s="663"/>
      <c r="K10" s="663"/>
      <c r="L10" s="663"/>
      <c r="M10" s="663"/>
      <c r="N10" s="663"/>
      <c r="O10" s="113"/>
      <c r="P10" s="712" t="str">
        <f>IF(その3!AG10="","",(P9*5)*(1-その3!AG10))</f>
        <v/>
      </c>
      <c r="Q10" s="712"/>
      <c r="R10" s="712"/>
      <c r="S10" s="712"/>
      <c r="T10" s="712"/>
      <c r="U10" s="712"/>
      <c r="V10" s="712"/>
      <c r="W10" s="741" t="s">
        <v>80</v>
      </c>
      <c r="X10" s="741"/>
      <c r="Y10" s="741"/>
      <c r="Z10" s="741"/>
      <c r="AA10" s="742"/>
      <c r="AB10" s="114"/>
      <c r="AC10" s="727" t="s">
        <v>56</v>
      </c>
      <c r="AD10" s="728"/>
      <c r="AE10" s="728"/>
      <c r="AF10" s="75"/>
      <c r="AG10" s="716" t="str">
        <f>IF(その2!N22="","",IF(その4!N15="Ⅰ－１",VLOOKUP(その2!N22,その3!AT10:AZ31,7),VLOOKUP(その2!N22,その3!AT10:AZ31,7)-0.02))</f>
        <v/>
      </c>
      <c r="AH10" s="717"/>
      <c r="AI10" s="717"/>
      <c r="AJ10" s="717"/>
      <c r="AK10" s="718"/>
      <c r="AR10" s="7"/>
      <c r="AT10" s="4">
        <v>2008</v>
      </c>
      <c r="AU10" s="4">
        <v>50</v>
      </c>
      <c r="AV10" s="4">
        <v>50</v>
      </c>
      <c r="AW10" s="4">
        <v>50</v>
      </c>
      <c r="AX10" s="4">
        <v>50</v>
      </c>
      <c r="AY10" s="4">
        <v>50</v>
      </c>
      <c r="AZ10" s="4">
        <v>0.5</v>
      </c>
    </row>
    <row r="11" spans="2:52" s="43" customFormat="1" ht="19.5" customHeight="1" thickBot="1">
      <c r="B11" s="95"/>
      <c r="D11" s="43" t="s">
        <v>470</v>
      </c>
      <c r="AR11" s="96"/>
      <c r="AT11" s="43">
        <v>2009</v>
      </c>
      <c r="AU11" s="43">
        <v>50</v>
      </c>
      <c r="AV11" s="43">
        <v>50</v>
      </c>
      <c r="AW11" s="43">
        <v>50</v>
      </c>
      <c r="AX11" s="43">
        <v>50</v>
      </c>
      <c r="AY11" s="43">
        <v>50</v>
      </c>
      <c r="AZ11" s="43">
        <v>0.5</v>
      </c>
    </row>
    <row r="12" spans="2:52" s="43" customFormat="1" ht="25.5" customHeight="1" thickBot="1">
      <c r="B12" s="95"/>
      <c r="D12" s="97"/>
      <c r="E12" s="660" t="s">
        <v>57</v>
      </c>
      <c r="F12" s="660"/>
      <c r="G12" s="98"/>
      <c r="H12" s="732">
        <v>2030</v>
      </c>
      <c r="I12" s="621"/>
      <c r="J12" s="621"/>
      <c r="K12" s="621"/>
      <c r="L12" s="733" t="s">
        <v>202</v>
      </c>
      <c r="M12" s="714"/>
      <c r="N12" s="714"/>
      <c r="O12" s="734"/>
      <c r="P12" s="621">
        <v>2034</v>
      </c>
      <c r="Q12" s="621"/>
      <c r="R12" s="621"/>
      <c r="S12" s="621"/>
      <c r="T12" s="713" t="s">
        <v>206</v>
      </c>
      <c r="U12" s="714"/>
      <c r="V12" s="714"/>
      <c r="W12" s="715"/>
      <c r="AO12" s="4"/>
      <c r="AP12" s="4"/>
      <c r="AQ12" s="4"/>
      <c r="AR12" s="7"/>
      <c r="AT12" s="43">
        <v>2010</v>
      </c>
      <c r="AU12" s="43">
        <v>50</v>
      </c>
      <c r="AV12" s="43">
        <v>50</v>
      </c>
      <c r="AW12" s="43">
        <v>50</v>
      </c>
      <c r="AX12" s="43">
        <v>50</v>
      </c>
      <c r="AY12" s="43">
        <v>50</v>
      </c>
      <c r="AZ12" s="43">
        <v>0.5</v>
      </c>
    </row>
    <row r="13" spans="2:52" s="43" customFormat="1" ht="60" customHeight="1">
      <c r="B13" s="95"/>
      <c r="D13" s="99"/>
      <c r="E13" s="662" t="s">
        <v>58</v>
      </c>
      <c r="F13" s="662"/>
      <c r="G13" s="100"/>
      <c r="H13" s="101"/>
      <c r="I13" s="666" t="s">
        <v>60</v>
      </c>
      <c r="J13" s="666"/>
      <c r="K13" s="666"/>
      <c r="L13" s="666"/>
      <c r="M13" s="666"/>
      <c r="N13" s="666"/>
      <c r="O13" s="102"/>
      <c r="P13" s="674"/>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5"/>
      <c r="AP13" s="676"/>
      <c r="AR13" s="96"/>
      <c r="AT13" s="43">
        <v>2011</v>
      </c>
      <c r="AU13" s="43">
        <v>41</v>
      </c>
      <c r="AV13" s="43">
        <v>41</v>
      </c>
      <c r="AW13" s="43">
        <v>50</v>
      </c>
      <c r="AX13" s="43">
        <v>50</v>
      </c>
      <c r="AY13" s="43">
        <v>50</v>
      </c>
      <c r="AZ13" s="43">
        <v>0.46399999999999997</v>
      </c>
    </row>
    <row r="14" spans="2:52" s="43" customFormat="1" ht="60" customHeight="1" thickBot="1">
      <c r="B14" s="95"/>
      <c r="C14" s="115"/>
      <c r="D14" s="103"/>
      <c r="E14" s="663"/>
      <c r="F14" s="663"/>
      <c r="G14" s="104"/>
      <c r="H14" s="105"/>
      <c r="I14" s="731" t="s">
        <v>61</v>
      </c>
      <c r="J14" s="731"/>
      <c r="K14" s="731"/>
      <c r="L14" s="731"/>
      <c r="M14" s="731"/>
      <c r="N14" s="731"/>
      <c r="O14" s="106"/>
      <c r="P14" s="679"/>
      <c r="Q14" s="680"/>
      <c r="R14" s="680"/>
      <c r="S14" s="680"/>
      <c r="T14" s="680"/>
      <c r="U14" s="680"/>
      <c r="V14" s="680"/>
      <c r="W14" s="680"/>
      <c r="X14" s="680"/>
      <c r="Y14" s="680"/>
      <c r="Z14" s="680"/>
      <c r="AA14" s="680"/>
      <c r="AB14" s="680"/>
      <c r="AC14" s="680"/>
      <c r="AD14" s="680"/>
      <c r="AE14" s="680"/>
      <c r="AF14" s="680"/>
      <c r="AG14" s="680"/>
      <c r="AH14" s="680"/>
      <c r="AI14" s="680"/>
      <c r="AJ14" s="680"/>
      <c r="AK14" s="680"/>
      <c r="AL14" s="680"/>
      <c r="AM14" s="680"/>
      <c r="AN14" s="680"/>
      <c r="AO14" s="680"/>
      <c r="AP14" s="681"/>
      <c r="AQ14" s="116"/>
      <c r="AR14" s="96"/>
      <c r="AT14" s="43">
        <v>2012</v>
      </c>
      <c r="AU14" s="43">
        <v>41</v>
      </c>
      <c r="AV14" s="43">
        <v>41</v>
      </c>
      <c r="AW14" s="43">
        <v>41</v>
      </c>
      <c r="AX14" s="43">
        <v>50</v>
      </c>
      <c r="AY14" s="43">
        <v>50</v>
      </c>
      <c r="AZ14" s="43">
        <v>0.44600000000000001</v>
      </c>
    </row>
    <row r="15" spans="2:52" s="43" customFormat="1" ht="12" customHeight="1">
      <c r="B15" s="95"/>
      <c r="D15" s="78"/>
      <c r="E15" s="78"/>
      <c r="F15" s="78"/>
      <c r="G15" s="78"/>
      <c r="H15" s="78"/>
      <c r="I15" s="5"/>
      <c r="J15" s="5"/>
      <c r="K15" s="5"/>
      <c r="L15" s="5"/>
      <c r="M15" s="4"/>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R15" s="96"/>
      <c r="AT15" s="43">
        <v>2013</v>
      </c>
      <c r="AU15" s="43">
        <v>41</v>
      </c>
      <c r="AV15" s="43">
        <v>41</v>
      </c>
      <c r="AW15" s="43">
        <v>41</v>
      </c>
      <c r="AX15" s="43">
        <v>41</v>
      </c>
      <c r="AY15" s="43">
        <v>50</v>
      </c>
      <c r="AZ15" s="43">
        <v>0.42799999999999999</v>
      </c>
    </row>
    <row r="16" spans="2:52" ht="18" customHeight="1">
      <c r="B16" s="6"/>
      <c r="D16" s="4" t="s">
        <v>531</v>
      </c>
      <c r="AR16" s="7"/>
      <c r="AT16" s="4">
        <v>2014</v>
      </c>
      <c r="AU16" s="4">
        <v>41</v>
      </c>
      <c r="AV16" s="4">
        <v>41</v>
      </c>
      <c r="AW16" s="4">
        <v>41</v>
      </c>
      <c r="AX16" s="4">
        <v>41</v>
      </c>
      <c r="AY16" s="4">
        <v>41</v>
      </c>
      <c r="AZ16" s="4">
        <v>0.41</v>
      </c>
    </row>
    <row r="17" spans="2:52" ht="18" customHeight="1" thickBot="1">
      <c r="B17" s="6"/>
      <c r="D17" s="4" t="s">
        <v>144</v>
      </c>
      <c r="AP17" s="426" t="s">
        <v>81</v>
      </c>
      <c r="AR17" s="7"/>
      <c r="AS17" s="5"/>
      <c r="AT17" s="4">
        <v>2015</v>
      </c>
      <c r="AU17" s="4">
        <v>41</v>
      </c>
      <c r="AV17" s="4">
        <v>41</v>
      </c>
      <c r="AW17" s="4">
        <v>41</v>
      </c>
      <c r="AX17" s="4">
        <v>41</v>
      </c>
      <c r="AY17" s="4">
        <v>41</v>
      </c>
      <c r="AZ17" s="4">
        <v>0.41</v>
      </c>
    </row>
    <row r="18" spans="2:52" ht="25.5" customHeight="1" thickBot="1">
      <c r="B18" s="6"/>
      <c r="D18" s="694"/>
      <c r="E18" s="683"/>
      <c r="F18" s="683"/>
      <c r="G18" s="683"/>
      <c r="H18" s="683"/>
      <c r="I18" s="683"/>
      <c r="J18" s="683"/>
      <c r="K18" s="683"/>
      <c r="L18" s="684"/>
      <c r="M18" s="685">
        <v>2020</v>
      </c>
      <c r="N18" s="686"/>
      <c r="O18" s="686"/>
      <c r="P18" s="686"/>
      <c r="Q18" s="677" t="s">
        <v>68</v>
      </c>
      <c r="R18" s="730"/>
      <c r="S18" s="685">
        <v>2021</v>
      </c>
      <c r="T18" s="686"/>
      <c r="U18" s="687"/>
      <c r="V18" s="687"/>
      <c r="W18" s="677" t="s">
        <v>68</v>
      </c>
      <c r="X18" s="730"/>
      <c r="Y18" s="685">
        <v>2022</v>
      </c>
      <c r="Z18" s="686"/>
      <c r="AA18" s="687"/>
      <c r="AB18" s="687"/>
      <c r="AC18" s="677" t="s">
        <v>68</v>
      </c>
      <c r="AD18" s="730"/>
      <c r="AE18" s="685">
        <v>2023</v>
      </c>
      <c r="AF18" s="686"/>
      <c r="AG18" s="687"/>
      <c r="AH18" s="687"/>
      <c r="AI18" s="677" t="s">
        <v>68</v>
      </c>
      <c r="AJ18" s="730"/>
      <c r="AK18" s="685">
        <v>2024</v>
      </c>
      <c r="AL18" s="686"/>
      <c r="AM18" s="687"/>
      <c r="AN18" s="687"/>
      <c r="AO18" s="677" t="s">
        <v>68</v>
      </c>
      <c r="AP18" s="678"/>
      <c r="AR18" s="7"/>
      <c r="AT18" s="4">
        <v>2016</v>
      </c>
      <c r="AU18" s="4">
        <v>41</v>
      </c>
      <c r="AV18" s="4">
        <v>41</v>
      </c>
      <c r="AW18" s="4">
        <v>41</v>
      </c>
      <c r="AX18" s="4">
        <v>41</v>
      </c>
      <c r="AY18" s="4">
        <v>41</v>
      </c>
      <c r="AZ18" s="4">
        <v>0.41</v>
      </c>
    </row>
    <row r="19" spans="2:52" ht="25.5" customHeight="1" thickTop="1" thickBot="1">
      <c r="B19" s="6"/>
      <c r="D19" s="118"/>
      <c r="E19" s="673" t="s">
        <v>724</v>
      </c>
      <c r="F19" s="673"/>
      <c r="G19" s="673"/>
      <c r="H19" s="673"/>
      <c r="I19" s="673"/>
      <c r="J19" s="673"/>
      <c r="K19" s="673"/>
      <c r="L19" s="119"/>
      <c r="M19" s="682"/>
      <c r="N19" s="682"/>
      <c r="O19" s="682"/>
      <c r="P19" s="682"/>
      <c r="Q19" s="682"/>
      <c r="R19" s="682"/>
      <c r="S19" s="729"/>
      <c r="T19" s="729"/>
      <c r="U19" s="729"/>
      <c r="V19" s="729"/>
      <c r="W19" s="729"/>
      <c r="X19" s="729"/>
      <c r="Y19" s="729"/>
      <c r="Z19" s="729"/>
      <c r="AA19" s="729"/>
      <c r="AB19" s="729"/>
      <c r="AC19" s="729"/>
      <c r="AD19" s="729"/>
      <c r="AE19" s="729"/>
      <c r="AF19" s="729"/>
      <c r="AG19" s="729"/>
      <c r="AH19" s="729"/>
      <c r="AI19" s="729"/>
      <c r="AJ19" s="729"/>
      <c r="AK19" s="729"/>
      <c r="AL19" s="729"/>
      <c r="AM19" s="729"/>
      <c r="AN19" s="729"/>
      <c r="AO19" s="729"/>
      <c r="AP19" s="745"/>
      <c r="AR19" s="7"/>
      <c r="AT19" s="4">
        <v>2017</v>
      </c>
      <c r="AU19" s="4">
        <v>41</v>
      </c>
      <c r="AV19" s="4">
        <v>41</v>
      </c>
      <c r="AW19" s="4">
        <v>41</v>
      </c>
      <c r="AX19" s="4">
        <v>41</v>
      </c>
      <c r="AY19" s="4">
        <v>41</v>
      </c>
      <c r="AZ19" s="4">
        <v>0.41</v>
      </c>
    </row>
    <row r="20" spans="2:52" ht="25.5" customHeight="1">
      <c r="B20" s="6"/>
      <c r="D20" s="698" t="s">
        <v>201</v>
      </c>
      <c r="E20" s="699"/>
      <c r="F20" s="704" t="s">
        <v>722</v>
      </c>
      <c r="G20" s="615"/>
      <c r="H20" s="615"/>
      <c r="I20" s="615"/>
      <c r="J20" s="615"/>
      <c r="K20" s="615"/>
      <c r="L20" s="705"/>
      <c r="M20" s="661"/>
      <c r="N20" s="661"/>
      <c r="O20" s="661"/>
      <c r="P20" s="661"/>
      <c r="Q20" s="661"/>
      <c r="R20" s="661"/>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46"/>
      <c r="AR20" s="7"/>
      <c r="AT20" s="4">
        <v>2018</v>
      </c>
      <c r="AU20" s="4">
        <v>41</v>
      </c>
      <c r="AV20" s="4">
        <v>41</v>
      </c>
      <c r="AW20" s="4">
        <v>41</v>
      </c>
      <c r="AX20" s="4">
        <v>41</v>
      </c>
      <c r="AY20" s="4">
        <v>41</v>
      </c>
      <c r="AZ20" s="4">
        <v>0.41</v>
      </c>
    </row>
    <row r="21" spans="2:52" ht="25.5" customHeight="1">
      <c r="B21" s="6"/>
      <c r="D21" s="560"/>
      <c r="E21" s="561"/>
      <c r="F21" s="671" t="s">
        <v>2</v>
      </c>
      <c r="G21" s="554"/>
      <c r="H21" s="554"/>
      <c r="I21" s="554"/>
      <c r="J21" s="554"/>
      <c r="K21" s="554"/>
      <c r="L21" s="672"/>
      <c r="M21" s="703"/>
      <c r="N21" s="703"/>
      <c r="O21" s="703"/>
      <c r="P21" s="703"/>
      <c r="Q21" s="703"/>
      <c r="R21" s="703"/>
      <c r="S21" s="667"/>
      <c r="T21" s="667"/>
      <c r="U21" s="667"/>
      <c r="V21" s="667"/>
      <c r="W21" s="667"/>
      <c r="X21" s="667"/>
      <c r="Y21" s="667"/>
      <c r="Z21" s="667"/>
      <c r="AA21" s="667"/>
      <c r="AB21" s="667"/>
      <c r="AC21" s="667"/>
      <c r="AD21" s="667"/>
      <c r="AE21" s="667"/>
      <c r="AF21" s="667"/>
      <c r="AG21" s="667"/>
      <c r="AH21" s="667"/>
      <c r="AI21" s="667"/>
      <c r="AJ21" s="667"/>
      <c r="AK21" s="667"/>
      <c r="AL21" s="667"/>
      <c r="AM21" s="667"/>
      <c r="AN21" s="667"/>
      <c r="AO21" s="667"/>
      <c r="AP21" s="668"/>
      <c r="AR21" s="7"/>
      <c r="AT21" s="4">
        <v>2019</v>
      </c>
      <c r="AU21" s="4">
        <v>41</v>
      </c>
      <c r="AV21" s="4">
        <v>41</v>
      </c>
      <c r="AW21" s="4">
        <v>41</v>
      </c>
      <c r="AX21" s="4">
        <v>41</v>
      </c>
      <c r="AY21" s="4">
        <v>41</v>
      </c>
      <c r="AZ21" s="4">
        <v>0.41</v>
      </c>
    </row>
    <row r="22" spans="2:52" ht="25.5" customHeight="1">
      <c r="B22" s="6"/>
      <c r="D22" s="560"/>
      <c r="E22" s="561"/>
      <c r="F22" s="671" t="s">
        <v>5</v>
      </c>
      <c r="G22" s="554"/>
      <c r="H22" s="554"/>
      <c r="I22" s="554"/>
      <c r="J22" s="554"/>
      <c r="K22" s="554"/>
      <c r="L22" s="672"/>
      <c r="M22" s="703"/>
      <c r="N22" s="703"/>
      <c r="O22" s="703"/>
      <c r="P22" s="703"/>
      <c r="Q22" s="703"/>
      <c r="R22" s="703"/>
      <c r="S22" s="667"/>
      <c r="T22" s="667"/>
      <c r="U22" s="667"/>
      <c r="V22" s="667"/>
      <c r="W22" s="667"/>
      <c r="X22" s="667"/>
      <c r="Y22" s="667"/>
      <c r="Z22" s="667"/>
      <c r="AA22" s="667"/>
      <c r="AB22" s="667"/>
      <c r="AC22" s="667"/>
      <c r="AD22" s="667"/>
      <c r="AE22" s="667"/>
      <c r="AF22" s="667"/>
      <c r="AG22" s="667"/>
      <c r="AH22" s="667"/>
      <c r="AI22" s="667"/>
      <c r="AJ22" s="667"/>
      <c r="AK22" s="667"/>
      <c r="AL22" s="667"/>
      <c r="AM22" s="667"/>
      <c r="AN22" s="667"/>
      <c r="AO22" s="667"/>
      <c r="AP22" s="668"/>
      <c r="AR22" s="7"/>
      <c r="AT22" s="4">
        <v>2020</v>
      </c>
      <c r="AU22" s="4">
        <v>41</v>
      </c>
      <c r="AV22" s="4">
        <v>41</v>
      </c>
      <c r="AW22" s="4">
        <v>41</v>
      </c>
      <c r="AX22" s="4">
        <v>41</v>
      </c>
      <c r="AY22" s="4">
        <v>41</v>
      </c>
      <c r="AZ22" s="4">
        <v>0.41</v>
      </c>
    </row>
    <row r="23" spans="2:52" ht="25.5" customHeight="1">
      <c r="B23" s="6"/>
      <c r="D23" s="560"/>
      <c r="E23" s="561"/>
      <c r="F23" s="671" t="s">
        <v>0</v>
      </c>
      <c r="G23" s="554"/>
      <c r="H23" s="554"/>
      <c r="I23" s="554"/>
      <c r="J23" s="554"/>
      <c r="K23" s="554"/>
      <c r="L23" s="672"/>
      <c r="M23" s="703"/>
      <c r="N23" s="703"/>
      <c r="O23" s="703"/>
      <c r="P23" s="703"/>
      <c r="Q23" s="703"/>
      <c r="R23" s="703"/>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67"/>
      <c r="AP23" s="668"/>
      <c r="AR23" s="7"/>
      <c r="AT23" s="4">
        <v>2021</v>
      </c>
      <c r="AU23" s="4">
        <v>31</v>
      </c>
      <c r="AV23" s="4">
        <v>41</v>
      </c>
      <c r="AW23" s="4">
        <v>41</v>
      </c>
      <c r="AX23" s="4">
        <v>41</v>
      </c>
      <c r="AY23" s="4">
        <v>41</v>
      </c>
      <c r="AZ23" s="4">
        <v>0.39</v>
      </c>
    </row>
    <row r="24" spans="2:52" ht="25.5" customHeight="1">
      <c r="B24" s="6"/>
      <c r="D24" s="560"/>
      <c r="E24" s="561"/>
      <c r="F24" s="671" t="s">
        <v>4</v>
      </c>
      <c r="G24" s="554"/>
      <c r="H24" s="554"/>
      <c r="I24" s="554"/>
      <c r="J24" s="554"/>
      <c r="K24" s="554"/>
      <c r="L24" s="672"/>
      <c r="M24" s="703"/>
      <c r="N24" s="703"/>
      <c r="O24" s="703"/>
      <c r="P24" s="703"/>
      <c r="Q24" s="703"/>
      <c r="R24" s="703"/>
      <c r="S24" s="667"/>
      <c r="T24" s="667"/>
      <c r="U24" s="667"/>
      <c r="V24" s="667"/>
      <c r="W24" s="667"/>
      <c r="X24" s="667"/>
      <c r="Y24" s="667"/>
      <c r="Z24" s="667"/>
      <c r="AA24" s="667"/>
      <c r="AB24" s="667"/>
      <c r="AC24" s="667"/>
      <c r="AD24" s="667"/>
      <c r="AE24" s="667"/>
      <c r="AF24" s="667"/>
      <c r="AG24" s="667"/>
      <c r="AH24" s="667"/>
      <c r="AI24" s="667"/>
      <c r="AJ24" s="667"/>
      <c r="AK24" s="667"/>
      <c r="AL24" s="667"/>
      <c r="AM24" s="667"/>
      <c r="AN24" s="667"/>
      <c r="AO24" s="667"/>
      <c r="AP24" s="668"/>
      <c r="AR24" s="7"/>
      <c r="AT24" s="4">
        <v>2022</v>
      </c>
      <c r="AU24" s="4">
        <v>31</v>
      </c>
      <c r="AV24" s="4">
        <v>31</v>
      </c>
      <c r="AW24" s="4">
        <v>41</v>
      </c>
      <c r="AX24" s="4">
        <v>41</v>
      </c>
      <c r="AY24" s="4">
        <v>41</v>
      </c>
      <c r="AZ24" s="4">
        <v>0.37</v>
      </c>
    </row>
    <row r="25" spans="2:52" ht="25.5" customHeight="1">
      <c r="B25" s="6"/>
      <c r="D25" s="560"/>
      <c r="E25" s="561"/>
      <c r="F25" s="671" t="s">
        <v>3</v>
      </c>
      <c r="G25" s="554"/>
      <c r="H25" s="554"/>
      <c r="I25" s="554"/>
      <c r="J25" s="554"/>
      <c r="K25" s="554"/>
      <c r="L25" s="672"/>
      <c r="M25" s="703"/>
      <c r="N25" s="703"/>
      <c r="O25" s="703"/>
      <c r="P25" s="703"/>
      <c r="Q25" s="703"/>
      <c r="R25" s="703"/>
      <c r="S25" s="667"/>
      <c r="T25" s="667"/>
      <c r="U25" s="667"/>
      <c r="V25" s="667"/>
      <c r="W25" s="667"/>
      <c r="X25" s="667"/>
      <c r="Y25" s="667"/>
      <c r="Z25" s="667"/>
      <c r="AA25" s="667"/>
      <c r="AB25" s="667"/>
      <c r="AC25" s="667"/>
      <c r="AD25" s="667"/>
      <c r="AE25" s="667"/>
      <c r="AF25" s="667"/>
      <c r="AG25" s="667"/>
      <c r="AH25" s="667"/>
      <c r="AI25" s="667"/>
      <c r="AJ25" s="667"/>
      <c r="AK25" s="667"/>
      <c r="AL25" s="667"/>
      <c r="AM25" s="667"/>
      <c r="AN25" s="667"/>
      <c r="AO25" s="667"/>
      <c r="AP25" s="668"/>
      <c r="AR25" s="7"/>
      <c r="AT25" s="4">
        <v>2023</v>
      </c>
      <c r="AU25" s="4">
        <v>31</v>
      </c>
      <c r="AV25" s="4">
        <v>31</v>
      </c>
      <c r="AW25" s="4">
        <v>31</v>
      </c>
      <c r="AX25" s="4">
        <v>41</v>
      </c>
      <c r="AY25" s="4">
        <v>41</v>
      </c>
      <c r="AZ25" s="4">
        <v>0.35</v>
      </c>
    </row>
    <row r="26" spans="2:52" ht="25.5" customHeight="1">
      <c r="B26" s="6"/>
      <c r="D26" s="560"/>
      <c r="E26" s="561"/>
      <c r="F26" s="671" t="s">
        <v>511</v>
      </c>
      <c r="G26" s="554"/>
      <c r="H26" s="554"/>
      <c r="I26" s="554"/>
      <c r="J26" s="554"/>
      <c r="K26" s="554"/>
      <c r="L26" s="672"/>
      <c r="M26" s="703"/>
      <c r="N26" s="703"/>
      <c r="O26" s="703"/>
      <c r="P26" s="703"/>
      <c r="Q26" s="703"/>
      <c r="R26" s="703"/>
      <c r="S26" s="667"/>
      <c r="T26" s="667"/>
      <c r="U26" s="667"/>
      <c r="V26" s="667"/>
      <c r="W26" s="667"/>
      <c r="X26" s="667"/>
      <c r="Y26" s="667"/>
      <c r="Z26" s="667"/>
      <c r="AA26" s="667"/>
      <c r="AB26" s="667"/>
      <c r="AC26" s="667"/>
      <c r="AD26" s="667"/>
      <c r="AE26" s="667"/>
      <c r="AF26" s="667"/>
      <c r="AG26" s="667"/>
      <c r="AH26" s="667"/>
      <c r="AI26" s="667"/>
      <c r="AJ26" s="667"/>
      <c r="AK26" s="667"/>
      <c r="AL26" s="667"/>
      <c r="AM26" s="667"/>
      <c r="AN26" s="667"/>
      <c r="AO26" s="667"/>
      <c r="AP26" s="668"/>
      <c r="AR26" s="7"/>
      <c r="AT26" s="4">
        <v>2024</v>
      </c>
      <c r="AU26" s="4">
        <v>31</v>
      </c>
      <c r="AV26" s="4">
        <v>31</v>
      </c>
      <c r="AW26" s="4">
        <v>31</v>
      </c>
      <c r="AX26" s="4">
        <v>31</v>
      </c>
      <c r="AY26" s="4">
        <v>41</v>
      </c>
      <c r="AZ26" s="4">
        <v>0.33</v>
      </c>
    </row>
    <row r="27" spans="2:52" ht="25.5" customHeight="1" thickBot="1">
      <c r="B27" s="6"/>
      <c r="D27" s="700"/>
      <c r="E27" s="701"/>
      <c r="F27" s="691" t="s">
        <v>1</v>
      </c>
      <c r="G27" s="692"/>
      <c r="H27" s="692"/>
      <c r="I27" s="692"/>
      <c r="J27" s="692"/>
      <c r="K27" s="692"/>
      <c r="L27" s="693"/>
      <c r="M27" s="702"/>
      <c r="N27" s="702"/>
      <c r="O27" s="702"/>
      <c r="P27" s="702"/>
      <c r="Q27" s="702"/>
      <c r="R27" s="702"/>
      <c r="S27" s="669"/>
      <c r="T27" s="669"/>
      <c r="U27" s="669"/>
      <c r="V27" s="669"/>
      <c r="W27" s="669"/>
      <c r="X27" s="669"/>
      <c r="Y27" s="669"/>
      <c r="Z27" s="669"/>
      <c r="AA27" s="669"/>
      <c r="AB27" s="669"/>
      <c r="AC27" s="669"/>
      <c r="AD27" s="669"/>
      <c r="AE27" s="669"/>
      <c r="AF27" s="669"/>
      <c r="AG27" s="669"/>
      <c r="AH27" s="669"/>
      <c r="AI27" s="669"/>
      <c r="AJ27" s="669"/>
      <c r="AK27" s="669"/>
      <c r="AL27" s="669"/>
      <c r="AM27" s="669"/>
      <c r="AN27" s="669"/>
      <c r="AO27" s="669"/>
      <c r="AP27" s="670"/>
      <c r="AR27" s="7"/>
      <c r="AT27" s="4">
        <v>2025</v>
      </c>
      <c r="AU27" s="4">
        <v>31</v>
      </c>
      <c r="AV27" s="4">
        <v>31</v>
      </c>
      <c r="AW27" s="4">
        <v>31</v>
      </c>
      <c r="AX27" s="4">
        <v>31</v>
      </c>
      <c r="AY27" s="4">
        <v>41</v>
      </c>
      <c r="AZ27" s="4">
        <v>0.33</v>
      </c>
    </row>
    <row r="28" spans="2:52" ht="25.5" customHeight="1" thickTop="1" thickBot="1">
      <c r="B28" s="6"/>
      <c r="D28" s="120"/>
      <c r="E28" s="695" t="s">
        <v>82</v>
      </c>
      <c r="F28" s="695"/>
      <c r="G28" s="695"/>
      <c r="H28" s="695"/>
      <c r="I28" s="695"/>
      <c r="J28" s="695"/>
      <c r="K28" s="695"/>
      <c r="L28" s="121"/>
      <c r="M28" s="697" t="str">
        <f>IF(M19="","",SUM(M19:R27))</f>
        <v/>
      </c>
      <c r="N28" s="697"/>
      <c r="O28" s="697"/>
      <c r="P28" s="697"/>
      <c r="Q28" s="697"/>
      <c r="R28" s="697"/>
      <c r="S28" s="697" t="str">
        <f>IF(S19="","",SUM(S19:X27))</f>
        <v/>
      </c>
      <c r="T28" s="697"/>
      <c r="U28" s="697"/>
      <c r="V28" s="697"/>
      <c r="W28" s="697"/>
      <c r="X28" s="697"/>
      <c r="Y28" s="697" t="str">
        <f t="shared" ref="Y28" si="0">IF(Y19="","",SUM(Y19:AD27))</f>
        <v/>
      </c>
      <c r="Z28" s="697"/>
      <c r="AA28" s="697"/>
      <c r="AB28" s="697"/>
      <c r="AC28" s="697"/>
      <c r="AD28" s="697"/>
      <c r="AE28" s="697" t="str">
        <f t="shared" ref="AE28" si="1">IF(AE19="","",SUM(AE19:AJ27))</f>
        <v/>
      </c>
      <c r="AF28" s="697"/>
      <c r="AG28" s="697"/>
      <c r="AH28" s="697"/>
      <c r="AI28" s="697"/>
      <c r="AJ28" s="697"/>
      <c r="AK28" s="707" t="str">
        <f>IF(AK19="","",SUM(AK19:AP27))</f>
        <v/>
      </c>
      <c r="AL28" s="707"/>
      <c r="AM28" s="707"/>
      <c r="AN28" s="707"/>
      <c r="AO28" s="707"/>
      <c r="AP28" s="708"/>
      <c r="AR28" s="7"/>
      <c r="AT28" s="4">
        <v>2026</v>
      </c>
      <c r="AV28" s="4">
        <v>31</v>
      </c>
      <c r="AW28" s="4">
        <v>31</v>
      </c>
      <c r="AX28" s="4">
        <v>31</v>
      </c>
      <c r="AY28" s="4">
        <v>41</v>
      </c>
      <c r="AZ28" s="4">
        <v>0.33500000000000002</v>
      </c>
    </row>
    <row r="29" spans="2:52" ht="18" customHeight="1" thickBot="1">
      <c r="B29" s="6"/>
      <c r="D29" s="4" t="s">
        <v>145</v>
      </c>
      <c r="AP29" s="426" t="s">
        <v>6</v>
      </c>
      <c r="AR29" s="7"/>
      <c r="AS29" s="5"/>
      <c r="AT29" s="4">
        <v>2027</v>
      </c>
      <c r="AW29" s="4">
        <v>31</v>
      </c>
      <c r="AX29" s="4">
        <v>31</v>
      </c>
      <c r="AY29" s="4">
        <v>41</v>
      </c>
      <c r="AZ29" s="4">
        <v>0.34333333333333338</v>
      </c>
    </row>
    <row r="30" spans="2:52" ht="25.5" customHeight="1" thickBot="1">
      <c r="B30" s="6"/>
      <c r="D30" s="694"/>
      <c r="E30" s="683"/>
      <c r="F30" s="683"/>
      <c r="G30" s="683"/>
      <c r="H30" s="683"/>
      <c r="I30" s="683"/>
      <c r="J30" s="683"/>
      <c r="K30" s="683"/>
      <c r="L30" s="684"/>
      <c r="M30" s="685">
        <v>2020</v>
      </c>
      <c r="N30" s="686"/>
      <c r="O30" s="686"/>
      <c r="P30" s="686"/>
      <c r="Q30" s="683" t="s">
        <v>69</v>
      </c>
      <c r="R30" s="684"/>
      <c r="S30" s="685">
        <v>2021</v>
      </c>
      <c r="T30" s="686"/>
      <c r="U30" s="687"/>
      <c r="V30" s="687"/>
      <c r="W30" s="683" t="s">
        <v>69</v>
      </c>
      <c r="X30" s="684"/>
      <c r="Y30" s="685">
        <v>2022</v>
      </c>
      <c r="Z30" s="686"/>
      <c r="AA30" s="687"/>
      <c r="AB30" s="687"/>
      <c r="AC30" s="683" t="s">
        <v>69</v>
      </c>
      <c r="AD30" s="684"/>
      <c r="AE30" s="685">
        <v>2023</v>
      </c>
      <c r="AF30" s="686"/>
      <c r="AG30" s="687"/>
      <c r="AH30" s="687"/>
      <c r="AI30" s="683" t="s">
        <v>69</v>
      </c>
      <c r="AJ30" s="684"/>
      <c r="AK30" s="685">
        <v>2024</v>
      </c>
      <c r="AL30" s="686"/>
      <c r="AM30" s="687"/>
      <c r="AN30" s="687"/>
      <c r="AO30" s="683" t="s">
        <v>69</v>
      </c>
      <c r="AP30" s="744"/>
      <c r="AR30" s="7"/>
      <c r="AT30" s="4">
        <v>2028</v>
      </c>
      <c r="AX30" s="4">
        <v>31</v>
      </c>
      <c r="AY30" s="4">
        <v>41</v>
      </c>
      <c r="AZ30" s="4">
        <v>0.36</v>
      </c>
    </row>
    <row r="31" spans="2:52" ht="36" customHeight="1" thickTop="1" thickBot="1">
      <c r="B31" s="6"/>
      <c r="D31" s="122"/>
      <c r="E31" s="696" t="s">
        <v>47</v>
      </c>
      <c r="F31" s="696"/>
      <c r="G31" s="696"/>
      <c r="H31" s="696"/>
      <c r="I31" s="696"/>
      <c r="J31" s="696"/>
      <c r="K31" s="696"/>
      <c r="L31" s="123"/>
      <c r="M31" s="688" t="str">
        <f>IF(OR(その1!$AC$26="",M19=""),"",M19*1000/その1!$AC$26)</f>
        <v/>
      </c>
      <c r="N31" s="689"/>
      <c r="O31" s="689"/>
      <c r="P31" s="689"/>
      <c r="Q31" s="689"/>
      <c r="R31" s="690"/>
      <c r="S31" s="688" t="str">
        <f>IF(OR(その1!$AC$26="",S19=""),"",S19*1000/その1!$AC$26)</f>
        <v/>
      </c>
      <c r="T31" s="689"/>
      <c r="U31" s="689"/>
      <c r="V31" s="689"/>
      <c r="W31" s="689"/>
      <c r="X31" s="690"/>
      <c r="Y31" s="688" t="str">
        <f>IF(OR(その1!$AC$26="",Y19=""),"",Y19*1000/その1!$AC$26)</f>
        <v/>
      </c>
      <c r="Z31" s="689"/>
      <c r="AA31" s="689"/>
      <c r="AB31" s="689"/>
      <c r="AC31" s="689"/>
      <c r="AD31" s="690"/>
      <c r="AE31" s="688" t="str">
        <f>IF(OR(その1!$AC$26="",AE19=""),"",AE19*1000/その1!$AC$26)</f>
        <v/>
      </c>
      <c r="AF31" s="689"/>
      <c r="AG31" s="689"/>
      <c r="AH31" s="689"/>
      <c r="AI31" s="689"/>
      <c r="AJ31" s="690"/>
      <c r="AK31" s="688" t="str">
        <f>IF(OR(その1!$AC$26="",AK19=""),"",AK19*1000/その1!$AC$26)</f>
        <v/>
      </c>
      <c r="AL31" s="689"/>
      <c r="AM31" s="689"/>
      <c r="AN31" s="689"/>
      <c r="AO31" s="689"/>
      <c r="AP31" s="706"/>
      <c r="AR31" s="7"/>
      <c r="AT31" s="4">
        <v>2029</v>
      </c>
      <c r="AY31" s="4">
        <v>41</v>
      </c>
      <c r="AZ31" s="4">
        <v>0.41</v>
      </c>
    </row>
    <row r="32" spans="2:52" ht="12" customHeight="1">
      <c r="B32" s="6"/>
      <c r="AR32" s="7"/>
    </row>
    <row r="33" spans="2:44" ht="3" customHeight="1">
      <c r="B33" s="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8"/>
    </row>
    <row r="34" spans="2:44" ht="12" customHeight="1">
      <c r="D34" s="9"/>
      <c r="P34" s="648"/>
      <c r="Q34" s="648"/>
      <c r="R34" s="648"/>
      <c r="Y34" s="90"/>
      <c r="Z34" s="90"/>
      <c r="AA34" s="90"/>
      <c r="AB34" s="90"/>
      <c r="AC34" s="90"/>
      <c r="AD34" s="90"/>
      <c r="AE34" s="90"/>
      <c r="AF34" s="90"/>
      <c r="AG34" s="90"/>
      <c r="AH34" s="90"/>
      <c r="AI34" s="90"/>
      <c r="AJ34" s="90"/>
      <c r="AK34" s="90"/>
      <c r="AL34" s="90"/>
      <c r="AM34" s="90"/>
      <c r="AN34" s="90"/>
      <c r="AO34" s="90"/>
      <c r="AP34" s="90"/>
      <c r="AQ34" s="1" t="s">
        <v>662</v>
      </c>
      <c r="AR34" s="1"/>
    </row>
    <row r="35" spans="2:44" ht="12" customHeight="1"/>
    <row r="36" spans="2:44" ht="12" customHeight="1"/>
  </sheetData>
  <sheetProtection algorithmName="SHA-512" hashValue="YaM4jWmXlXC6fNM2fBy9C3nxOnVUCa8nv2xNQh1sYohLlFBaTsw8Kkk+0uj0kuj230rixnoIH1zuZ3pPTYp5Cw==" saltValue="cUz0VeNGOz/pvcGkiSOQMw==" spinCount="100000" sheet="1" formatCells="0"/>
  <mergeCells count="121">
    <mergeCell ref="S26:X26"/>
    <mergeCell ref="Y26:AD26"/>
    <mergeCell ref="AE26:AJ26"/>
    <mergeCell ref="AK26:AP26"/>
    <mergeCell ref="AE24:AJ24"/>
    <mergeCell ref="Y24:AD24"/>
    <mergeCell ref="AK21:AP21"/>
    <mergeCell ref="AK19:AP19"/>
    <mergeCell ref="AK20:AP20"/>
    <mergeCell ref="S20:X20"/>
    <mergeCell ref="Y27:AD27"/>
    <mergeCell ref="AO30:AP30"/>
    <mergeCell ref="AE21:AJ21"/>
    <mergeCell ref="AE18:AH18"/>
    <mergeCell ref="AK18:AN18"/>
    <mergeCell ref="AC18:AD18"/>
    <mergeCell ref="AI18:AJ18"/>
    <mergeCell ref="AK24:AP24"/>
    <mergeCell ref="Y22:AD22"/>
    <mergeCell ref="AE22:AJ22"/>
    <mergeCell ref="S18:V18"/>
    <mergeCell ref="Y18:AB18"/>
    <mergeCell ref="Y19:AD19"/>
    <mergeCell ref="S19:X19"/>
    <mergeCell ref="I14:N14"/>
    <mergeCell ref="P6:S6"/>
    <mergeCell ref="H12:K12"/>
    <mergeCell ref="P12:S12"/>
    <mergeCell ref="L12:O12"/>
    <mergeCell ref="L6:O6"/>
    <mergeCell ref="P7:AP7"/>
    <mergeCell ref="H6:K6"/>
    <mergeCell ref="T6:W6"/>
    <mergeCell ref="W10:AA10"/>
    <mergeCell ref="I9:N9"/>
    <mergeCell ref="I8:N8"/>
    <mergeCell ref="M23:R23"/>
    <mergeCell ref="M21:R21"/>
    <mergeCell ref="S21:X21"/>
    <mergeCell ref="Y20:AD20"/>
    <mergeCell ref="S23:X23"/>
    <mergeCell ref="S22:X22"/>
    <mergeCell ref="Y21:AD21"/>
    <mergeCell ref="P8:AP8"/>
    <mergeCell ref="P10:V10"/>
    <mergeCell ref="T12:W12"/>
    <mergeCell ref="AG10:AK10"/>
    <mergeCell ref="AG9:AK9"/>
    <mergeCell ref="W9:AA9"/>
    <mergeCell ref="P9:V9"/>
    <mergeCell ref="I10:N10"/>
    <mergeCell ref="AC9:AE9"/>
    <mergeCell ref="AC10:AE10"/>
    <mergeCell ref="AE19:AJ19"/>
    <mergeCell ref="Y23:AD23"/>
    <mergeCell ref="AE20:AJ20"/>
    <mergeCell ref="D18:L18"/>
    <mergeCell ref="W18:X18"/>
    <mergeCell ref="Q18:R18"/>
    <mergeCell ref="M18:P18"/>
    <mergeCell ref="AK31:AP31"/>
    <mergeCell ref="S28:X28"/>
    <mergeCell ref="Y28:AD28"/>
    <mergeCell ref="AE28:AJ28"/>
    <mergeCell ref="AE31:AJ31"/>
    <mergeCell ref="AI30:AJ30"/>
    <mergeCell ref="W30:X30"/>
    <mergeCell ref="Y31:AD31"/>
    <mergeCell ref="AC30:AD30"/>
    <mergeCell ref="Y30:AB30"/>
    <mergeCell ref="AE30:AH30"/>
    <mergeCell ref="AK30:AN30"/>
    <mergeCell ref="AK28:AP28"/>
    <mergeCell ref="P34:R34"/>
    <mergeCell ref="Q30:R30"/>
    <mergeCell ref="S30:V30"/>
    <mergeCell ref="M31:R31"/>
    <mergeCell ref="S31:X31"/>
    <mergeCell ref="M30:P30"/>
    <mergeCell ref="F25:L25"/>
    <mergeCell ref="F27:L27"/>
    <mergeCell ref="D30:L30"/>
    <mergeCell ref="S25:X25"/>
    <mergeCell ref="S27:X27"/>
    <mergeCell ref="E28:K28"/>
    <mergeCell ref="E31:K31"/>
    <mergeCell ref="M28:R28"/>
    <mergeCell ref="D20:E27"/>
    <mergeCell ref="M27:R27"/>
    <mergeCell ref="M22:R22"/>
    <mergeCell ref="M25:R25"/>
    <mergeCell ref="F24:L24"/>
    <mergeCell ref="F20:L20"/>
    <mergeCell ref="M24:R24"/>
    <mergeCell ref="S24:X24"/>
    <mergeCell ref="F26:L26"/>
    <mergeCell ref="M26:R26"/>
    <mergeCell ref="E6:F6"/>
    <mergeCell ref="M20:R20"/>
    <mergeCell ref="E7:F8"/>
    <mergeCell ref="E9:F10"/>
    <mergeCell ref="I7:N7"/>
    <mergeCell ref="AK25:AP25"/>
    <mergeCell ref="AK27:AP27"/>
    <mergeCell ref="AE25:AJ25"/>
    <mergeCell ref="AE27:AJ27"/>
    <mergeCell ref="F21:L21"/>
    <mergeCell ref="F22:L22"/>
    <mergeCell ref="F23:L23"/>
    <mergeCell ref="Y25:AD25"/>
    <mergeCell ref="AE23:AJ23"/>
    <mergeCell ref="AK23:AP23"/>
    <mergeCell ref="E19:K19"/>
    <mergeCell ref="E12:F12"/>
    <mergeCell ref="I13:N13"/>
    <mergeCell ref="E13:F14"/>
    <mergeCell ref="P13:AP13"/>
    <mergeCell ref="AO18:AP18"/>
    <mergeCell ref="AK22:AP22"/>
    <mergeCell ref="P14:AP14"/>
    <mergeCell ref="M19:R19"/>
  </mergeCells>
  <phoneticPr fontId="2"/>
  <dataValidations xWindow="371" yWindow="606" count="4">
    <dataValidation type="whole" operator="greaterThanOrEqual" allowBlank="1" showInputMessage="1" showErrorMessage="1" errorTitle="無効な値です。" error="特定温室効果ガスの値は、整数値で入力してください。" promptTitle="注意事項" prompt="特定温室効果ガスはこちらの欄に記入いただきますが、別紙「その他ガス排出量算定報告書」で報告した数値についても漏れなく下欄に入力してください。" sqref="M19:AP19" xr:uid="{00000000-0002-0000-0400-000000000000}">
      <formula1>0</formula1>
    </dataValidation>
    <dataValidation allowBlank="1" showInputMessage="1" showErrorMessage="1" promptTitle="改行する場合は、「Altキー＋Enterキー」を使用してください" prompt="文章のレイアウトをスペースキーで調整しないでください。" sqref="P7:AP8 P13:AP14" xr:uid="{00000000-0002-0000-0400-000001000000}"/>
    <dataValidation allowBlank="1" showInputMessage="1" showErrorMessage="1" promptTitle="注意事項" prompt="他のファイルからコピー貼り付けをする際は、_x000a_値貼り付けをしてください。_x000a_" sqref="M31:R31" xr:uid="{00000000-0002-0000-0400-000002000000}"/>
    <dataValidation type="decimal" operator="greaterThan" allowBlank="1" showErrorMessage="1" errorTitle="無効な値です。" error="その他ガス排出量の値を入力してください。" promptTitle="注意事項" prompt="特定温室効果ガスはこちらの欄に記入いただきますが、別紙「その他ガス排出量算定報告書」で報告した数値についても漏れなく下欄に入力してください。" sqref="M20:AP27" xr:uid="{00000000-0002-0000-0400-000003000000}">
      <formula1>0</formula1>
    </dataValidation>
  </dataValidations>
  <pageMargins left="0.47244094488188981" right="0.19685039370078741" top="0.62992125984251968" bottom="0.31496062992125984" header="0.43307086614173229" footer="0.19685039370078741"/>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AY41"/>
  <sheetViews>
    <sheetView showGridLines="0" view="pageBreakPreview" zoomScaleNormal="100" zoomScaleSheetLayoutView="100" workbookViewId="0">
      <selection activeCell="S6" sqref="S6:AO6"/>
    </sheetView>
  </sheetViews>
  <sheetFormatPr defaultColWidth="9" defaultRowHeight="12"/>
  <cols>
    <col min="1" max="1" width="2.33203125" style="4" customWidth="1"/>
    <col min="2" max="2" width="0.6640625" style="4" customWidth="1"/>
    <col min="3" max="43" width="2.33203125" style="4" customWidth="1"/>
    <col min="44" max="44" width="0.6640625" style="4" customWidth="1"/>
    <col min="45" max="45" width="9" style="4" customWidth="1"/>
    <col min="46" max="51" width="9" style="4" hidden="1" customWidth="1"/>
    <col min="52" max="52" width="0" style="4" hidden="1" customWidth="1"/>
    <col min="53" max="16384" width="9" style="4"/>
  </cols>
  <sheetData>
    <row r="1" spans="2:48" ht="12" customHeight="1">
      <c r="C1" s="4" t="s">
        <v>83</v>
      </c>
      <c r="AG1" s="91"/>
      <c r="AH1" s="91"/>
      <c r="AI1" s="91"/>
      <c r="AJ1" s="91"/>
      <c r="AK1" s="91"/>
      <c r="AL1" s="91"/>
      <c r="AM1" s="91"/>
      <c r="AN1" s="91"/>
      <c r="AO1" s="91"/>
      <c r="AP1" s="91"/>
      <c r="AQ1" s="91"/>
      <c r="AR1" s="91"/>
      <c r="AS1" s="91"/>
      <c r="AT1" s="91"/>
      <c r="AU1" s="91"/>
      <c r="AV1" s="91"/>
    </row>
    <row r="2" spans="2:48" ht="3" customHeight="1">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92"/>
      <c r="AH2" s="92"/>
      <c r="AI2" s="92"/>
      <c r="AJ2" s="92"/>
      <c r="AK2" s="92"/>
      <c r="AL2" s="92"/>
      <c r="AM2" s="92"/>
      <c r="AN2" s="92"/>
      <c r="AO2" s="92"/>
      <c r="AP2" s="92"/>
      <c r="AQ2" s="92"/>
      <c r="AR2" s="93"/>
      <c r="AS2" s="91"/>
      <c r="AT2" s="91"/>
      <c r="AU2" s="91"/>
      <c r="AV2" s="91"/>
    </row>
    <row r="3" spans="2:48" ht="12" customHeight="1">
      <c r="B3" s="6"/>
      <c r="AG3" s="91"/>
      <c r="AH3" s="91"/>
      <c r="AI3" s="91"/>
      <c r="AJ3" s="91"/>
      <c r="AK3" s="91"/>
      <c r="AL3" s="91"/>
      <c r="AM3" s="91"/>
      <c r="AN3" s="91"/>
      <c r="AO3" s="91"/>
      <c r="AP3" s="91"/>
      <c r="AQ3" s="91"/>
      <c r="AR3" s="94"/>
      <c r="AS3" s="91"/>
      <c r="AT3" s="91"/>
      <c r="AU3" s="91"/>
      <c r="AV3" s="91"/>
    </row>
    <row r="4" spans="2:48" ht="18" customHeight="1">
      <c r="B4" s="6"/>
      <c r="D4" s="4" t="s">
        <v>40</v>
      </c>
      <c r="AR4" s="7"/>
    </row>
    <row r="5" spans="2:48" ht="16.5" customHeight="1" thickBot="1">
      <c r="B5" s="6"/>
      <c r="D5" s="4" t="s">
        <v>41</v>
      </c>
      <c r="AR5" s="7"/>
    </row>
    <row r="6" spans="2:48" ht="27" customHeight="1">
      <c r="B6" s="6"/>
      <c r="D6" s="220"/>
      <c r="E6" s="615" t="s">
        <v>62</v>
      </c>
      <c r="F6" s="802"/>
      <c r="G6" s="802"/>
      <c r="H6" s="802"/>
      <c r="I6" s="802"/>
      <c r="J6" s="802"/>
      <c r="K6" s="802"/>
      <c r="L6" s="802"/>
      <c r="M6" s="124"/>
      <c r="N6" s="808" t="s">
        <v>200</v>
      </c>
      <c r="O6" s="808"/>
      <c r="P6" s="808"/>
      <c r="Q6" s="808"/>
      <c r="R6" s="809"/>
      <c r="S6" s="833"/>
      <c r="T6" s="834"/>
      <c r="U6" s="834"/>
      <c r="V6" s="834"/>
      <c r="W6" s="834"/>
      <c r="X6" s="834"/>
      <c r="Y6" s="834"/>
      <c r="Z6" s="834"/>
      <c r="AA6" s="834"/>
      <c r="AB6" s="834"/>
      <c r="AC6" s="834"/>
      <c r="AD6" s="834"/>
      <c r="AE6" s="834"/>
      <c r="AF6" s="834"/>
      <c r="AG6" s="834"/>
      <c r="AH6" s="834"/>
      <c r="AI6" s="834"/>
      <c r="AJ6" s="834"/>
      <c r="AK6" s="834"/>
      <c r="AL6" s="834"/>
      <c r="AM6" s="834"/>
      <c r="AN6" s="834"/>
      <c r="AO6" s="834"/>
      <c r="AP6" s="227" t="s">
        <v>146</v>
      </c>
      <c r="AR6" s="7"/>
    </row>
    <row r="7" spans="2:48" ht="27" customHeight="1">
      <c r="B7" s="6"/>
      <c r="D7" s="221"/>
      <c r="E7" s="554" t="s">
        <v>70</v>
      </c>
      <c r="F7" s="554"/>
      <c r="G7" s="554"/>
      <c r="H7" s="554"/>
      <c r="I7" s="554"/>
      <c r="J7" s="554"/>
      <c r="K7" s="554"/>
      <c r="L7" s="554"/>
      <c r="M7" s="125"/>
      <c r="N7" s="817"/>
      <c r="O7" s="818"/>
      <c r="P7" s="818"/>
      <c r="Q7" s="818"/>
      <c r="R7" s="818"/>
      <c r="S7" s="818"/>
      <c r="T7" s="818"/>
      <c r="U7" s="818"/>
      <c r="V7" s="818"/>
      <c r="W7" s="818"/>
      <c r="X7" s="818"/>
      <c r="Y7" s="818"/>
      <c r="Z7" s="818"/>
      <c r="AA7" s="818"/>
      <c r="AB7" s="818"/>
      <c r="AC7" s="818"/>
      <c r="AD7" s="818"/>
      <c r="AE7" s="818"/>
      <c r="AF7" s="818"/>
      <c r="AG7" s="818"/>
      <c r="AH7" s="818"/>
      <c r="AI7" s="818"/>
      <c r="AJ7" s="818"/>
      <c r="AK7" s="818"/>
      <c r="AL7" s="818"/>
      <c r="AM7" s="818"/>
      <c r="AN7" s="818"/>
      <c r="AO7" s="818"/>
      <c r="AP7" s="819"/>
      <c r="AR7" s="7"/>
    </row>
    <row r="8" spans="2:48" ht="27" customHeight="1" thickBot="1">
      <c r="B8" s="6"/>
      <c r="D8" s="222"/>
      <c r="E8" s="551" t="s">
        <v>141</v>
      </c>
      <c r="F8" s="551"/>
      <c r="G8" s="551"/>
      <c r="H8" s="551"/>
      <c r="I8" s="551"/>
      <c r="J8" s="551"/>
      <c r="K8" s="551"/>
      <c r="L8" s="551"/>
      <c r="M8" s="126"/>
      <c r="N8" s="820" t="s">
        <v>196</v>
      </c>
      <c r="O8" s="820"/>
      <c r="P8" s="820"/>
      <c r="Q8" s="820"/>
      <c r="R8" s="821"/>
      <c r="S8" s="757"/>
      <c r="T8" s="757"/>
      <c r="U8" s="757"/>
      <c r="V8" s="757"/>
      <c r="W8" s="757"/>
      <c r="X8" s="757"/>
      <c r="Y8" s="757"/>
      <c r="Z8" s="757"/>
      <c r="AA8" s="757"/>
      <c r="AB8" s="757"/>
      <c r="AC8" s="757"/>
      <c r="AD8" s="757"/>
      <c r="AE8" s="757"/>
      <c r="AF8" s="757"/>
      <c r="AG8" s="757"/>
      <c r="AH8" s="757"/>
      <c r="AI8" s="757"/>
      <c r="AJ8" s="757"/>
      <c r="AK8" s="757"/>
      <c r="AL8" s="757"/>
      <c r="AM8" s="757"/>
      <c r="AN8" s="757"/>
      <c r="AO8" s="757"/>
      <c r="AP8" s="228" t="s">
        <v>147</v>
      </c>
      <c r="AR8" s="7"/>
    </row>
    <row r="9" spans="2:48" ht="6" customHeight="1">
      <c r="B9" s="6"/>
      <c r="AJ9" s="9"/>
      <c r="AK9" s="5"/>
      <c r="AL9" s="5"/>
      <c r="AM9" s="5"/>
      <c r="AN9" s="5"/>
      <c r="AR9" s="7"/>
    </row>
    <row r="10" spans="2:48" ht="16.5" customHeight="1" thickBot="1">
      <c r="B10" s="6"/>
      <c r="D10" s="4" t="s">
        <v>42</v>
      </c>
      <c r="AP10" s="117"/>
      <c r="AR10" s="7"/>
    </row>
    <row r="11" spans="2:48" ht="16.5" customHeight="1">
      <c r="B11" s="6"/>
      <c r="D11" s="806"/>
      <c r="E11" s="807"/>
      <c r="F11" s="807"/>
      <c r="G11" s="807"/>
      <c r="H11" s="807"/>
      <c r="I11" s="807"/>
      <c r="J11" s="807"/>
      <c r="K11" s="807"/>
      <c r="L11" s="807"/>
      <c r="M11" s="840" t="s">
        <v>534</v>
      </c>
      <c r="N11" s="638"/>
      <c r="O11" s="638"/>
      <c r="P11" s="638"/>
      <c r="Q11" s="841"/>
      <c r="R11" s="771">
        <v>2020</v>
      </c>
      <c r="S11" s="772"/>
      <c r="T11" s="772"/>
      <c r="U11" s="773" t="s">
        <v>512</v>
      </c>
      <c r="V11" s="774"/>
      <c r="W11" s="771">
        <v>2021</v>
      </c>
      <c r="X11" s="772"/>
      <c r="Y11" s="772"/>
      <c r="Z11" s="773" t="s">
        <v>512</v>
      </c>
      <c r="AA11" s="774"/>
      <c r="AB11" s="771">
        <v>2022</v>
      </c>
      <c r="AC11" s="772"/>
      <c r="AD11" s="772"/>
      <c r="AE11" s="773" t="s">
        <v>512</v>
      </c>
      <c r="AF11" s="774"/>
      <c r="AG11" s="771">
        <v>2023</v>
      </c>
      <c r="AH11" s="772"/>
      <c r="AI11" s="772"/>
      <c r="AJ11" s="773" t="s">
        <v>512</v>
      </c>
      <c r="AK11" s="774"/>
      <c r="AL11" s="838">
        <v>2024</v>
      </c>
      <c r="AM11" s="772"/>
      <c r="AN11" s="772"/>
      <c r="AO11" s="773" t="s">
        <v>69</v>
      </c>
      <c r="AP11" s="775"/>
      <c r="AR11" s="7"/>
      <c r="AT11" s="398"/>
    </row>
    <row r="12" spans="2:48" ht="25.5" customHeight="1" thickBot="1">
      <c r="B12" s="6"/>
      <c r="D12" s="114"/>
      <c r="E12" s="731" t="s">
        <v>208</v>
      </c>
      <c r="F12" s="731"/>
      <c r="G12" s="731"/>
      <c r="H12" s="731"/>
      <c r="I12" s="731"/>
      <c r="J12" s="731"/>
      <c r="K12" s="731"/>
      <c r="L12" s="137"/>
      <c r="M12" s="842"/>
      <c r="N12" s="842"/>
      <c r="O12" s="842"/>
      <c r="P12" s="842"/>
      <c r="Q12" s="842"/>
      <c r="R12" s="799"/>
      <c r="S12" s="800"/>
      <c r="T12" s="800"/>
      <c r="U12" s="800"/>
      <c r="V12" s="801"/>
      <c r="W12" s="799"/>
      <c r="X12" s="800"/>
      <c r="Y12" s="800"/>
      <c r="Z12" s="800"/>
      <c r="AA12" s="801"/>
      <c r="AB12" s="799"/>
      <c r="AC12" s="800"/>
      <c r="AD12" s="800"/>
      <c r="AE12" s="800"/>
      <c r="AF12" s="801"/>
      <c r="AG12" s="799"/>
      <c r="AH12" s="800"/>
      <c r="AI12" s="800"/>
      <c r="AJ12" s="800"/>
      <c r="AK12" s="801"/>
      <c r="AL12" s="799"/>
      <c r="AM12" s="800"/>
      <c r="AN12" s="800"/>
      <c r="AO12" s="800"/>
      <c r="AP12" s="839"/>
      <c r="AR12" s="7"/>
      <c r="AT12" s="399" t="s">
        <v>513</v>
      </c>
    </row>
    <row r="13" spans="2:48" ht="6" customHeight="1">
      <c r="B13" s="6"/>
      <c r="AJ13" s="9"/>
      <c r="AK13" s="5"/>
      <c r="AL13" s="5"/>
      <c r="AM13" s="5"/>
      <c r="AN13" s="5"/>
      <c r="AR13" s="7"/>
    </row>
    <row r="14" spans="2:48" ht="16.5" customHeight="1" thickBot="1">
      <c r="B14" s="6"/>
      <c r="D14" s="4" t="s">
        <v>43</v>
      </c>
      <c r="AP14" s="117"/>
      <c r="AR14" s="7"/>
    </row>
    <row r="15" spans="2:48" ht="25.5" customHeight="1" thickBot="1">
      <c r="B15" s="6"/>
      <c r="D15" s="804" t="s">
        <v>203</v>
      </c>
      <c r="E15" s="805"/>
      <c r="F15" s="805"/>
      <c r="G15" s="805"/>
      <c r="H15" s="805"/>
      <c r="I15" s="805"/>
      <c r="J15" s="805"/>
      <c r="K15" s="805"/>
      <c r="L15" s="805"/>
      <c r="M15" s="805"/>
      <c r="N15" s="814"/>
      <c r="O15" s="815"/>
      <c r="P15" s="815"/>
      <c r="Q15" s="815"/>
      <c r="R15" s="815"/>
      <c r="S15" s="816"/>
      <c r="AR15" s="7"/>
      <c r="AT15" s="400" t="s">
        <v>486</v>
      </c>
      <c r="AU15" s="401" t="s">
        <v>497</v>
      </c>
    </row>
    <row r="16" spans="2:48" ht="6" customHeight="1">
      <c r="B16" s="6"/>
      <c r="AR16" s="7"/>
      <c r="AT16" s="402" t="s">
        <v>487</v>
      </c>
      <c r="AU16" s="403"/>
    </row>
    <row r="17" spans="2:47" ht="16.5" customHeight="1" thickBot="1">
      <c r="B17" s="6"/>
      <c r="D17" s="4" t="s">
        <v>44</v>
      </c>
      <c r="AP17" s="117"/>
      <c r="AR17" s="7"/>
      <c r="AT17" s="404" t="s">
        <v>488</v>
      </c>
      <c r="AU17" s="405"/>
    </row>
    <row r="18" spans="2:47" ht="25.5" customHeight="1" thickBot="1">
      <c r="B18" s="6"/>
      <c r="D18" s="810" t="str">
        <f>IF(その2!N22="","",IF(その2!N22&lt;=2020,2020,その2!N22))</f>
        <v/>
      </c>
      <c r="E18" s="621"/>
      <c r="F18" s="621"/>
      <c r="G18" s="621"/>
      <c r="H18" s="621" t="s">
        <v>202</v>
      </c>
      <c r="I18" s="621"/>
      <c r="J18" s="621"/>
      <c r="K18" s="621"/>
      <c r="L18" s="621" t="str">
        <f>IF(D18="","",2024)</f>
        <v/>
      </c>
      <c r="M18" s="621"/>
      <c r="N18" s="621"/>
      <c r="O18" s="621"/>
      <c r="P18" s="811" t="s">
        <v>148</v>
      </c>
      <c r="Q18" s="811"/>
      <c r="R18" s="811"/>
      <c r="S18" s="812"/>
      <c r="V18" s="648"/>
      <c r="W18" s="648"/>
      <c r="X18" s="648"/>
      <c r="Y18" s="648"/>
      <c r="Z18" s="648"/>
      <c r="AA18" s="648"/>
      <c r="AB18" s="648"/>
      <c r="AC18" s="648"/>
      <c r="AD18" s="648"/>
      <c r="AE18" s="648"/>
      <c r="AF18" s="648"/>
      <c r="AG18" s="648"/>
      <c r="AH18" s="640"/>
      <c r="AI18" s="640"/>
      <c r="AJ18" s="640"/>
      <c r="AK18" s="640"/>
      <c r="AL18" s="640"/>
      <c r="AM18" s="640"/>
      <c r="AN18" s="640"/>
      <c r="AR18" s="7"/>
    </row>
    <row r="19" spans="2:47" ht="6" customHeight="1">
      <c r="B19" s="6"/>
      <c r="AJ19" s="9"/>
      <c r="AK19" s="5"/>
      <c r="AL19" s="5"/>
      <c r="AM19" s="5"/>
      <c r="AN19" s="5"/>
      <c r="AR19" s="7"/>
    </row>
    <row r="20" spans="2:47" ht="16.5" customHeight="1" thickBot="1">
      <c r="B20" s="6"/>
      <c r="D20" s="4" t="s">
        <v>45</v>
      </c>
      <c r="AP20" s="117"/>
      <c r="AR20" s="7"/>
    </row>
    <row r="21" spans="2:47" ht="16.5" customHeight="1">
      <c r="B21" s="6"/>
      <c r="D21" s="806"/>
      <c r="E21" s="807"/>
      <c r="F21" s="807"/>
      <c r="G21" s="807"/>
      <c r="H21" s="807"/>
      <c r="I21" s="807"/>
      <c r="J21" s="807"/>
      <c r="K21" s="807"/>
      <c r="L21" s="807"/>
      <c r="M21" s="771">
        <v>2020</v>
      </c>
      <c r="N21" s="772"/>
      <c r="O21" s="772"/>
      <c r="P21" s="773" t="s">
        <v>492</v>
      </c>
      <c r="Q21" s="774"/>
      <c r="R21" s="771">
        <v>2021</v>
      </c>
      <c r="S21" s="772"/>
      <c r="T21" s="772"/>
      <c r="U21" s="773" t="s">
        <v>492</v>
      </c>
      <c r="V21" s="774"/>
      <c r="W21" s="771">
        <v>2022</v>
      </c>
      <c r="X21" s="772"/>
      <c r="Y21" s="772"/>
      <c r="Z21" s="773" t="s">
        <v>492</v>
      </c>
      <c r="AA21" s="774"/>
      <c r="AB21" s="771">
        <v>2023</v>
      </c>
      <c r="AC21" s="772"/>
      <c r="AD21" s="772"/>
      <c r="AE21" s="773" t="s">
        <v>492</v>
      </c>
      <c r="AF21" s="774"/>
      <c r="AG21" s="771">
        <v>2024</v>
      </c>
      <c r="AH21" s="772"/>
      <c r="AI21" s="772"/>
      <c r="AJ21" s="773" t="s">
        <v>492</v>
      </c>
      <c r="AK21" s="775"/>
      <c r="AP21" s="117"/>
      <c r="AR21" s="7"/>
    </row>
    <row r="22" spans="2:47" ht="25.5" customHeight="1">
      <c r="B22" s="6"/>
      <c r="D22" s="65"/>
      <c r="E22" s="554" t="s">
        <v>84</v>
      </c>
      <c r="F22" s="554"/>
      <c r="G22" s="554"/>
      <c r="H22" s="554"/>
      <c r="I22" s="554"/>
      <c r="J22" s="554"/>
      <c r="K22" s="554"/>
      <c r="L22" s="66"/>
      <c r="M22" s="574"/>
      <c r="N22" s="574"/>
      <c r="O22" s="574"/>
      <c r="P22" s="574"/>
      <c r="Q22" s="574"/>
      <c r="R22" s="595"/>
      <c r="S22" s="596"/>
      <c r="T22" s="596"/>
      <c r="U22" s="596"/>
      <c r="V22" s="597"/>
      <c r="W22" s="595"/>
      <c r="X22" s="596"/>
      <c r="Y22" s="596"/>
      <c r="Z22" s="596"/>
      <c r="AA22" s="597"/>
      <c r="AB22" s="595"/>
      <c r="AC22" s="596"/>
      <c r="AD22" s="596"/>
      <c r="AE22" s="596"/>
      <c r="AF22" s="597"/>
      <c r="AG22" s="595"/>
      <c r="AH22" s="596"/>
      <c r="AI22" s="596"/>
      <c r="AJ22" s="596"/>
      <c r="AK22" s="797"/>
      <c r="AR22" s="7"/>
    </row>
    <row r="23" spans="2:47" ht="25.5" customHeight="1" thickBot="1">
      <c r="B23" s="6"/>
      <c r="D23" s="127"/>
      <c r="E23" s="803" t="s">
        <v>85</v>
      </c>
      <c r="F23" s="803"/>
      <c r="G23" s="803"/>
      <c r="H23" s="803"/>
      <c r="I23" s="803"/>
      <c r="J23" s="803"/>
      <c r="K23" s="803"/>
      <c r="L23" s="128"/>
      <c r="M23" s="799"/>
      <c r="N23" s="800"/>
      <c r="O23" s="800"/>
      <c r="P23" s="800"/>
      <c r="Q23" s="801"/>
      <c r="R23" s="794"/>
      <c r="S23" s="795"/>
      <c r="T23" s="795"/>
      <c r="U23" s="795"/>
      <c r="V23" s="798"/>
      <c r="W23" s="794"/>
      <c r="X23" s="795"/>
      <c r="Y23" s="795"/>
      <c r="Z23" s="795"/>
      <c r="AA23" s="798"/>
      <c r="AB23" s="794"/>
      <c r="AC23" s="795"/>
      <c r="AD23" s="795"/>
      <c r="AE23" s="795"/>
      <c r="AF23" s="798"/>
      <c r="AG23" s="794"/>
      <c r="AH23" s="795"/>
      <c r="AI23" s="795"/>
      <c r="AJ23" s="795"/>
      <c r="AK23" s="796"/>
      <c r="AL23" s="129"/>
      <c r="AR23" s="7"/>
    </row>
    <row r="24" spans="2:47" ht="6" customHeight="1">
      <c r="B24" s="6"/>
      <c r="AR24" s="7"/>
    </row>
    <row r="25" spans="2:47" ht="16.5" customHeight="1" thickBot="1">
      <c r="B25" s="6"/>
      <c r="D25" s="4" t="s">
        <v>46</v>
      </c>
      <c r="AP25" s="9" t="s">
        <v>52</v>
      </c>
      <c r="AR25" s="7"/>
    </row>
    <row r="26" spans="2:47" ht="30" customHeight="1" thickBot="1">
      <c r="B26" s="6"/>
      <c r="D26" s="694"/>
      <c r="E26" s="683"/>
      <c r="F26" s="683"/>
      <c r="G26" s="683"/>
      <c r="H26" s="683"/>
      <c r="I26" s="683"/>
      <c r="J26" s="683"/>
      <c r="K26" s="683"/>
      <c r="L26" s="684"/>
      <c r="M26" s="685">
        <v>2020</v>
      </c>
      <c r="N26" s="793"/>
      <c r="O26" s="793"/>
      <c r="P26" s="791" t="s">
        <v>496</v>
      </c>
      <c r="Q26" s="792"/>
      <c r="R26" s="685">
        <v>2021</v>
      </c>
      <c r="S26" s="793"/>
      <c r="T26" s="793"/>
      <c r="U26" s="791" t="s">
        <v>496</v>
      </c>
      <c r="V26" s="792"/>
      <c r="W26" s="685">
        <v>2022</v>
      </c>
      <c r="X26" s="793"/>
      <c r="Y26" s="793"/>
      <c r="Z26" s="791" t="s">
        <v>496</v>
      </c>
      <c r="AA26" s="792"/>
      <c r="AB26" s="685">
        <v>2023</v>
      </c>
      <c r="AC26" s="793"/>
      <c r="AD26" s="793"/>
      <c r="AE26" s="791" t="s">
        <v>496</v>
      </c>
      <c r="AF26" s="792"/>
      <c r="AG26" s="685">
        <v>2024</v>
      </c>
      <c r="AH26" s="793"/>
      <c r="AI26" s="793"/>
      <c r="AJ26" s="791" t="s">
        <v>496</v>
      </c>
      <c r="AK26" s="792"/>
      <c r="AL26" s="768" t="s">
        <v>149</v>
      </c>
      <c r="AM26" s="769"/>
      <c r="AN26" s="769"/>
      <c r="AO26" s="769"/>
      <c r="AP26" s="770"/>
      <c r="AR26" s="7"/>
    </row>
    <row r="27" spans="2:47" ht="33" customHeight="1" thickTop="1">
      <c r="B27" s="6"/>
      <c r="D27" s="747" t="s">
        <v>472</v>
      </c>
      <c r="E27" s="748"/>
      <c r="F27" s="130"/>
      <c r="G27" s="813" t="s">
        <v>71</v>
      </c>
      <c r="H27" s="813"/>
      <c r="I27" s="813"/>
      <c r="J27" s="813"/>
      <c r="K27" s="813"/>
      <c r="L27" s="131"/>
      <c r="M27" s="780"/>
      <c r="N27" s="781"/>
      <c r="O27" s="781"/>
      <c r="P27" s="781"/>
      <c r="Q27" s="781"/>
      <c r="R27" s="780"/>
      <c r="S27" s="781"/>
      <c r="T27" s="781"/>
      <c r="U27" s="781"/>
      <c r="V27" s="781"/>
      <c r="W27" s="780"/>
      <c r="X27" s="781"/>
      <c r="Y27" s="781"/>
      <c r="Z27" s="781"/>
      <c r="AA27" s="781"/>
      <c r="AB27" s="780"/>
      <c r="AC27" s="781"/>
      <c r="AD27" s="781"/>
      <c r="AE27" s="781"/>
      <c r="AF27" s="781"/>
      <c r="AG27" s="780"/>
      <c r="AH27" s="781"/>
      <c r="AI27" s="781"/>
      <c r="AJ27" s="781"/>
      <c r="AK27" s="781"/>
      <c r="AL27" s="785">
        <f>SUM(M27:AK27)</f>
        <v>0</v>
      </c>
      <c r="AM27" s="786"/>
      <c r="AN27" s="786"/>
      <c r="AO27" s="786"/>
      <c r="AP27" s="787"/>
      <c r="AR27" s="7"/>
    </row>
    <row r="28" spans="2:47" ht="33" customHeight="1" thickBot="1">
      <c r="B28" s="6"/>
      <c r="D28" s="822"/>
      <c r="E28" s="823"/>
      <c r="F28" s="132"/>
      <c r="G28" s="692" t="s">
        <v>72</v>
      </c>
      <c r="H28" s="692"/>
      <c r="I28" s="692"/>
      <c r="J28" s="692"/>
      <c r="K28" s="692"/>
      <c r="L28" s="133"/>
      <c r="M28" s="782"/>
      <c r="N28" s="783"/>
      <c r="O28" s="783"/>
      <c r="P28" s="783"/>
      <c r="Q28" s="784"/>
      <c r="R28" s="782"/>
      <c r="S28" s="783"/>
      <c r="T28" s="783"/>
      <c r="U28" s="783"/>
      <c r="V28" s="784"/>
      <c r="W28" s="782"/>
      <c r="X28" s="783"/>
      <c r="Y28" s="783"/>
      <c r="Z28" s="783"/>
      <c r="AA28" s="784"/>
      <c r="AB28" s="782"/>
      <c r="AC28" s="783"/>
      <c r="AD28" s="783"/>
      <c r="AE28" s="783"/>
      <c r="AF28" s="784"/>
      <c r="AG28" s="782"/>
      <c r="AH28" s="783"/>
      <c r="AI28" s="783"/>
      <c r="AJ28" s="783"/>
      <c r="AK28" s="784"/>
      <c r="AL28" s="788"/>
      <c r="AM28" s="789"/>
      <c r="AN28" s="789"/>
      <c r="AO28" s="789"/>
      <c r="AP28" s="790"/>
      <c r="AR28" s="7"/>
    </row>
    <row r="29" spans="2:47" ht="33" customHeight="1" thickTop="1">
      <c r="B29" s="6"/>
      <c r="D29" s="822"/>
      <c r="E29" s="823"/>
      <c r="F29" s="130"/>
      <c r="G29" s="813" t="s">
        <v>500</v>
      </c>
      <c r="H29" s="813"/>
      <c r="I29" s="813"/>
      <c r="J29" s="813"/>
      <c r="K29" s="813"/>
      <c r="L29" s="131"/>
      <c r="M29" s="829"/>
      <c r="N29" s="830"/>
      <c r="O29" s="830"/>
      <c r="P29" s="830"/>
      <c r="Q29" s="830"/>
      <c r="R29" s="830"/>
      <c r="S29" s="830"/>
      <c r="T29" s="830"/>
      <c r="U29" s="830"/>
      <c r="V29" s="830"/>
      <c r="W29" s="830"/>
      <c r="X29" s="830"/>
      <c r="Y29" s="830"/>
      <c r="Z29" s="830"/>
      <c r="AA29" s="830"/>
      <c r="AB29" s="830"/>
      <c r="AC29" s="830"/>
      <c r="AD29" s="830"/>
      <c r="AE29" s="830"/>
      <c r="AF29" s="830"/>
      <c r="AG29" s="830"/>
      <c r="AH29" s="830"/>
      <c r="AI29" s="830"/>
      <c r="AJ29" s="830"/>
      <c r="AK29" s="831"/>
      <c r="AL29" s="785">
        <f>IF(OR(AL27=0,AL30=0),0,AL27-AL30)</f>
        <v>0</v>
      </c>
      <c r="AM29" s="786"/>
      <c r="AN29" s="786"/>
      <c r="AO29" s="786"/>
      <c r="AP29" s="787"/>
      <c r="AR29" s="7"/>
    </row>
    <row r="30" spans="2:47" ht="33" customHeight="1" thickBot="1">
      <c r="B30" s="6"/>
      <c r="D30" s="824"/>
      <c r="E30" s="825"/>
      <c r="F30" s="134"/>
      <c r="G30" s="832" t="s">
        <v>501</v>
      </c>
      <c r="H30" s="832"/>
      <c r="I30" s="832"/>
      <c r="J30" s="832"/>
      <c r="K30" s="832"/>
      <c r="L30" s="135"/>
      <c r="M30" s="826"/>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8"/>
      <c r="AL30" s="843">
        <f>IF(SUMPRODUCT(M27:AK27,M28:AK28)=0,0,INT(M27*M28)+INT(R27*R28)+INT(W27*W28)+INT(AB27*AB28)+INT(AG27*AG28))</f>
        <v>0</v>
      </c>
      <c r="AM30" s="844"/>
      <c r="AN30" s="844"/>
      <c r="AO30" s="844"/>
      <c r="AP30" s="845"/>
      <c r="AR30" s="7"/>
    </row>
    <row r="31" spans="2:47" ht="33" customHeight="1" thickTop="1">
      <c r="B31" s="6"/>
      <c r="D31" s="747" t="s">
        <v>471</v>
      </c>
      <c r="E31" s="748"/>
      <c r="F31" s="130"/>
      <c r="G31" s="753" t="s">
        <v>73</v>
      </c>
      <c r="H31" s="753"/>
      <c r="I31" s="753"/>
      <c r="J31" s="753"/>
      <c r="K31" s="753"/>
      <c r="L31" s="131"/>
      <c r="M31" s="754" t="str">
        <f>IF(M26&lt;その2!$N$22,"",IF(ISERROR(HLOOKUP(M26,その3!$M$18:$AP$19,2,FALSE)),"",IF(HLOOKUP(M26,その3!$M$18:$AP$19,2,FALSE)="","",HLOOKUP(M26,その3!$M$18:$AP$19,2,FALSE))))</f>
        <v/>
      </c>
      <c r="N31" s="755"/>
      <c r="O31" s="755"/>
      <c r="P31" s="755"/>
      <c r="Q31" s="755"/>
      <c r="R31" s="754" t="str">
        <f>IF(R26&lt;その2!$N$22,"",IF(ISERROR(HLOOKUP(R26,その3!$M$18:$AP$19,2,FALSE)),"",IF(HLOOKUP(R26,その3!$M$18:$AP$19,2,FALSE)="","",HLOOKUP(R26,その3!$M$18:$AP$19,2,FALSE))))</f>
        <v/>
      </c>
      <c r="S31" s="755"/>
      <c r="T31" s="755"/>
      <c r="U31" s="755"/>
      <c r="V31" s="755"/>
      <c r="W31" s="754" t="str">
        <f>IF(W26&lt;その2!$N$22,"",IF(ISERROR(HLOOKUP(W26,その3!$M$18:$AP$19,2,FALSE)),"",IF(HLOOKUP(W26,その3!$M$18:$AP$19,2,FALSE)="","",HLOOKUP(W26,その3!$M$18:$AP$19,2,FALSE))))</f>
        <v/>
      </c>
      <c r="X31" s="755"/>
      <c r="Y31" s="755"/>
      <c r="Z31" s="755"/>
      <c r="AA31" s="755"/>
      <c r="AB31" s="754" t="str">
        <f>IF(AB26&lt;その2!$N$22,0,IF(ISERROR(HLOOKUP(AB26,その3!$M$18:$AP$19,2,FALSE)),"",IF(HLOOKUP(AB26,その3!$M$18:$AP$19,2,FALSE)="","",HLOOKUP(AB26,その3!$M$18:$AP$19,2,FALSE))))</f>
        <v/>
      </c>
      <c r="AC31" s="755"/>
      <c r="AD31" s="755"/>
      <c r="AE31" s="755"/>
      <c r="AF31" s="755"/>
      <c r="AG31" s="754" t="str">
        <f>IF(AG26&lt;その2!$N$22,0,IF(ISERROR(HLOOKUP(AG26,その3!$M$18:$AP$19,2,FALSE)),"",IF(HLOOKUP(AG26,その3!$M$18:$AP$19,2,FALSE)="","",HLOOKUP(AG26,その3!$M$18:$AP$19,2,FALSE))))</f>
        <v/>
      </c>
      <c r="AH31" s="755"/>
      <c r="AI31" s="755"/>
      <c r="AJ31" s="755"/>
      <c r="AK31" s="755"/>
      <c r="AL31" s="754" t="str">
        <f>IF(AND(M31="",R31="",W31="",AB31="",AG31=""),"",SUM(M31:AK31))</f>
        <v/>
      </c>
      <c r="AM31" s="755"/>
      <c r="AN31" s="755"/>
      <c r="AO31" s="755"/>
      <c r="AP31" s="779"/>
      <c r="AR31" s="7"/>
    </row>
    <row r="32" spans="2:47" ht="33" customHeight="1" thickBot="1">
      <c r="B32" s="6"/>
      <c r="D32" s="749"/>
      <c r="E32" s="750"/>
      <c r="F32" s="136"/>
      <c r="G32" s="731" t="s">
        <v>74</v>
      </c>
      <c r="H32" s="731"/>
      <c r="I32" s="731"/>
      <c r="J32" s="731"/>
      <c r="K32" s="731"/>
      <c r="L32" s="137"/>
      <c r="M32" s="751" t="str">
        <f>IF(OR(M27="",M31=""),"",M27-M31)</f>
        <v/>
      </c>
      <c r="N32" s="752"/>
      <c r="O32" s="752"/>
      <c r="P32" s="752"/>
      <c r="Q32" s="752"/>
      <c r="R32" s="751" t="str">
        <f>IF(OR(R27="",R31=""),"",R27-R31)</f>
        <v/>
      </c>
      <c r="S32" s="752"/>
      <c r="T32" s="752"/>
      <c r="U32" s="752"/>
      <c r="V32" s="752"/>
      <c r="W32" s="751" t="str">
        <f>IF(OR(W27="",W31=""),"",W27-W31)</f>
        <v/>
      </c>
      <c r="X32" s="752"/>
      <c r="Y32" s="752"/>
      <c r="Z32" s="752"/>
      <c r="AA32" s="752"/>
      <c r="AB32" s="751" t="str">
        <f>IF(OR(AB27="",AB31=""),"",AB27-AB31)</f>
        <v/>
      </c>
      <c r="AC32" s="752"/>
      <c r="AD32" s="752"/>
      <c r="AE32" s="752"/>
      <c r="AF32" s="752"/>
      <c r="AG32" s="751" t="str">
        <f>IF(OR(AG27="",AG31=""),"",AG27-AG31)</f>
        <v/>
      </c>
      <c r="AH32" s="752"/>
      <c r="AI32" s="752"/>
      <c r="AJ32" s="752"/>
      <c r="AK32" s="752"/>
      <c r="AL32" s="776">
        <f>SUM(M32:AK32)</f>
        <v>0</v>
      </c>
      <c r="AM32" s="777"/>
      <c r="AN32" s="777"/>
      <c r="AO32" s="777"/>
      <c r="AP32" s="778"/>
      <c r="AR32" s="7"/>
    </row>
    <row r="33" spans="2:51" ht="6" customHeight="1">
      <c r="B33" s="6"/>
      <c r="AR33" s="7"/>
    </row>
    <row r="34" spans="2:51" ht="16.5" customHeight="1" thickBot="1">
      <c r="B34" s="6"/>
      <c r="D34" s="4" t="s">
        <v>514</v>
      </c>
      <c r="AR34" s="7"/>
    </row>
    <row r="35" spans="2:51" ht="25.5" customHeight="1">
      <c r="B35" s="6"/>
      <c r="D35" s="760"/>
      <c r="E35" s="762" t="s">
        <v>515</v>
      </c>
      <c r="F35" s="762"/>
      <c r="G35" s="762"/>
      <c r="H35" s="762"/>
      <c r="I35" s="762"/>
      <c r="J35" s="762"/>
      <c r="K35" s="762"/>
      <c r="L35" s="764"/>
      <c r="M35" s="395"/>
      <c r="N35" s="766" t="s">
        <v>516</v>
      </c>
      <c r="O35" s="767"/>
      <c r="P35" s="767"/>
      <c r="Q35" s="767"/>
      <c r="R35" s="767"/>
      <c r="S35" s="767"/>
      <c r="T35" s="767"/>
      <c r="U35" s="767"/>
      <c r="V35" s="353"/>
      <c r="W35" s="395"/>
      <c r="X35" s="766" t="s">
        <v>517</v>
      </c>
      <c r="Y35" s="767"/>
      <c r="Z35" s="767"/>
      <c r="AA35" s="767"/>
      <c r="AB35" s="767"/>
      <c r="AC35" s="767"/>
      <c r="AD35" s="767"/>
      <c r="AE35" s="767"/>
      <c r="AF35" s="353"/>
      <c r="AG35" s="395"/>
      <c r="AH35" s="766" t="s">
        <v>518</v>
      </c>
      <c r="AI35" s="767"/>
      <c r="AJ35" s="767"/>
      <c r="AK35" s="767"/>
      <c r="AL35" s="767"/>
      <c r="AM35" s="767"/>
      <c r="AN35" s="767"/>
      <c r="AO35" s="767"/>
      <c r="AP35" s="354"/>
      <c r="AR35" s="7"/>
      <c r="AT35" s="397" t="b">
        <v>0</v>
      </c>
      <c r="AU35" s="397" t="str">
        <f>IF(AT35,1,"")</f>
        <v/>
      </c>
      <c r="AV35" s="397" t="b">
        <v>0</v>
      </c>
      <c r="AW35" s="397" t="str">
        <f>IF(AV35,1,"")</f>
        <v/>
      </c>
      <c r="AX35" s="397" t="b">
        <v>0</v>
      </c>
      <c r="AY35" s="4" t="str">
        <f>IF(AX35,1,"")</f>
        <v/>
      </c>
    </row>
    <row r="36" spans="2:51" ht="25.5" customHeight="1">
      <c r="B36" s="6"/>
      <c r="D36" s="761"/>
      <c r="E36" s="763"/>
      <c r="F36" s="763"/>
      <c r="G36" s="763"/>
      <c r="H36" s="763"/>
      <c r="I36" s="763"/>
      <c r="J36" s="763"/>
      <c r="K36" s="763"/>
      <c r="L36" s="765"/>
      <c r="M36" s="396"/>
      <c r="N36" s="554" t="s">
        <v>519</v>
      </c>
      <c r="O36" s="649"/>
      <c r="P36" s="649"/>
      <c r="Q36" s="649"/>
      <c r="R36" s="649"/>
      <c r="S36" s="649"/>
      <c r="T36" s="649"/>
      <c r="U36" s="649"/>
      <c r="V36" s="355"/>
      <c r="W36" s="396"/>
      <c r="X36" s="554" t="s">
        <v>209</v>
      </c>
      <c r="Y36" s="649"/>
      <c r="Z36" s="649"/>
      <c r="AA36" s="649"/>
      <c r="AB36" s="649"/>
      <c r="AC36" s="649"/>
      <c r="AD36" s="649"/>
      <c r="AE36" s="649"/>
      <c r="AF36" s="355"/>
      <c r="AG36" s="835"/>
      <c r="AH36" s="836"/>
      <c r="AI36" s="836"/>
      <c r="AJ36" s="836"/>
      <c r="AK36" s="836"/>
      <c r="AL36" s="836"/>
      <c r="AM36" s="836"/>
      <c r="AN36" s="836"/>
      <c r="AO36" s="836"/>
      <c r="AP36" s="837"/>
      <c r="AR36" s="7"/>
      <c r="AT36" s="397" t="b">
        <v>0</v>
      </c>
      <c r="AU36" s="397" t="str">
        <f>IF(AT36,1,"")</f>
        <v/>
      </c>
      <c r="AV36" s="397" t="b">
        <v>0</v>
      </c>
      <c r="AW36" s="397" t="str">
        <f>IF(AV36,1,"")</f>
        <v/>
      </c>
      <c r="AX36" s="397"/>
    </row>
    <row r="37" spans="2:51" ht="122.25" customHeight="1" thickBot="1">
      <c r="B37" s="6"/>
      <c r="D37" s="345"/>
      <c r="E37" s="551" t="s">
        <v>520</v>
      </c>
      <c r="F37" s="551"/>
      <c r="G37" s="551"/>
      <c r="H37" s="551"/>
      <c r="I37" s="551"/>
      <c r="J37" s="551"/>
      <c r="K37" s="551"/>
      <c r="L37" s="346"/>
      <c r="M37" s="756"/>
      <c r="N37" s="757"/>
      <c r="O37" s="757"/>
      <c r="P37" s="757"/>
      <c r="Q37" s="757"/>
      <c r="R37" s="757"/>
      <c r="S37" s="757"/>
      <c r="T37" s="757"/>
      <c r="U37" s="757"/>
      <c r="V37" s="757"/>
      <c r="W37" s="757"/>
      <c r="X37" s="757"/>
      <c r="Y37" s="757"/>
      <c r="Z37" s="757"/>
      <c r="AA37" s="757"/>
      <c r="AB37" s="757"/>
      <c r="AC37" s="757"/>
      <c r="AD37" s="757"/>
      <c r="AE37" s="757"/>
      <c r="AF37" s="757"/>
      <c r="AG37" s="758"/>
      <c r="AH37" s="758"/>
      <c r="AI37" s="758"/>
      <c r="AJ37" s="758"/>
      <c r="AK37" s="758"/>
      <c r="AL37" s="758"/>
      <c r="AM37" s="758"/>
      <c r="AN37" s="758"/>
      <c r="AO37" s="758"/>
      <c r="AP37" s="759"/>
      <c r="AR37" s="7"/>
    </row>
    <row r="38" spans="2:51" ht="12" customHeight="1">
      <c r="B38" s="6"/>
      <c r="AR38" s="7"/>
    </row>
    <row r="39" spans="2:51" ht="3" customHeight="1">
      <c r="B39" s="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8"/>
    </row>
    <row r="40" spans="2:51" ht="12" customHeight="1">
      <c r="D40" s="9"/>
      <c r="P40" s="648"/>
      <c r="Q40" s="648"/>
      <c r="R40" s="648"/>
      <c r="Y40" s="90"/>
      <c r="Z40" s="90"/>
      <c r="AA40" s="90"/>
      <c r="AB40" s="90"/>
      <c r="AC40" s="90"/>
      <c r="AD40" s="90"/>
      <c r="AE40" s="90"/>
      <c r="AF40" s="90"/>
      <c r="AG40" s="90"/>
      <c r="AH40" s="90"/>
      <c r="AI40" s="90"/>
      <c r="AJ40" s="90"/>
      <c r="AK40" s="90"/>
      <c r="AL40" s="90"/>
      <c r="AM40" s="90"/>
      <c r="AN40" s="90"/>
      <c r="AO40" s="90"/>
      <c r="AP40" s="90"/>
      <c r="AQ40" s="1" t="s">
        <v>662</v>
      </c>
      <c r="AR40" s="1"/>
    </row>
    <row r="41" spans="2:51">
      <c r="AP41" s="117"/>
    </row>
  </sheetData>
  <sheetProtection password="9DFD" sheet="1" objects="1" scenarios="1" formatCells="0"/>
  <mergeCells count="119">
    <mergeCell ref="G30:K30"/>
    <mergeCell ref="G29:K29"/>
    <mergeCell ref="S6:AO6"/>
    <mergeCell ref="S8:AO8"/>
    <mergeCell ref="V18:Z18"/>
    <mergeCell ref="AG36:AP36"/>
    <mergeCell ref="AL11:AN11"/>
    <mergeCell ref="AO11:AP11"/>
    <mergeCell ref="AL12:AP12"/>
    <mergeCell ref="M11:Q11"/>
    <mergeCell ref="AG11:AI11"/>
    <mergeCell ref="AJ11:AK11"/>
    <mergeCell ref="M12:Q12"/>
    <mergeCell ref="R12:V12"/>
    <mergeCell ref="W12:AA12"/>
    <mergeCell ref="AB12:AF12"/>
    <mergeCell ref="AG12:AK12"/>
    <mergeCell ref="R11:T11"/>
    <mergeCell ref="U11:V11"/>
    <mergeCell ref="W11:Y11"/>
    <mergeCell ref="Z11:AA11"/>
    <mergeCell ref="AB11:AD11"/>
    <mergeCell ref="AE11:AF11"/>
    <mergeCell ref="AL30:AP30"/>
    <mergeCell ref="AL29:AP29"/>
    <mergeCell ref="G27:K27"/>
    <mergeCell ref="G28:K28"/>
    <mergeCell ref="R26:T26"/>
    <mergeCell ref="L18:O18"/>
    <mergeCell ref="W21:Y21"/>
    <mergeCell ref="Z21:AA21"/>
    <mergeCell ref="N15:S15"/>
    <mergeCell ref="N7:AP7"/>
    <mergeCell ref="D26:L26"/>
    <mergeCell ref="N8:R8"/>
    <mergeCell ref="E12:K12"/>
    <mergeCell ref="D11:L11"/>
    <mergeCell ref="AH18:AN18"/>
    <mergeCell ref="AA18:AG18"/>
    <mergeCell ref="U21:V21"/>
    <mergeCell ref="D27:E30"/>
    <mergeCell ref="M30:AK30"/>
    <mergeCell ref="M27:Q27"/>
    <mergeCell ref="R27:V27"/>
    <mergeCell ref="W28:AA28"/>
    <mergeCell ref="M29:AK29"/>
    <mergeCell ref="AG26:AI26"/>
    <mergeCell ref="AJ26:AK26"/>
    <mergeCell ref="E6:L6"/>
    <mergeCell ref="E7:L7"/>
    <mergeCell ref="E8:L8"/>
    <mergeCell ref="E22:K22"/>
    <mergeCell ref="H18:K18"/>
    <mergeCell ref="E23:K23"/>
    <mergeCell ref="D15:M15"/>
    <mergeCell ref="D21:L21"/>
    <mergeCell ref="M22:Q22"/>
    <mergeCell ref="N6:R6"/>
    <mergeCell ref="M21:O21"/>
    <mergeCell ref="R21:T21"/>
    <mergeCell ref="D18:G18"/>
    <mergeCell ref="P18:S18"/>
    <mergeCell ref="AG23:AK23"/>
    <mergeCell ref="AG22:AK22"/>
    <mergeCell ref="P26:Q26"/>
    <mergeCell ref="M28:Q28"/>
    <mergeCell ref="W22:AA22"/>
    <mergeCell ref="AB22:AF22"/>
    <mergeCell ref="W23:AA23"/>
    <mergeCell ref="AB23:AF23"/>
    <mergeCell ref="M23:Q23"/>
    <mergeCell ref="R23:V23"/>
    <mergeCell ref="M26:O26"/>
    <mergeCell ref="AE26:AF26"/>
    <mergeCell ref="R22:V22"/>
    <mergeCell ref="AL26:AP26"/>
    <mergeCell ref="AB21:AD21"/>
    <mergeCell ref="AE21:AF21"/>
    <mergeCell ref="AG21:AI21"/>
    <mergeCell ref="AJ21:AK21"/>
    <mergeCell ref="P21:Q21"/>
    <mergeCell ref="P40:R40"/>
    <mergeCell ref="AL32:AP32"/>
    <mergeCell ref="AG32:AK32"/>
    <mergeCell ref="M32:Q32"/>
    <mergeCell ref="AL31:AP31"/>
    <mergeCell ref="AG31:AK31"/>
    <mergeCell ref="AG27:AK27"/>
    <mergeCell ref="R28:V28"/>
    <mergeCell ref="AL27:AP27"/>
    <mergeCell ref="AG28:AK28"/>
    <mergeCell ref="AL28:AP28"/>
    <mergeCell ref="AB27:AF27"/>
    <mergeCell ref="W27:AA27"/>
    <mergeCell ref="U26:V26"/>
    <mergeCell ref="W26:Y26"/>
    <mergeCell ref="Z26:AA26"/>
    <mergeCell ref="AB26:AD26"/>
    <mergeCell ref="AB28:AF28"/>
    <mergeCell ref="E37:K37"/>
    <mergeCell ref="M37:AP37"/>
    <mergeCell ref="D35:D36"/>
    <mergeCell ref="E35:K36"/>
    <mergeCell ref="L35:L36"/>
    <mergeCell ref="N35:U35"/>
    <mergeCell ref="X35:AE35"/>
    <mergeCell ref="AH35:AO35"/>
    <mergeCell ref="N36:U36"/>
    <mergeCell ref="X36:AE36"/>
    <mergeCell ref="G32:K32"/>
    <mergeCell ref="D31:E32"/>
    <mergeCell ref="AB32:AF32"/>
    <mergeCell ref="G31:K31"/>
    <mergeCell ref="R32:V32"/>
    <mergeCell ref="W32:AA32"/>
    <mergeCell ref="M31:Q31"/>
    <mergeCell ref="R31:V31"/>
    <mergeCell ref="W31:AA31"/>
    <mergeCell ref="AB31:AF31"/>
  </mergeCells>
  <phoneticPr fontId="2"/>
  <dataValidations xWindow="675" yWindow="500" count="5">
    <dataValidation type="list" allowBlank="1" showInputMessage="1" showErrorMessage="1" sqref="N15:S15" xr:uid="{00000000-0002-0000-0500-000000000000}">
      <formula1>$AT$14:$AT$17</formula1>
    </dataValidation>
    <dataValidation type="list" allowBlank="1" showInputMessage="1" showErrorMessage="1" promptTitle="注意事項" prompt="トップレベル認定（削減義務率が1/2）を申請している場合は、プルダウンリストで○を選択してください。" sqref="M23:AK23" xr:uid="{00000000-0002-0000-0500-000001000000}">
      <formula1>$AU$14:$AU$15</formula1>
    </dataValidation>
    <dataValidation type="list" allowBlank="1" showInputMessage="1" showErrorMessage="1" promptTitle="注意事項" prompt="準トップレベル認定（削減義務率が3/4）を申請している場合は、プルダウンリストで○を選択してください。" sqref="M22:AK22" xr:uid="{00000000-0002-0000-0500-000002000000}">
      <formula1>$AU$14:$AU$15</formula1>
    </dataValidation>
    <dataValidation type="whole" operator="greaterThan" allowBlank="1" showInputMessage="1" showErrorMessage="1" errorTitle="無効な値です。" error="基準排出量は整数値を入力してください。" promptTitle="注意事項" prompt="各年度の基準排出量の値を入力してください。特定地球温暖化対策事業所に指定される前の年度については入力しないでください。" sqref="M27:AK27" xr:uid="{00000000-0002-0000-0500-000003000000}">
      <formula1>0</formula1>
    </dataValidation>
    <dataValidation type="list" allowBlank="1" showErrorMessage="1" sqref="M12:AP12" xr:uid="{00000000-0002-0000-0500-000004000000}">
      <formula1>$AT$11:$AT$12</formula1>
    </dataValidation>
  </dataValidations>
  <pageMargins left="0.47244094488188981" right="0.19685039370078741" top="0.62992125984251968" bottom="0.31496062992125984" header="0.43307086614173229" footer="0.19685039370078741"/>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Option Button 18">
              <controlPr defaultSize="0" autoFill="0" autoLine="0" autoPict="0">
                <anchor moveWithCells="1">
                  <from>
                    <xdr:col>3</xdr:col>
                    <xdr:colOff>22860</xdr:colOff>
                    <xdr:row>5</xdr:row>
                    <xdr:rowOff>76200</xdr:rowOff>
                  </from>
                  <to>
                    <xdr:col>4</xdr:col>
                    <xdr:colOff>144780</xdr:colOff>
                    <xdr:row>5</xdr:row>
                    <xdr:rowOff>289560</xdr:rowOff>
                  </to>
                </anchor>
              </controlPr>
            </control>
          </mc:Choice>
        </mc:AlternateContent>
        <mc:AlternateContent xmlns:mc="http://schemas.openxmlformats.org/markup-compatibility/2006">
          <mc:Choice Requires="x14">
            <control shapeId="40979" r:id="rId5" name="Option Button 19">
              <controlPr defaultSize="0" autoFill="0" autoLine="0" autoPict="0">
                <anchor moveWithCells="1">
                  <from>
                    <xdr:col>3</xdr:col>
                    <xdr:colOff>22860</xdr:colOff>
                    <xdr:row>6</xdr:row>
                    <xdr:rowOff>76200</xdr:rowOff>
                  </from>
                  <to>
                    <xdr:col>4</xdr:col>
                    <xdr:colOff>144780</xdr:colOff>
                    <xdr:row>6</xdr:row>
                    <xdr:rowOff>289560</xdr:rowOff>
                  </to>
                </anchor>
              </controlPr>
            </control>
          </mc:Choice>
        </mc:AlternateContent>
        <mc:AlternateContent xmlns:mc="http://schemas.openxmlformats.org/markup-compatibility/2006">
          <mc:Choice Requires="x14">
            <control shapeId="40980" r:id="rId6" name="Option Button 20">
              <controlPr defaultSize="0" autoFill="0" autoLine="0" autoPict="0">
                <anchor moveWithCells="1">
                  <from>
                    <xdr:col>3</xdr:col>
                    <xdr:colOff>22860</xdr:colOff>
                    <xdr:row>7</xdr:row>
                    <xdr:rowOff>68580</xdr:rowOff>
                  </from>
                  <to>
                    <xdr:col>4</xdr:col>
                    <xdr:colOff>144780</xdr:colOff>
                    <xdr:row>7</xdr:row>
                    <xdr:rowOff>281940</xdr:rowOff>
                  </to>
                </anchor>
              </controlPr>
            </control>
          </mc:Choice>
        </mc:AlternateContent>
        <mc:AlternateContent xmlns:mc="http://schemas.openxmlformats.org/markup-compatibility/2006">
          <mc:Choice Requires="x14">
            <control shapeId="40991" r:id="rId7" name="Check Box 31">
              <controlPr locked="0" defaultSize="0" autoFill="0" autoLine="0" autoPict="0">
                <anchor moveWithCells="1">
                  <from>
                    <xdr:col>22</xdr:col>
                    <xdr:colOff>22860</xdr:colOff>
                    <xdr:row>34</xdr:row>
                    <xdr:rowOff>60960</xdr:rowOff>
                  </from>
                  <to>
                    <xdr:col>23</xdr:col>
                    <xdr:colOff>175260</xdr:colOff>
                    <xdr:row>34</xdr:row>
                    <xdr:rowOff>289560</xdr:rowOff>
                  </to>
                </anchor>
              </controlPr>
            </control>
          </mc:Choice>
        </mc:AlternateContent>
        <mc:AlternateContent xmlns:mc="http://schemas.openxmlformats.org/markup-compatibility/2006">
          <mc:Choice Requires="x14">
            <control shapeId="40992" r:id="rId8" name="Check Box 32">
              <controlPr locked="0" defaultSize="0" autoFill="0" autoLine="0" autoPict="0">
                <anchor moveWithCells="1">
                  <from>
                    <xdr:col>22</xdr:col>
                    <xdr:colOff>22860</xdr:colOff>
                    <xdr:row>35</xdr:row>
                    <xdr:rowOff>60960</xdr:rowOff>
                  </from>
                  <to>
                    <xdr:col>23</xdr:col>
                    <xdr:colOff>175260</xdr:colOff>
                    <xdr:row>35</xdr:row>
                    <xdr:rowOff>289560</xdr:rowOff>
                  </to>
                </anchor>
              </controlPr>
            </control>
          </mc:Choice>
        </mc:AlternateContent>
        <mc:AlternateContent xmlns:mc="http://schemas.openxmlformats.org/markup-compatibility/2006">
          <mc:Choice Requires="x14">
            <control shapeId="40993" r:id="rId9" name="Check Box 33">
              <controlPr locked="0" defaultSize="0" autoFill="0" autoLine="0" autoPict="0">
                <anchor moveWithCells="1">
                  <from>
                    <xdr:col>32</xdr:col>
                    <xdr:colOff>22860</xdr:colOff>
                    <xdr:row>34</xdr:row>
                    <xdr:rowOff>60960</xdr:rowOff>
                  </from>
                  <to>
                    <xdr:col>33</xdr:col>
                    <xdr:colOff>175260</xdr:colOff>
                    <xdr:row>34</xdr:row>
                    <xdr:rowOff>289560</xdr:rowOff>
                  </to>
                </anchor>
              </controlPr>
            </control>
          </mc:Choice>
        </mc:AlternateContent>
        <mc:AlternateContent xmlns:mc="http://schemas.openxmlformats.org/markup-compatibility/2006">
          <mc:Choice Requires="x14">
            <control shapeId="40994" r:id="rId10" name="Check Box 34">
              <controlPr locked="0" defaultSize="0" autoFill="0" autoLine="0" autoPict="0">
                <anchor moveWithCells="1">
                  <from>
                    <xdr:col>12</xdr:col>
                    <xdr:colOff>22860</xdr:colOff>
                    <xdr:row>34</xdr:row>
                    <xdr:rowOff>60960</xdr:rowOff>
                  </from>
                  <to>
                    <xdr:col>13</xdr:col>
                    <xdr:colOff>175260</xdr:colOff>
                    <xdr:row>34</xdr:row>
                    <xdr:rowOff>289560</xdr:rowOff>
                  </to>
                </anchor>
              </controlPr>
            </control>
          </mc:Choice>
        </mc:AlternateContent>
        <mc:AlternateContent xmlns:mc="http://schemas.openxmlformats.org/markup-compatibility/2006">
          <mc:Choice Requires="x14">
            <control shapeId="40995" r:id="rId11" name="Check Box 35">
              <controlPr locked="0" defaultSize="0" autoFill="0" autoLine="0" autoPict="0">
                <anchor moveWithCells="1">
                  <from>
                    <xdr:col>12</xdr:col>
                    <xdr:colOff>22860</xdr:colOff>
                    <xdr:row>35</xdr:row>
                    <xdr:rowOff>60960</xdr:rowOff>
                  </from>
                  <to>
                    <xdr:col>13</xdr:col>
                    <xdr:colOff>175260</xdr:colOff>
                    <xdr:row>35</xdr:row>
                    <xdr:rowOff>289560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_01"/>
  <dimension ref="B1:W293"/>
  <sheetViews>
    <sheetView showGridLines="0" showZeros="0" view="pageBreakPreview" zoomScaleNormal="75" zoomScaleSheetLayoutView="100" workbookViewId="0">
      <selection activeCell="F9" sqref="F9"/>
    </sheetView>
  </sheetViews>
  <sheetFormatPr defaultColWidth="9" defaultRowHeight="13.2"/>
  <cols>
    <col min="1" max="1" width="2.33203125" style="10" customWidth="1"/>
    <col min="2" max="2" width="0.6640625" style="10" customWidth="1"/>
    <col min="3" max="3" width="2.33203125" style="10" customWidth="1"/>
    <col min="4" max="4" width="4.6640625" style="10" customWidth="1"/>
    <col min="5" max="5" width="7.6640625" style="10" customWidth="1"/>
    <col min="6" max="6" width="20.6640625" style="10" customWidth="1"/>
    <col min="7" max="7" width="33.109375" style="10" customWidth="1"/>
    <col min="8" max="8" width="15.88671875" style="10" customWidth="1"/>
    <col min="9" max="9" width="56.109375" style="10" customWidth="1"/>
    <col min="10" max="10" width="2.33203125" style="10" customWidth="1"/>
    <col min="11" max="11" width="0.6640625" style="10" customWidth="1"/>
    <col min="12" max="12" width="9" style="10"/>
    <col min="13" max="14" width="3.6640625" style="10" customWidth="1"/>
    <col min="15" max="15" width="43.77734375" style="10" customWidth="1"/>
    <col min="16" max="18" width="3.6640625" style="10" hidden="1" customWidth="1"/>
    <col min="19" max="19" width="8.44140625" style="10" hidden="1" customWidth="1"/>
    <col min="20" max="20" width="4.44140625" style="10" hidden="1" customWidth="1"/>
    <col min="21" max="21" width="8.109375" style="10" hidden="1" customWidth="1"/>
    <col min="22" max="22" width="10.44140625" style="10" hidden="1" customWidth="1"/>
    <col min="23" max="23" width="3.6640625" style="10" hidden="1" customWidth="1"/>
    <col min="24" max="24" width="8.77734375" style="10" customWidth="1"/>
    <col min="25" max="45" width="9" style="10"/>
    <col min="46" max="51" width="0" style="10" hidden="1" customWidth="1"/>
    <col min="52" max="16384" width="9" style="10"/>
  </cols>
  <sheetData>
    <row r="1" spans="2:13" ht="12" customHeight="1">
      <c r="C1" s="10" t="s">
        <v>86</v>
      </c>
    </row>
    <row r="2" spans="2:13" ht="3" customHeight="1">
      <c r="B2" s="22"/>
      <c r="C2" s="24"/>
      <c r="D2" s="24"/>
      <c r="E2" s="24"/>
      <c r="F2" s="24"/>
      <c r="G2" s="24"/>
      <c r="H2" s="24"/>
      <c r="I2" s="24"/>
      <c r="J2" s="24"/>
      <c r="K2" s="25"/>
    </row>
    <row r="3" spans="2:13" ht="12" customHeight="1">
      <c r="B3" s="23"/>
      <c r="K3" s="30"/>
    </row>
    <row r="4" spans="2:13" ht="12" customHeight="1" thickBot="1">
      <c r="B4" s="23"/>
      <c r="D4" s="4" t="s">
        <v>532</v>
      </c>
      <c r="E4" s="4"/>
      <c r="F4" s="11"/>
      <c r="G4" s="11"/>
      <c r="H4" s="4"/>
      <c r="I4" s="4"/>
      <c r="J4" s="4"/>
      <c r="K4" s="7"/>
    </row>
    <row r="5" spans="2:13" ht="15" customHeight="1">
      <c r="B5" s="23"/>
      <c r="D5" s="848" t="s">
        <v>181</v>
      </c>
      <c r="E5" s="850" t="s">
        <v>182</v>
      </c>
      <c r="F5" s="851"/>
      <c r="G5" s="852" t="s">
        <v>87</v>
      </c>
      <c r="H5" s="852" t="s">
        <v>75</v>
      </c>
      <c r="I5" s="846" t="s">
        <v>77</v>
      </c>
      <c r="J5" s="4"/>
      <c r="K5" s="7"/>
    </row>
    <row r="6" spans="2:13" ht="27" customHeight="1" thickBot="1">
      <c r="B6" s="23"/>
      <c r="D6" s="849"/>
      <c r="E6" s="55" t="s">
        <v>88</v>
      </c>
      <c r="F6" s="247" t="s">
        <v>76</v>
      </c>
      <c r="G6" s="853"/>
      <c r="H6" s="853"/>
      <c r="I6" s="847"/>
      <c r="J6" s="4"/>
      <c r="K6" s="7"/>
    </row>
    <row r="7" spans="2:13" ht="0.75" customHeight="1" thickTop="1">
      <c r="B7" s="23"/>
      <c r="D7" s="12"/>
      <c r="E7" s="214"/>
      <c r="F7" s="161"/>
      <c r="G7" s="234"/>
      <c r="H7" s="231"/>
      <c r="I7" s="213"/>
      <c r="J7" s="4"/>
      <c r="K7" s="7"/>
    </row>
    <row r="8" spans="2:13" ht="30" customHeight="1">
      <c r="B8" s="23"/>
      <c r="D8" s="13"/>
      <c r="E8" s="215"/>
      <c r="F8" s="295" t="s">
        <v>508</v>
      </c>
      <c r="G8" s="330"/>
      <c r="H8" s="331"/>
      <c r="I8" s="332"/>
      <c r="J8" s="4"/>
      <c r="K8" s="7"/>
      <c r="L8" s="14"/>
    </row>
    <row r="9" spans="2:13" ht="30" customHeight="1">
      <c r="B9" s="23"/>
      <c r="D9" s="13">
        <v>1</v>
      </c>
      <c r="E9" s="215" t="str">
        <f t="shared" ref="E9:E72" si="0">IF(F9="","",VLOOKUP(F9,$S$115:$W$202,5,FALSE))</f>
        <v/>
      </c>
      <c r="F9" s="162"/>
      <c r="G9" s="235"/>
      <c r="H9" s="232"/>
      <c r="I9" s="419"/>
      <c r="J9" s="4"/>
      <c r="K9" s="7"/>
      <c r="L9" s="14"/>
    </row>
    <row r="10" spans="2:13" ht="30" customHeight="1">
      <c r="B10" s="23"/>
      <c r="D10" s="13">
        <v>2</v>
      </c>
      <c r="E10" s="215" t="str">
        <f t="shared" si="0"/>
        <v/>
      </c>
      <c r="F10" s="162"/>
      <c r="G10" s="235"/>
      <c r="H10" s="232"/>
      <c r="I10" s="419"/>
      <c r="J10" s="4"/>
      <c r="K10" s="7"/>
    </row>
    <row r="11" spans="2:13" ht="30" customHeight="1">
      <c r="B11" s="23"/>
      <c r="D11" s="13">
        <v>3</v>
      </c>
      <c r="E11" s="215" t="str">
        <f t="shared" si="0"/>
        <v/>
      </c>
      <c r="F11" s="162"/>
      <c r="G11" s="235"/>
      <c r="H11" s="232"/>
      <c r="I11" s="419"/>
      <c r="J11" s="4"/>
      <c r="K11" s="7"/>
    </row>
    <row r="12" spans="2:13" ht="30" customHeight="1">
      <c r="B12" s="23"/>
      <c r="D12" s="13">
        <v>4</v>
      </c>
      <c r="E12" s="215" t="str">
        <f t="shared" si="0"/>
        <v/>
      </c>
      <c r="F12" s="162"/>
      <c r="G12" s="235"/>
      <c r="H12" s="232"/>
      <c r="I12" s="419"/>
      <c r="J12" s="4"/>
      <c r="K12" s="7"/>
      <c r="L12" s="15"/>
    </row>
    <row r="13" spans="2:13" ht="30" customHeight="1">
      <c r="B13" s="23"/>
      <c r="D13" s="13">
        <v>5</v>
      </c>
      <c r="E13" s="215" t="str">
        <f t="shared" si="0"/>
        <v/>
      </c>
      <c r="F13" s="162"/>
      <c r="G13" s="235"/>
      <c r="H13" s="232"/>
      <c r="I13" s="419"/>
      <c r="J13" s="4"/>
      <c r="K13" s="7"/>
    </row>
    <row r="14" spans="2:13" ht="30" customHeight="1">
      <c r="B14" s="23"/>
      <c r="D14" s="13">
        <v>6</v>
      </c>
      <c r="E14" s="215" t="str">
        <f t="shared" si="0"/>
        <v/>
      </c>
      <c r="F14" s="162"/>
      <c r="G14" s="235"/>
      <c r="H14" s="232"/>
      <c r="I14" s="419"/>
      <c r="J14" s="4"/>
      <c r="K14" s="7"/>
      <c r="L14" s="16"/>
      <c r="M14" s="15"/>
    </row>
    <row r="15" spans="2:13" ht="30" customHeight="1">
      <c r="B15" s="23"/>
      <c r="D15" s="13">
        <v>7</v>
      </c>
      <c r="E15" s="215" t="str">
        <f t="shared" si="0"/>
        <v/>
      </c>
      <c r="F15" s="162"/>
      <c r="G15" s="235"/>
      <c r="H15" s="232"/>
      <c r="I15" s="419"/>
      <c r="J15" s="4"/>
      <c r="K15" s="7"/>
      <c r="L15" s="17"/>
      <c r="M15" s="18"/>
    </row>
    <row r="16" spans="2:13" ht="30" customHeight="1">
      <c r="B16" s="23"/>
      <c r="D16" s="13">
        <v>8</v>
      </c>
      <c r="E16" s="215" t="str">
        <f t="shared" si="0"/>
        <v/>
      </c>
      <c r="F16" s="226"/>
      <c r="G16" s="235"/>
      <c r="H16" s="232"/>
      <c r="I16" s="419"/>
      <c r="J16" s="4"/>
      <c r="K16" s="7"/>
      <c r="L16" s="17"/>
      <c r="M16" s="18"/>
    </row>
    <row r="17" spans="2:13" ht="30" customHeight="1">
      <c r="B17" s="23"/>
      <c r="D17" s="13">
        <v>9</v>
      </c>
      <c r="E17" s="215" t="str">
        <f t="shared" si="0"/>
        <v/>
      </c>
      <c r="F17" s="226"/>
      <c r="G17" s="235"/>
      <c r="H17" s="232"/>
      <c r="I17" s="419"/>
      <c r="J17" s="4"/>
      <c r="K17" s="7"/>
      <c r="L17" s="17"/>
      <c r="M17" s="18"/>
    </row>
    <row r="18" spans="2:13" ht="30" customHeight="1">
      <c r="B18" s="23"/>
      <c r="D18" s="13">
        <v>10</v>
      </c>
      <c r="E18" s="215" t="str">
        <f t="shared" si="0"/>
        <v/>
      </c>
      <c r="F18" s="226"/>
      <c r="G18" s="235"/>
      <c r="H18" s="232"/>
      <c r="I18" s="419"/>
      <c r="J18" s="4"/>
      <c r="K18" s="7"/>
      <c r="L18" s="17"/>
      <c r="M18" s="18"/>
    </row>
    <row r="19" spans="2:13" ht="30" customHeight="1">
      <c r="B19" s="23"/>
      <c r="D19" s="13">
        <v>11</v>
      </c>
      <c r="E19" s="215" t="str">
        <f t="shared" si="0"/>
        <v/>
      </c>
      <c r="F19" s="226"/>
      <c r="G19" s="235"/>
      <c r="H19" s="232"/>
      <c r="I19" s="419"/>
      <c r="J19" s="4"/>
      <c r="K19" s="7"/>
      <c r="L19" s="17"/>
      <c r="M19" s="18"/>
    </row>
    <row r="20" spans="2:13" ht="30" customHeight="1">
      <c r="B20" s="23"/>
      <c r="D20" s="13">
        <v>12</v>
      </c>
      <c r="E20" s="215" t="str">
        <f t="shared" si="0"/>
        <v/>
      </c>
      <c r="F20" s="226"/>
      <c r="G20" s="235"/>
      <c r="H20" s="232"/>
      <c r="I20" s="419"/>
      <c r="J20" s="4"/>
      <c r="K20" s="7"/>
      <c r="L20" s="17"/>
      <c r="M20" s="18"/>
    </row>
    <row r="21" spans="2:13" ht="30" customHeight="1">
      <c r="B21" s="23"/>
      <c r="D21" s="13">
        <v>13</v>
      </c>
      <c r="E21" s="236" t="str">
        <f t="shared" si="0"/>
        <v/>
      </c>
      <c r="F21" s="226"/>
      <c r="G21" s="237"/>
      <c r="H21" s="232"/>
      <c r="I21" s="419"/>
      <c r="J21" s="4"/>
      <c r="K21" s="7"/>
      <c r="L21" s="11"/>
    </row>
    <row r="22" spans="2:13" ht="29.25" customHeight="1">
      <c r="B22" s="23"/>
      <c r="D22" s="13">
        <v>14</v>
      </c>
      <c r="E22" s="216" t="str">
        <f t="shared" si="0"/>
        <v/>
      </c>
      <c r="F22" s="162"/>
      <c r="G22" s="235"/>
      <c r="H22" s="232"/>
      <c r="I22" s="419"/>
      <c r="J22" s="4"/>
      <c r="K22" s="7"/>
      <c r="L22" s="11"/>
    </row>
    <row r="23" spans="2:13" ht="29.25" customHeight="1">
      <c r="B23" s="23"/>
      <c r="D23" s="13">
        <v>15</v>
      </c>
      <c r="E23" s="225" t="str">
        <f t="shared" si="0"/>
        <v/>
      </c>
      <c r="F23" s="226"/>
      <c r="G23" s="237"/>
      <c r="H23" s="420"/>
      <c r="I23" s="422"/>
      <c r="J23" s="4"/>
      <c r="K23" s="7"/>
      <c r="L23" s="11"/>
    </row>
    <row r="24" spans="2:13" ht="29.25" customHeight="1">
      <c r="B24" s="23"/>
      <c r="D24" s="13">
        <v>16</v>
      </c>
      <c r="E24" s="216" t="str">
        <f t="shared" si="0"/>
        <v/>
      </c>
      <c r="F24" s="162"/>
      <c r="G24" s="235"/>
      <c r="H24" s="232"/>
      <c r="I24" s="419"/>
      <c r="J24" s="4"/>
      <c r="K24" s="7"/>
      <c r="L24" s="11"/>
    </row>
    <row r="25" spans="2:13" ht="29.25" customHeight="1">
      <c r="B25" s="23"/>
      <c r="D25" s="13">
        <v>17</v>
      </c>
      <c r="E25" s="216" t="str">
        <f t="shared" si="0"/>
        <v/>
      </c>
      <c r="F25" s="162"/>
      <c r="G25" s="235"/>
      <c r="H25" s="232"/>
      <c r="I25" s="419"/>
      <c r="J25" s="4"/>
      <c r="K25" s="7"/>
      <c r="L25" s="11"/>
    </row>
    <row r="26" spans="2:13" ht="29.25" customHeight="1">
      <c r="B26" s="23"/>
      <c r="D26" s="13">
        <v>18</v>
      </c>
      <c r="E26" s="216" t="str">
        <f t="shared" si="0"/>
        <v/>
      </c>
      <c r="F26" s="162"/>
      <c r="G26" s="235"/>
      <c r="H26" s="232"/>
      <c r="I26" s="419"/>
      <c r="J26" s="4"/>
      <c r="K26" s="7"/>
      <c r="L26" s="11"/>
    </row>
    <row r="27" spans="2:13" ht="29.25" customHeight="1">
      <c r="B27" s="23"/>
      <c r="D27" s="13">
        <v>19</v>
      </c>
      <c r="E27" s="216" t="str">
        <f t="shared" si="0"/>
        <v/>
      </c>
      <c r="F27" s="162"/>
      <c r="G27" s="235"/>
      <c r="H27" s="232"/>
      <c r="I27" s="419"/>
      <c r="J27" s="4"/>
      <c r="K27" s="7"/>
      <c r="L27" s="11"/>
    </row>
    <row r="28" spans="2:13" ht="29.25" customHeight="1">
      <c r="B28" s="23"/>
      <c r="D28" s="13">
        <v>20</v>
      </c>
      <c r="E28" s="216" t="str">
        <f t="shared" si="0"/>
        <v/>
      </c>
      <c r="F28" s="162"/>
      <c r="G28" s="235"/>
      <c r="H28" s="232"/>
      <c r="I28" s="419"/>
      <c r="J28" s="4"/>
      <c r="K28" s="7"/>
      <c r="L28" s="11"/>
    </row>
    <row r="29" spans="2:13" ht="29.25" hidden="1" customHeight="1">
      <c r="B29" s="23"/>
      <c r="D29" s="13">
        <v>21</v>
      </c>
      <c r="E29" s="216" t="str">
        <f t="shared" si="0"/>
        <v/>
      </c>
      <c r="F29" s="162"/>
      <c r="G29" s="235"/>
      <c r="H29" s="232"/>
      <c r="I29" s="419"/>
      <c r="J29" s="4"/>
      <c r="K29" s="7"/>
      <c r="L29" s="11"/>
    </row>
    <row r="30" spans="2:13" ht="29.25" hidden="1" customHeight="1">
      <c r="B30" s="23"/>
      <c r="D30" s="13">
        <v>22</v>
      </c>
      <c r="E30" s="216" t="str">
        <f t="shared" si="0"/>
        <v/>
      </c>
      <c r="F30" s="162"/>
      <c r="G30" s="235"/>
      <c r="H30" s="232"/>
      <c r="I30" s="419"/>
      <c r="J30" s="4"/>
      <c r="K30" s="7"/>
      <c r="L30" s="11"/>
    </row>
    <row r="31" spans="2:13" ht="29.25" hidden="1" customHeight="1">
      <c r="B31" s="23"/>
      <c r="D31" s="13">
        <v>23</v>
      </c>
      <c r="E31" s="216" t="str">
        <f t="shared" si="0"/>
        <v/>
      </c>
      <c r="F31" s="162"/>
      <c r="G31" s="235"/>
      <c r="H31" s="232"/>
      <c r="I31" s="419"/>
      <c r="J31" s="4"/>
      <c r="K31" s="7"/>
      <c r="L31" s="11"/>
    </row>
    <row r="32" spans="2:13" ht="29.25" hidden="1" customHeight="1">
      <c r="B32" s="23"/>
      <c r="D32" s="13">
        <v>24</v>
      </c>
      <c r="E32" s="216" t="str">
        <f t="shared" si="0"/>
        <v/>
      </c>
      <c r="F32" s="162"/>
      <c r="G32" s="235"/>
      <c r="H32" s="232"/>
      <c r="I32" s="419"/>
      <c r="J32" s="4"/>
      <c r="K32" s="7"/>
      <c r="L32" s="11"/>
    </row>
    <row r="33" spans="2:12" ht="29.25" hidden="1" customHeight="1">
      <c r="B33" s="23"/>
      <c r="D33" s="13">
        <v>25</v>
      </c>
      <c r="E33" s="216" t="str">
        <f t="shared" si="0"/>
        <v/>
      </c>
      <c r="F33" s="162"/>
      <c r="G33" s="235"/>
      <c r="H33" s="232"/>
      <c r="I33" s="419"/>
      <c r="J33" s="4"/>
      <c r="K33" s="7"/>
      <c r="L33" s="11"/>
    </row>
    <row r="34" spans="2:12" ht="29.25" hidden="1" customHeight="1">
      <c r="B34" s="23"/>
      <c r="D34" s="13">
        <v>26</v>
      </c>
      <c r="E34" s="216" t="str">
        <f t="shared" si="0"/>
        <v/>
      </c>
      <c r="F34" s="162"/>
      <c r="G34" s="235"/>
      <c r="H34" s="232"/>
      <c r="I34" s="419"/>
      <c r="J34" s="4"/>
      <c r="K34" s="7"/>
      <c r="L34" s="11"/>
    </row>
    <row r="35" spans="2:12" ht="29.25" hidden="1" customHeight="1">
      <c r="B35" s="23"/>
      <c r="D35" s="13">
        <v>27</v>
      </c>
      <c r="E35" s="216" t="str">
        <f t="shared" si="0"/>
        <v/>
      </c>
      <c r="F35" s="162"/>
      <c r="G35" s="235"/>
      <c r="H35" s="232"/>
      <c r="I35" s="419"/>
      <c r="J35" s="4"/>
      <c r="K35" s="7"/>
      <c r="L35" s="11"/>
    </row>
    <row r="36" spans="2:12" ht="29.25" hidden="1" customHeight="1">
      <c r="B36" s="23"/>
      <c r="D36" s="13">
        <v>28</v>
      </c>
      <c r="E36" s="216" t="str">
        <f t="shared" si="0"/>
        <v/>
      </c>
      <c r="F36" s="226"/>
      <c r="G36" s="237"/>
      <c r="H36" s="232"/>
      <c r="I36" s="419"/>
      <c r="J36" s="4"/>
      <c r="K36" s="7"/>
      <c r="L36" s="11"/>
    </row>
    <row r="37" spans="2:12" ht="29.25" hidden="1" customHeight="1">
      <c r="B37" s="23"/>
      <c r="D37" s="13">
        <v>29</v>
      </c>
      <c r="E37" s="216" t="str">
        <f t="shared" si="0"/>
        <v/>
      </c>
      <c r="F37" s="162"/>
      <c r="G37" s="235"/>
      <c r="H37" s="232"/>
      <c r="I37" s="419"/>
      <c r="J37" s="4"/>
      <c r="K37" s="7"/>
      <c r="L37" s="11"/>
    </row>
    <row r="38" spans="2:12" ht="29.25" hidden="1" customHeight="1">
      <c r="B38" s="23"/>
      <c r="D38" s="13">
        <v>30</v>
      </c>
      <c r="E38" s="216" t="str">
        <f t="shared" si="0"/>
        <v/>
      </c>
      <c r="F38" s="162"/>
      <c r="G38" s="235"/>
      <c r="H38" s="232"/>
      <c r="I38" s="419"/>
      <c r="J38" s="4"/>
      <c r="K38" s="7"/>
      <c r="L38" s="11"/>
    </row>
    <row r="39" spans="2:12" ht="29.25" hidden="1" customHeight="1">
      <c r="B39" s="23"/>
      <c r="D39" s="13">
        <v>31</v>
      </c>
      <c r="E39" s="216" t="str">
        <f t="shared" si="0"/>
        <v/>
      </c>
      <c r="F39" s="162"/>
      <c r="G39" s="235"/>
      <c r="H39" s="232"/>
      <c r="I39" s="419"/>
      <c r="J39" s="4"/>
      <c r="K39" s="7"/>
      <c r="L39" s="11"/>
    </row>
    <row r="40" spans="2:12" ht="29.25" hidden="1" customHeight="1">
      <c r="B40" s="23"/>
      <c r="D40" s="13">
        <v>32</v>
      </c>
      <c r="E40" s="216" t="str">
        <f t="shared" si="0"/>
        <v/>
      </c>
      <c r="F40" s="162"/>
      <c r="G40" s="235"/>
      <c r="H40" s="232"/>
      <c r="I40" s="419"/>
      <c r="J40" s="4"/>
      <c r="K40" s="7"/>
      <c r="L40" s="11"/>
    </row>
    <row r="41" spans="2:12" ht="29.25" hidden="1" customHeight="1">
      <c r="B41" s="23"/>
      <c r="D41" s="13">
        <v>33</v>
      </c>
      <c r="E41" s="216" t="str">
        <f t="shared" si="0"/>
        <v/>
      </c>
      <c r="F41" s="162"/>
      <c r="G41" s="235"/>
      <c r="H41" s="232"/>
      <c r="I41" s="419"/>
      <c r="J41" s="4"/>
      <c r="K41" s="7"/>
      <c r="L41" s="11"/>
    </row>
    <row r="42" spans="2:12" ht="29.25" hidden="1" customHeight="1">
      <c r="B42" s="23"/>
      <c r="D42" s="13">
        <v>34</v>
      </c>
      <c r="E42" s="216" t="str">
        <f t="shared" si="0"/>
        <v/>
      </c>
      <c r="F42" s="162"/>
      <c r="G42" s="235"/>
      <c r="H42" s="232"/>
      <c r="I42" s="419"/>
      <c r="J42" s="4"/>
      <c r="K42" s="7"/>
      <c r="L42" s="11"/>
    </row>
    <row r="43" spans="2:12" ht="29.25" hidden="1" customHeight="1">
      <c r="B43" s="23"/>
      <c r="D43" s="13">
        <v>35</v>
      </c>
      <c r="E43" s="216" t="str">
        <f t="shared" si="0"/>
        <v/>
      </c>
      <c r="F43" s="162"/>
      <c r="G43" s="235"/>
      <c r="H43" s="232"/>
      <c r="I43" s="419"/>
      <c r="J43" s="4"/>
      <c r="K43" s="7"/>
      <c r="L43" s="11"/>
    </row>
    <row r="44" spans="2:12" ht="29.25" hidden="1" customHeight="1">
      <c r="B44" s="23"/>
      <c r="D44" s="13">
        <v>36</v>
      </c>
      <c r="E44" s="216" t="str">
        <f t="shared" si="0"/>
        <v/>
      </c>
      <c r="F44" s="162"/>
      <c r="G44" s="235"/>
      <c r="H44" s="232"/>
      <c r="I44" s="419"/>
      <c r="J44" s="4"/>
      <c r="K44" s="7"/>
      <c r="L44" s="11"/>
    </row>
    <row r="45" spans="2:12" ht="29.25" hidden="1" customHeight="1">
      <c r="B45" s="23"/>
      <c r="D45" s="13">
        <v>37</v>
      </c>
      <c r="E45" s="216" t="str">
        <f t="shared" si="0"/>
        <v/>
      </c>
      <c r="F45" s="162"/>
      <c r="G45" s="235"/>
      <c r="H45" s="232"/>
      <c r="I45" s="419"/>
      <c r="J45" s="4"/>
      <c r="K45" s="7"/>
      <c r="L45" s="11"/>
    </row>
    <row r="46" spans="2:12" ht="29.25" hidden="1" customHeight="1">
      <c r="B46" s="23"/>
      <c r="D46" s="13">
        <v>38</v>
      </c>
      <c r="E46" s="216" t="str">
        <f t="shared" si="0"/>
        <v/>
      </c>
      <c r="F46" s="162"/>
      <c r="G46" s="235"/>
      <c r="H46" s="232"/>
      <c r="I46" s="419"/>
      <c r="J46" s="4"/>
      <c r="K46" s="7"/>
      <c r="L46" s="11"/>
    </row>
    <row r="47" spans="2:12" ht="29.25" hidden="1" customHeight="1">
      <c r="B47" s="23"/>
      <c r="D47" s="13">
        <v>39</v>
      </c>
      <c r="E47" s="216" t="str">
        <f t="shared" si="0"/>
        <v/>
      </c>
      <c r="F47" s="162"/>
      <c r="G47" s="235"/>
      <c r="H47" s="232"/>
      <c r="I47" s="419"/>
      <c r="J47" s="4"/>
      <c r="K47" s="7"/>
      <c r="L47" s="11"/>
    </row>
    <row r="48" spans="2:12" ht="29.25" hidden="1" customHeight="1">
      <c r="B48" s="23"/>
      <c r="D48" s="13">
        <v>40</v>
      </c>
      <c r="E48" s="216" t="str">
        <f t="shared" si="0"/>
        <v/>
      </c>
      <c r="F48" s="162"/>
      <c r="G48" s="235"/>
      <c r="H48" s="232"/>
      <c r="I48" s="419"/>
      <c r="J48" s="4"/>
      <c r="K48" s="7"/>
      <c r="L48" s="11"/>
    </row>
    <row r="49" spans="2:12" ht="29.25" hidden="1" customHeight="1">
      <c r="B49" s="23"/>
      <c r="D49" s="13">
        <v>41</v>
      </c>
      <c r="E49" s="216" t="str">
        <f t="shared" si="0"/>
        <v/>
      </c>
      <c r="F49" s="162"/>
      <c r="G49" s="235"/>
      <c r="H49" s="232"/>
      <c r="I49" s="419"/>
      <c r="J49" s="4"/>
      <c r="K49" s="7"/>
      <c r="L49" s="11"/>
    </row>
    <row r="50" spans="2:12" ht="29.25" hidden="1" customHeight="1">
      <c r="B50" s="23"/>
      <c r="D50" s="13">
        <v>42</v>
      </c>
      <c r="E50" s="216" t="str">
        <f t="shared" si="0"/>
        <v/>
      </c>
      <c r="F50" s="162"/>
      <c r="G50" s="235"/>
      <c r="H50" s="232"/>
      <c r="I50" s="419"/>
      <c r="J50" s="4"/>
      <c r="K50" s="7"/>
      <c r="L50" s="11"/>
    </row>
    <row r="51" spans="2:12" ht="29.25" hidden="1" customHeight="1">
      <c r="B51" s="23"/>
      <c r="D51" s="13">
        <v>43</v>
      </c>
      <c r="E51" s="216" t="str">
        <f t="shared" si="0"/>
        <v/>
      </c>
      <c r="F51" s="162"/>
      <c r="G51" s="235"/>
      <c r="H51" s="232"/>
      <c r="I51" s="419"/>
      <c r="J51" s="4"/>
      <c r="K51" s="7"/>
      <c r="L51" s="11"/>
    </row>
    <row r="52" spans="2:12" ht="29.25" hidden="1" customHeight="1">
      <c r="B52" s="23"/>
      <c r="D52" s="13">
        <v>44</v>
      </c>
      <c r="E52" s="216" t="str">
        <f t="shared" si="0"/>
        <v/>
      </c>
      <c r="F52" s="162"/>
      <c r="G52" s="235"/>
      <c r="H52" s="232"/>
      <c r="I52" s="419"/>
      <c r="J52" s="4"/>
      <c r="K52" s="7"/>
      <c r="L52" s="11"/>
    </row>
    <row r="53" spans="2:12" ht="29.25" hidden="1" customHeight="1">
      <c r="B53" s="23"/>
      <c r="D53" s="13">
        <v>45</v>
      </c>
      <c r="E53" s="216" t="str">
        <f t="shared" si="0"/>
        <v/>
      </c>
      <c r="F53" s="162"/>
      <c r="G53" s="235"/>
      <c r="H53" s="232"/>
      <c r="I53" s="419"/>
      <c r="J53" s="4"/>
      <c r="K53" s="7"/>
      <c r="L53" s="11"/>
    </row>
    <row r="54" spans="2:12" ht="29.25" hidden="1" customHeight="1">
      <c r="B54" s="23"/>
      <c r="D54" s="13">
        <v>46</v>
      </c>
      <c r="E54" s="216" t="str">
        <f t="shared" si="0"/>
        <v/>
      </c>
      <c r="F54" s="162"/>
      <c r="G54" s="235"/>
      <c r="H54" s="232"/>
      <c r="I54" s="419"/>
      <c r="J54" s="4"/>
      <c r="K54" s="7"/>
      <c r="L54" s="11"/>
    </row>
    <row r="55" spans="2:12" ht="29.25" hidden="1" customHeight="1">
      <c r="B55" s="23"/>
      <c r="D55" s="13">
        <v>47</v>
      </c>
      <c r="E55" s="216" t="str">
        <f t="shared" si="0"/>
        <v/>
      </c>
      <c r="F55" s="162"/>
      <c r="G55" s="235"/>
      <c r="H55" s="232"/>
      <c r="I55" s="419"/>
      <c r="J55" s="4"/>
      <c r="K55" s="7"/>
      <c r="L55" s="11"/>
    </row>
    <row r="56" spans="2:12" ht="29.25" hidden="1" customHeight="1">
      <c r="B56" s="23"/>
      <c r="D56" s="13">
        <v>48</v>
      </c>
      <c r="E56" s="216" t="str">
        <f t="shared" si="0"/>
        <v/>
      </c>
      <c r="F56" s="162"/>
      <c r="G56" s="235"/>
      <c r="H56" s="232"/>
      <c r="I56" s="419"/>
      <c r="J56" s="4"/>
      <c r="K56" s="7"/>
      <c r="L56" s="11"/>
    </row>
    <row r="57" spans="2:12" ht="29.25" hidden="1" customHeight="1">
      <c r="B57" s="23"/>
      <c r="D57" s="13">
        <v>49</v>
      </c>
      <c r="E57" s="216" t="str">
        <f t="shared" si="0"/>
        <v/>
      </c>
      <c r="F57" s="162"/>
      <c r="G57" s="235"/>
      <c r="H57" s="232"/>
      <c r="I57" s="419"/>
      <c r="J57" s="4"/>
      <c r="K57" s="7"/>
      <c r="L57" s="11"/>
    </row>
    <row r="58" spans="2:12" ht="29.25" hidden="1" customHeight="1">
      <c r="B58" s="23"/>
      <c r="D58" s="13">
        <v>50</v>
      </c>
      <c r="E58" s="216" t="str">
        <f t="shared" si="0"/>
        <v/>
      </c>
      <c r="F58" s="162"/>
      <c r="G58" s="235"/>
      <c r="H58" s="232"/>
      <c r="I58" s="419"/>
      <c r="J58" s="4"/>
      <c r="K58" s="7"/>
      <c r="L58" s="11"/>
    </row>
    <row r="59" spans="2:12" ht="29.25" hidden="1" customHeight="1">
      <c r="B59" s="23"/>
      <c r="D59" s="13">
        <v>51</v>
      </c>
      <c r="E59" s="216" t="str">
        <f t="shared" si="0"/>
        <v/>
      </c>
      <c r="F59" s="162"/>
      <c r="G59" s="235"/>
      <c r="H59" s="232"/>
      <c r="I59" s="419"/>
      <c r="J59" s="4"/>
      <c r="K59" s="7"/>
      <c r="L59" s="11"/>
    </row>
    <row r="60" spans="2:12" ht="29.25" hidden="1" customHeight="1">
      <c r="B60" s="23"/>
      <c r="D60" s="13">
        <v>52</v>
      </c>
      <c r="E60" s="216" t="str">
        <f t="shared" si="0"/>
        <v/>
      </c>
      <c r="F60" s="162"/>
      <c r="G60" s="235"/>
      <c r="H60" s="232"/>
      <c r="I60" s="419"/>
      <c r="J60" s="4"/>
      <c r="K60" s="7"/>
      <c r="L60" s="11"/>
    </row>
    <row r="61" spans="2:12" ht="29.25" hidden="1" customHeight="1">
      <c r="B61" s="23"/>
      <c r="D61" s="13">
        <v>53</v>
      </c>
      <c r="E61" s="216" t="str">
        <f t="shared" si="0"/>
        <v/>
      </c>
      <c r="F61" s="162"/>
      <c r="G61" s="235"/>
      <c r="H61" s="232"/>
      <c r="I61" s="419"/>
      <c r="J61" s="4"/>
      <c r="K61" s="7"/>
      <c r="L61" s="11"/>
    </row>
    <row r="62" spans="2:12" ht="29.25" hidden="1" customHeight="1">
      <c r="B62" s="23"/>
      <c r="D62" s="13">
        <v>54</v>
      </c>
      <c r="E62" s="216" t="str">
        <f t="shared" si="0"/>
        <v/>
      </c>
      <c r="F62" s="162"/>
      <c r="G62" s="235"/>
      <c r="H62" s="232"/>
      <c r="I62" s="419"/>
      <c r="J62" s="4"/>
      <c r="K62" s="7"/>
      <c r="L62" s="11"/>
    </row>
    <row r="63" spans="2:12" ht="29.25" hidden="1" customHeight="1">
      <c r="B63" s="23"/>
      <c r="D63" s="13">
        <v>55</v>
      </c>
      <c r="E63" s="216" t="str">
        <f t="shared" si="0"/>
        <v/>
      </c>
      <c r="F63" s="162"/>
      <c r="G63" s="235"/>
      <c r="H63" s="232"/>
      <c r="I63" s="419"/>
      <c r="J63" s="4"/>
      <c r="K63" s="7"/>
      <c r="L63" s="11"/>
    </row>
    <row r="64" spans="2:12" ht="29.25" hidden="1" customHeight="1">
      <c r="B64" s="23"/>
      <c r="D64" s="13">
        <v>56</v>
      </c>
      <c r="E64" s="216" t="str">
        <f t="shared" si="0"/>
        <v/>
      </c>
      <c r="F64" s="162"/>
      <c r="G64" s="235"/>
      <c r="H64" s="232"/>
      <c r="I64" s="419"/>
      <c r="J64" s="4"/>
      <c r="K64" s="7"/>
      <c r="L64" s="11"/>
    </row>
    <row r="65" spans="2:12" ht="29.25" hidden="1" customHeight="1">
      <c r="B65" s="23"/>
      <c r="D65" s="13">
        <v>57</v>
      </c>
      <c r="E65" s="216" t="str">
        <f t="shared" si="0"/>
        <v/>
      </c>
      <c r="F65" s="162"/>
      <c r="G65" s="235"/>
      <c r="H65" s="232"/>
      <c r="I65" s="419"/>
      <c r="J65" s="4"/>
      <c r="K65" s="7"/>
      <c r="L65" s="11"/>
    </row>
    <row r="66" spans="2:12" ht="29.25" hidden="1" customHeight="1">
      <c r="B66" s="23"/>
      <c r="D66" s="13">
        <v>58</v>
      </c>
      <c r="E66" s="216" t="str">
        <f t="shared" si="0"/>
        <v/>
      </c>
      <c r="F66" s="162"/>
      <c r="G66" s="235"/>
      <c r="H66" s="232"/>
      <c r="I66" s="419"/>
      <c r="J66" s="4"/>
      <c r="K66" s="7"/>
      <c r="L66" s="11"/>
    </row>
    <row r="67" spans="2:12" ht="29.25" hidden="1" customHeight="1">
      <c r="B67" s="23"/>
      <c r="D67" s="13">
        <v>59</v>
      </c>
      <c r="E67" s="216" t="str">
        <f t="shared" si="0"/>
        <v/>
      </c>
      <c r="F67" s="162"/>
      <c r="G67" s="235"/>
      <c r="H67" s="232"/>
      <c r="I67" s="419"/>
      <c r="J67" s="4"/>
      <c r="K67" s="7"/>
      <c r="L67" s="11"/>
    </row>
    <row r="68" spans="2:12" ht="29.25" hidden="1" customHeight="1">
      <c r="B68" s="23"/>
      <c r="D68" s="13">
        <v>60</v>
      </c>
      <c r="E68" s="216" t="str">
        <f t="shared" si="0"/>
        <v/>
      </c>
      <c r="F68" s="162"/>
      <c r="G68" s="235"/>
      <c r="H68" s="232"/>
      <c r="I68" s="419"/>
      <c r="J68" s="4"/>
      <c r="K68" s="7"/>
      <c r="L68" s="11"/>
    </row>
    <row r="69" spans="2:12" ht="29.25" hidden="1" customHeight="1">
      <c r="B69" s="23"/>
      <c r="D69" s="13">
        <v>61</v>
      </c>
      <c r="E69" s="216" t="str">
        <f t="shared" si="0"/>
        <v/>
      </c>
      <c r="F69" s="162"/>
      <c r="G69" s="235"/>
      <c r="H69" s="232"/>
      <c r="I69" s="419"/>
      <c r="J69" s="4"/>
      <c r="K69" s="7"/>
      <c r="L69" s="11"/>
    </row>
    <row r="70" spans="2:12" ht="29.25" hidden="1" customHeight="1">
      <c r="B70" s="23"/>
      <c r="D70" s="13">
        <v>62</v>
      </c>
      <c r="E70" s="216" t="str">
        <f t="shared" si="0"/>
        <v/>
      </c>
      <c r="F70" s="162"/>
      <c r="G70" s="235"/>
      <c r="H70" s="232"/>
      <c r="I70" s="419"/>
      <c r="J70" s="4"/>
      <c r="K70" s="7"/>
      <c r="L70" s="11"/>
    </row>
    <row r="71" spans="2:12" ht="29.25" hidden="1" customHeight="1">
      <c r="B71" s="23"/>
      <c r="D71" s="13">
        <v>63</v>
      </c>
      <c r="E71" s="216" t="str">
        <f t="shared" si="0"/>
        <v/>
      </c>
      <c r="F71" s="162"/>
      <c r="G71" s="235"/>
      <c r="H71" s="232"/>
      <c r="I71" s="419"/>
      <c r="J71" s="4"/>
      <c r="K71" s="7"/>
      <c r="L71" s="11"/>
    </row>
    <row r="72" spans="2:12" ht="29.25" hidden="1" customHeight="1">
      <c r="B72" s="23"/>
      <c r="D72" s="13">
        <v>64</v>
      </c>
      <c r="E72" s="216" t="str">
        <f t="shared" si="0"/>
        <v/>
      </c>
      <c r="F72" s="162"/>
      <c r="G72" s="235"/>
      <c r="H72" s="232"/>
      <c r="I72" s="419"/>
      <c r="J72" s="4"/>
      <c r="K72" s="7"/>
      <c r="L72" s="11"/>
    </row>
    <row r="73" spans="2:12" ht="29.25" hidden="1" customHeight="1">
      <c r="B73" s="23"/>
      <c r="D73" s="13">
        <v>65</v>
      </c>
      <c r="E73" s="216" t="str">
        <f t="shared" ref="E73:E78" si="1">IF(F73="","",VLOOKUP(F73,$S$115:$W$202,5,FALSE))</f>
        <v/>
      </c>
      <c r="F73" s="162"/>
      <c r="G73" s="235"/>
      <c r="H73" s="232"/>
      <c r="I73" s="419"/>
      <c r="J73" s="4"/>
      <c r="K73" s="7"/>
      <c r="L73" s="11"/>
    </row>
    <row r="74" spans="2:12" ht="29.25" hidden="1" customHeight="1">
      <c r="B74" s="23"/>
      <c r="D74" s="13">
        <v>66</v>
      </c>
      <c r="E74" s="216" t="str">
        <f t="shared" si="1"/>
        <v/>
      </c>
      <c r="F74" s="162"/>
      <c r="G74" s="235"/>
      <c r="H74" s="232"/>
      <c r="I74" s="419"/>
      <c r="J74" s="4"/>
      <c r="K74" s="7"/>
      <c r="L74" s="11"/>
    </row>
    <row r="75" spans="2:12" ht="29.25" hidden="1" customHeight="1">
      <c r="B75" s="23"/>
      <c r="D75" s="13">
        <v>67</v>
      </c>
      <c r="E75" s="216" t="str">
        <f t="shared" si="1"/>
        <v/>
      </c>
      <c r="F75" s="162"/>
      <c r="G75" s="235"/>
      <c r="H75" s="232"/>
      <c r="I75" s="419"/>
      <c r="J75" s="4"/>
      <c r="K75" s="7"/>
      <c r="L75" s="11"/>
    </row>
    <row r="76" spans="2:12" ht="29.25" hidden="1" customHeight="1">
      <c r="B76" s="23"/>
      <c r="D76" s="13">
        <v>68</v>
      </c>
      <c r="E76" s="216" t="str">
        <f t="shared" si="1"/>
        <v/>
      </c>
      <c r="F76" s="162"/>
      <c r="G76" s="235"/>
      <c r="H76" s="232"/>
      <c r="I76" s="419"/>
      <c r="J76" s="4"/>
      <c r="K76" s="7"/>
      <c r="L76" s="11"/>
    </row>
    <row r="77" spans="2:12" ht="29.25" hidden="1" customHeight="1">
      <c r="B77" s="23"/>
      <c r="D77" s="13">
        <v>69</v>
      </c>
      <c r="E77" s="216" t="str">
        <f t="shared" si="1"/>
        <v/>
      </c>
      <c r="F77" s="162"/>
      <c r="G77" s="235"/>
      <c r="H77" s="232"/>
      <c r="I77" s="419"/>
      <c r="J77" s="4"/>
      <c r="K77" s="7"/>
      <c r="L77" s="11"/>
    </row>
    <row r="78" spans="2:12" ht="29.25" hidden="1" customHeight="1">
      <c r="B78" s="23"/>
      <c r="D78" s="13">
        <v>70</v>
      </c>
      <c r="E78" s="216" t="str">
        <f t="shared" si="1"/>
        <v/>
      </c>
      <c r="F78" s="162"/>
      <c r="G78" s="235"/>
      <c r="H78" s="232"/>
      <c r="I78" s="419"/>
      <c r="J78" s="4"/>
      <c r="K78" s="7"/>
      <c r="L78" s="11"/>
    </row>
    <row r="79" spans="2:12" ht="29.25" customHeight="1">
      <c r="B79" s="23"/>
      <c r="D79" s="21"/>
      <c r="E79" s="216"/>
      <c r="F79" s="295" t="s">
        <v>674</v>
      </c>
      <c r="G79" s="330"/>
      <c r="H79" s="333"/>
      <c r="I79" s="334"/>
      <c r="J79" s="4"/>
      <c r="K79" s="7"/>
      <c r="L79" s="11"/>
    </row>
    <row r="80" spans="2:12" ht="29.25" customHeight="1">
      <c r="B80" s="23"/>
      <c r="D80" s="21">
        <v>71</v>
      </c>
      <c r="E80" s="216" t="str">
        <f t="shared" ref="E80:E89" si="2">IF(F80="","",VLOOKUP(F80,$S$115:$W$202,5,FALSE))</f>
        <v/>
      </c>
      <c r="F80" s="162"/>
      <c r="G80" s="235"/>
      <c r="H80" s="232"/>
      <c r="I80" s="419"/>
      <c r="J80" s="4"/>
      <c r="K80" s="7"/>
      <c r="L80" s="11"/>
    </row>
    <row r="81" spans="2:12" ht="29.25" customHeight="1">
      <c r="B81" s="23"/>
      <c r="D81" s="21">
        <v>72</v>
      </c>
      <c r="E81" s="216" t="str">
        <f t="shared" si="2"/>
        <v/>
      </c>
      <c r="F81" s="162"/>
      <c r="G81" s="235"/>
      <c r="H81" s="232"/>
      <c r="I81" s="419"/>
      <c r="J81" s="4"/>
      <c r="K81" s="7"/>
      <c r="L81" s="11"/>
    </row>
    <row r="82" spans="2:12" ht="29.25" customHeight="1">
      <c r="B82" s="23"/>
      <c r="D82" s="21">
        <v>73</v>
      </c>
      <c r="E82" s="225" t="str">
        <f t="shared" si="2"/>
        <v/>
      </c>
      <c r="F82" s="226"/>
      <c r="G82" s="237"/>
      <c r="H82" s="232"/>
      <c r="I82" s="419"/>
      <c r="J82" s="4"/>
      <c r="K82" s="7"/>
      <c r="L82" s="11"/>
    </row>
    <row r="83" spans="2:12" ht="29.25" hidden="1" customHeight="1">
      <c r="B83" s="23"/>
      <c r="D83" s="21">
        <v>74</v>
      </c>
      <c r="E83" s="216" t="str">
        <f t="shared" si="2"/>
        <v/>
      </c>
      <c r="F83" s="162"/>
      <c r="G83" s="235"/>
      <c r="H83" s="232"/>
      <c r="I83" s="419"/>
      <c r="J83" s="4"/>
      <c r="K83" s="7"/>
      <c r="L83" s="11"/>
    </row>
    <row r="84" spans="2:12" ht="29.25" hidden="1" customHeight="1">
      <c r="B84" s="23"/>
      <c r="D84" s="21">
        <v>75</v>
      </c>
      <c r="E84" s="216" t="str">
        <f t="shared" si="2"/>
        <v/>
      </c>
      <c r="F84" s="162"/>
      <c r="G84" s="235"/>
      <c r="H84" s="232"/>
      <c r="I84" s="419"/>
      <c r="J84" s="4"/>
      <c r="K84" s="7"/>
      <c r="L84" s="11"/>
    </row>
    <row r="85" spans="2:12" ht="29.25" hidden="1" customHeight="1">
      <c r="B85" s="23"/>
      <c r="D85" s="21">
        <v>76</v>
      </c>
      <c r="E85" s="216" t="str">
        <f t="shared" si="2"/>
        <v/>
      </c>
      <c r="F85" s="162"/>
      <c r="G85" s="235"/>
      <c r="H85" s="232"/>
      <c r="I85" s="419"/>
      <c r="J85" s="4"/>
      <c r="K85" s="7"/>
      <c r="L85" s="11"/>
    </row>
    <row r="86" spans="2:12" ht="29.25" hidden="1" customHeight="1">
      <c r="B86" s="23"/>
      <c r="D86" s="21">
        <v>77</v>
      </c>
      <c r="E86" s="216" t="str">
        <f t="shared" si="2"/>
        <v/>
      </c>
      <c r="F86" s="162"/>
      <c r="G86" s="235"/>
      <c r="H86" s="232"/>
      <c r="I86" s="419"/>
      <c r="J86" s="4"/>
      <c r="K86" s="7"/>
      <c r="L86" s="11"/>
    </row>
    <row r="87" spans="2:12" ht="29.25" hidden="1" customHeight="1">
      <c r="B87" s="23"/>
      <c r="D87" s="21">
        <v>78</v>
      </c>
      <c r="E87" s="216" t="str">
        <f t="shared" si="2"/>
        <v/>
      </c>
      <c r="F87" s="162"/>
      <c r="G87" s="235"/>
      <c r="H87" s="232"/>
      <c r="I87" s="419"/>
      <c r="J87" s="4"/>
      <c r="K87" s="7"/>
      <c r="L87" s="11"/>
    </row>
    <row r="88" spans="2:12" ht="29.25" hidden="1" customHeight="1">
      <c r="B88" s="23"/>
      <c r="D88" s="21">
        <v>79</v>
      </c>
      <c r="E88" s="216" t="str">
        <f t="shared" si="2"/>
        <v/>
      </c>
      <c r="F88" s="162"/>
      <c r="G88" s="235"/>
      <c r="H88" s="232"/>
      <c r="I88" s="419"/>
      <c r="J88" s="4"/>
      <c r="K88" s="7"/>
      <c r="L88" s="11"/>
    </row>
    <row r="89" spans="2:12" ht="29.25" hidden="1" customHeight="1">
      <c r="B89" s="23"/>
      <c r="D89" s="21">
        <v>80</v>
      </c>
      <c r="E89" s="216" t="str">
        <f t="shared" si="2"/>
        <v/>
      </c>
      <c r="F89" s="162"/>
      <c r="G89" s="235"/>
      <c r="H89" s="232"/>
      <c r="I89" s="419"/>
      <c r="J89" s="4"/>
      <c r="K89" s="7"/>
      <c r="L89" s="11"/>
    </row>
    <row r="90" spans="2:12" ht="29.25" customHeight="1">
      <c r="B90" s="23"/>
      <c r="D90" s="21"/>
      <c r="E90" s="216"/>
      <c r="F90" s="295" t="s">
        <v>521</v>
      </c>
      <c r="G90" s="330"/>
      <c r="H90" s="333"/>
      <c r="I90" s="334"/>
      <c r="J90" s="4"/>
      <c r="K90" s="7"/>
      <c r="L90" s="11"/>
    </row>
    <row r="91" spans="2:12" ht="29.25" customHeight="1">
      <c r="B91" s="23"/>
      <c r="D91" s="21">
        <v>81</v>
      </c>
      <c r="E91" s="216" t="str">
        <f t="shared" ref="E91:E100" si="3">IF(F91="","",VLOOKUP(F91,$S$115:$W$202,5,FALSE))</f>
        <v/>
      </c>
      <c r="F91" s="162"/>
      <c r="G91" s="235"/>
      <c r="H91" s="232"/>
      <c r="I91" s="419"/>
      <c r="J91" s="4"/>
      <c r="K91" s="7"/>
      <c r="L91" s="11"/>
    </row>
    <row r="92" spans="2:12" ht="29.25" customHeight="1">
      <c r="B92" s="23"/>
      <c r="D92" s="21">
        <v>82</v>
      </c>
      <c r="E92" s="216" t="str">
        <f t="shared" si="3"/>
        <v/>
      </c>
      <c r="F92" s="162"/>
      <c r="G92" s="235"/>
      <c r="H92" s="232"/>
      <c r="I92" s="419"/>
      <c r="J92" s="4"/>
      <c r="K92" s="7"/>
      <c r="L92" s="11"/>
    </row>
    <row r="93" spans="2:12" ht="29.25" customHeight="1">
      <c r="B93" s="23"/>
      <c r="D93" s="21">
        <v>83</v>
      </c>
      <c r="E93" s="216" t="str">
        <f t="shared" si="3"/>
        <v/>
      </c>
      <c r="F93" s="162"/>
      <c r="G93" s="235"/>
      <c r="H93" s="232"/>
      <c r="I93" s="419"/>
      <c r="J93" s="4"/>
      <c r="K93" s="7"/>
      <c r="L93" s="11"/>
    </row>
    <row r="94" spans="2:12" ht="29.25" hidden="1" customHeight="1">
      <c r="B94" s="23"/>
      <c r="D94" s="21">
        <v>84</v>
      </c>
      <c r="E94" s="216" t="str">
        <f t="shared" si="3"/>
        <v/>
      </c>
      <c r="F94" s="162"/>
      <c r="G94" s="235"/>
      <c r="H94" s="232"/>
      <c r="I94" s="419"/>
      <c r="J94" s="4"/>
      <c r="K94" s="7"/>
      <c r="L94" s="11"/>
    </row>
    <row r="95" spans="2:12" ht="29.25" hidden="1" customHeight="1">
      <c r="B95" s="23"/>
      <c r="D95" s="21">
        <v>85</v>
      </c>
      <c r="E95" s="216" t="str">
        <f t="shared" si="3"/>
        <v/>
      </c>
      <c r="F95" s="162"/>
      <c r="G95" s="235"/>
      <c r="H95" s="232"/>
      <c r="I95" s="419"/>
      <c r="J95" s="4"/>
      <c r="K95" s="7"/>
      <c r="L95" s="11"/>
    </row>
    <row r="96" spans="2:12" ht="29.25" hidden="1" customHeight="1">
      <c r="B96" s="23"/>
      <c r="D96" s="21">
        <v>86</v>
      </c>
      <c r="E96" s="216" t="str">
        <f t="shared" si="3"/>
        <v/>
      </c>
      <c r="F96" s="162"/>
      <c r="G96" s="235"/>
      <c r="H96" s="232"/>
      <c r="I96" s="419"/>
      <c r="J96" s="4"/>
      <c r="K96" s="7"/>
      <c r="L96" s="11"/>
    </row>
    <row r="97" spans="2:12" ht="29.25" hidden="1" customHeight="1">
      <c r="B97" s="23"/>
      <c r="D97" s="21">
        <v>87</v>
      </c>
      <c r="E97" s="225" t="str">
        <f t="shared" si="3"/>
        <v/>
      </c>
      <c r="F97" s="162"/>
      <c r="G97" s="237"/>
      <c r="H97" s="420"/>
      <c r="I97" s="419"/>
      <c r="J97" s="4"/>
      <c r="K97" s="7"/>
      <c r="L97" s="11"/>
    </row>
    <row r="98" spans="2:12" ht="29.25" hidden="1" customHeight="1">
      <c r="B98" s="23"/>
      <c r="D98" s="21">
        <v>88</v>
      </c>
      <c r="E98" s="216" t="str">
        <f t="shared" si="3"/>
        <v/>
      </c>
      <c r="F98" s="162"/>
      <c r="G98" s="235"/>
      <c r="H98" s="232"/>
      <c r="I98" s="419"/>
      <c r="J98" s="4"/>
      <c r="K98" s="7"/>
      <c r="L98" s="11"/>
    </row>
    <row r="99" spans="2:12" ht="29.25" hidden="1" customHeight="1">
      <c r="B99" s="23"/>
      <c r="D99" s="21">
        <v>89</v>
      </c>
      <c r="E99" s="216" t="str">
        <f t="shared" si="3"/>
        <v/>
      </c>
      <c r="F99" s="162"/>
      <c r="G99" s="235"/>
      <c r="H99" s="232"/>
      <c r="I99" s="419"/>
      <c r="J99" s="4"/>
      <c r="K99" s="7"/>
      <c r="L99" s="11"/>
    </row>
    <row r="100" spans="2:12" ht="29.25" hidden="1" customHeight="1">
      <c r="B100" s="23"/>
      <c r="D100" s="21">
        <v>90</v>
      </c>
      <c r="E100" s="216" t="str">
        <f t="shared" si="3"/>
        <v/>
      </c>
      <c r="F100" s="162"/>
      <c r="G100" s="235"/>
      <c r="H100" s="232"/>
      <c r="I100" s="419"/>
      <c r="J100" s="4"/>
      <c r="K100" s="7"/>
      <c r="L100" s="11"/>
    </row>
    <row r="101" spans="2:12" ht="29.25" customHeight="1">
      <c r="B101" s="23"/>
      <c r="D101" s="21"/>
      <c r="E101" s="216"/>
      <c r="F101" s="295" t="s">
        <v>507</v>
      </c>
      <c r="G101" s="330"/>
      <c r="H101" s="333"/>
      <c r="I101" s="334"/>
      <c r="J101" s="4"/>
      <c r="K101" s="7"/>
      <c r="L101" s="11"/>
    </row>
    <row r="102" spans="2:12" ht="29.25" customHeight="1">
      <c r="B102" s="23"/>
      <c r="D102" s="21">
        <v>91</v>
      </c>
      <c r="E102" s="216" t="str">
        <f t="shared" ref="E102:E111" si="4">IF(F102="","",VLOOKUP(F102,$S$115:$W$202,5,FALSE))</f>
        <v/>
      </c>
      <c r="F102" s="162"/>
      <c r="G102" s="235"/>
      <c r="H102" s="232"/>
      <c r="I102" s="419"/>
      <c r="J102" s="4"/>
      <c r="K102" s="7"/>
      <c r="L102" s="11"/>
    </row>
    <row r="103" spans="2:12" ht="29.25" customHeight="1">
      <c r="B103" s="23"/>
      <c r="D103" s="21">
        <v>92</v>
      </c>
      <c r="E103" s="216" t="str">
        <f t="shared" si="4"/>
        <v/>
      </c>
      <c r="F103" s="162"/>
      <c r="G103" s="235"/>
      <c r="H103" s="232"/>
      <c r="I103" s="419"/>
      <c r="J103" s="4"/>
      <c r="K103" s="7"/>
      <c r="L103" s="11"/>
    </row>
    <row r="104" spans="2:12" ht="29.25" customHeight="1" thickBot="1">
      <c r="B104" s="23"/>
      <c r="D104" s="21">
        <v>93</v>
      </c>
      <c r="E104" s="216" t="str">
        <f t="shared" si="4"/>
        <v/>
      </c>
      <c r="F104" s="162"/>
      <c r="G104" s="235"/>
      <c r="H104" s="232"/>
      <c r="I104" s="419"/>
      <c r="J104" s="4"/>
      <c r="K104" s="7"/>
      <c r="L104" s="11"/>
    </row>
    <row r="105" spans="2:12" ht="29.25" hidden="1" customHeight="1">
      <c r="B105" s="23"/>
      <c r="D105" s="21">
        <v>94</v>
      </c>
      <c r="E105" s="216" t="str">
        <f t="shared" si="4"/>
        <v/>
      </c>
      <c r="F105" s="162"/>
      <c r="G105" s="235"/>
      <c r="H105" s="232"/>
      <c r="I105" s="419"/>
      <c r="J105" s="4"/>
      <c r="K105" s="7"/>
      <c r="L105" s="11"/>
    </row>
    <row r="106" spans="2:12" ht="29.25" hidden="1" customHeight="1">
      <c r="B106" s="23"/>
      <c r="D106" s="21">
        <v>95</v>
      </c>
      <c r="E106" s="216" t="str">
        <f t="shared" si="4"/>
        <v/>
      </c>
      <c r="F106" s="162"/>
      <c r="G106" s="235"/>
      <c r="H106" s="232"/>
      <c r="I106" s="419"/>
      <c r="J106" s="4"/>
      <c r="K106" s="7"/>
      <c r="L106" s="11"/>
    </row>
    <row r="107" spans="2:12" ht="29.25" hidden="1" customHeight="1">
      <c r="B107" s="23"/>
      <c r="D107" s="21">
        <v>96</v>
      </c>
      <c r="E107" s="216" t="str">
        <f t="shared" si="4"/>
        <v/>
      </c>
      <c r="F107" s="162"/>
      <c r="G107" s="235"/>
      <c r="H107" s="232"/>
      <c r="I107" s="419"/>
      <c r="J107" s="4"/>
      <c r="K107" s="7"/>
      <c r="L107" s="11"/>
    </row>
    <row r="108" spans="2:12" ht="29.25" hidden="1" customHeight="1">
      <c r="B108" s="23"/>
      <c r="D108" s="21">
        <v>97</v>
      </c>
      <c r="E108" s="216" t="str">
        <f t="shared" si="4"/>
        <v/>
      </c>
      <c r="F108" s="162"/>
      <c r="G108" s="235"/>
      <c r="H108" s="232"/>
      <c r="I108" s="419"/>
      <c r="J108" s="4"/>
      <c r="K108" s="7"/>
      <c r="L108" s="11"/>
    </row>
    <row r="109" spans="2:12" ht="29.25" hidden="1" customHeight="1">
      <c r="B109" s="23"/>
      <c r="D109" s="21">
        <v>98</v>
      </c>
      <c r="E109" s="216" t="str">
        <f t="shared" si="4"/>
        <v/>
      </c>
      <c r="F109" s="162"/>
      <c r="G109" s="235"/>
      <c r="H109" s="232"/>
      <c r="I109" s="419"/>
      <c r="J109" s="4"/>
      <c r="K109" s="7"/>
      <c r="L109" s="11"/>
    </row>
    <row r="110" spans="2:12" ht="29.25" hidden="1" customHeight="1">
      <c r="B110" s="23"/>
      <c r="D110" s="21">
        <v>99</v>
      </c>
      <c r="E110" s="216" t="str">
        <f t="shared" si="4"/>
        <v/>
      </c>
      <c r="F110" s="162"/>
      <c r="G110" s="235"/>
      <c r="H110" s="232"/>
      <c r="I110" s="419"/>
      <c r="J110" s="4"/>
      <c r="K110" s="7"/>
      <c r="L110" s="11"/>
    </row>
    <row r="111" spans="2:12" ht="29.25" hidden="1" customHeight="1" thickBot="1">
      <c r="B111" s="23"/>
      <c r="D111" s="21">
        <v>100</v>
      </c>
      <c r="E111" s="216" t="str">
        <f t="shared" si="4"/>
        <v/>
      </c>
      <c r="F111" s="162"/>
      <c r="G111" s="235"/>
      <c r="H111" s="421"/>
      <c r="I111" s="419"/>
      <c r="J111" s="4"/>
      <c r="K111" s="7"/>
      <c r="L111" s="11"/>
    </row>
    <row r="112" spans="2:12" s="4" customFormat="1" ht="12" customHeight="1">
      <c r="B112" s="6"/>
      <c r="D112" s="203"/>
      <c r="E112" s="203"/>
      <c r="F112" s="203"/>
      <c r="G112" s="203"/>
      <c r="H112" s="203"/>
      <c r="I112" s="203"/>
      <c r="K112" s="7"/>
    </row>
    <row r="113" spans="2:23" s="4" customFormat="1" ht="3" customHeight="1">
      <c r="B113" s="3"/>
      <c r="C113" s="2"/>
      <c r="D113" s="2"/>
      <c r="E113" s="2"/>
      <c r="F113" s="2"/>
      <c r="G113" s="2"/>
      <c r="H113" s="2"/>
      <c r="I113" s="2"/>
      <c r="J113" s="2"/>
      <c r="K113" s="8"/>
    </row>
    <row r="114" spans="2:23" s="4" customFormat="1" ht="12" customHeight="1">
      <c r="D114" s="9"/>
      <c r="J114" s="1" t="s">
        <v>662</v>
      </c>
      <c r="K114" s="1"/>
      <c r="M114" s="90"/>
      <c r="N114" s="90"/>
      <c r="O114" s="90"/>
      <c r="P114" s="90"/>
      <c r="Q114" s="90"/>
      <c r="R114" s="90"/>
      <c r="S114" s="90"/>
      <c r="T114" s="90"/>
      <c r="U114" s="90"/>
      <c r="V114" s="90"/>
    </row>
    <row r="115" spans="2:23" hidden="1">
      <c r="M115" s="138">
        <v>1</v>
      </c>
      <c r="N115" s="139" t="s">
        <v>213</v>
      </c>
      <c r="O115" s="140" t="s">
        <v>212</v>
      </c>
      <c r="P115" s="138">
        <v>1</v>
      </c>
      <c r="Q115" s="138">
        <v>1</v>
      </c>
      <c r="R115" s="139" t="s">
        <v>463</v>
      </c>
      <c r="S115" s="141" t="s">
        <v>222</v>
      </c>
      <c r="T115" s="142" t="str">
        <f>$N$115</f>
        <v>11</v>
      </c>
      <c r="U115" s="142" t="str">
        <f>R115</f>
        <v>01</v>
      </c>
      <c r="V115" s="143" t="s">
        <v>221</v>
      </c>
      <c r="W115" s="44">
        <f>VALUE(CONCATENATE(T115,U115,V115)
)</f>
        <v>110100</v>
      </c>
    </row>
    <row r="116" spans="2:23" hidden="1">
      <c r="M116" s="138">
        <v>2</v>
      </c>
      <c r="N116" s="144" t="s">
        <v>260</v>
      </c>
      <c r="O116" s="140" t="s">
        <v>214</v>
      </c>
      <c r="P116" s="138">
        <v>1</v>
      </c>
      <c r="Q116" s="138">
        <v>2</v>
      </c>
      <c r="R116" s="144" t="s">
        <v>283</v>
      </c>
      <c r="S116" s="145" t="s">
        <v>223</v>
      </c>
      <c r="T116" s="146" t="str">
        <f>$N$115</f>
        <v>11</v>
      </c>
      <c r="U116" s="146" t="str">
        <f t="shared" ref="U116:U166" si="5">R116</f>
        <v>02</v>
      </c>
      <c r="V116" s="147" t="s">
        <v>221</v>
      </c>
      <c r="W116" s="40">
        <f t="shared" ref="W116:W166" si="6">VALUE(CONCATENATE(T116,U116,V116)
)</f>
        <v>110200</v>
      </c>
    </row>
    <row r="117" spans="2:23" hidden="1">
      <c r="M117" s="138">
        <v>3</v>
      </c>
      <c r="N117" s="144" t="s">
        <v>262</v>
      </c>
      <c r="O117" s="140" t="s">
        <v>261</v>
      </c>
      <c r="P117" s="138">
        <v>1</v>
      </c>
      <c r="Q117" s="138">
        <v>3</v>
      </c>
      <c r="R117" s="144" t="s">
        <v>263</v>
      </c>
      <c r="S117" s="145" t="s">
        <v>224</v>
      </c>
      <c r="T117" s="146" t="str">
        <f>$N$115</f>
        <v>11</v>
      </c>
      <c r="U117" s="146" t="str">
        <f t="shared" si="5"/>
        <v>03</v>
      </c>
      <c r="V117" s="147" t="s">
        <v>221</v>
      </c>
      <c r="W117" s="40">
        <f t="shared" si="6"/>
        <v>110300</v>
      </c>
    </row>
    <row r="118" spans="2:23" hidden="1">
      <c r="M118" s="138">
        <v>4</v>
      </c>
      <c r="N118" s="144" t="s">
        <v>267</v>
      </c>
      <c r="O118" s="148" t="s">
        <v>284</v>
      </c>
      <c r="P118" s="138">
        <v>1</v>
      </c>
      <c r="Q118" s="138">
        <v>4</v>
      </c>
      <c r="R118" s="144" t="s">
        <v>285</v>
      </c>
      <c r="S118" s="145" t="s">
        <v>225</v>
      </c>
      <c r="T118" s="146" t="str">
        <f>$N$115</f>
        <v>11</v>
      </c>
      <c r="U118" s="146" t="str">
        <f t="shared" si="5"/>
        <v>04</v>
      </c>
      <c r="V118" s="147" t="s">
        <v>221</v>
      </c>
      <c r="W118" s="40">
        <f t="shared" si="6"/>
        <v>110400</v>
      </c>
    </row>
    <row r="119" spans="2:23" hidden="1">
      <c r="M119" s="138">
        <v>5</v>
      </c>
      <c r="N119" s="144" t="s">
        <v>270</v>
      </c>
      <c r="O119" s="140" t="s">
        <v>269</v>
      </c>
      <c r="P119" s="138">
        <v>2</v>
      </c>
      <c r="Q119" s="138">
        <v>1</v>
      </c>
      <c r="R119" s="144" t="s">
        <v>179</v>
      </c>
      <c r="S119" s="145" t="s">
        <v>226</v>
      </c>
      <c r="T119" s="146" t="str">
        <f>$N$116</f>
        <v>12</v>
      </c>
      <c r="U119" s="146" t="str">
        <f t="shared" si="5"/>
        <v>01</v>
      </c>
      <c r="V119" s="147" t="s">
        <v>221</v>
      </c>
      <c r="W119" s="40">
        <f t="shared" si="6"/>
        <v>120100</v>
      </c>
    </row>
    <row r="120" spans="2:23" hidden="1">
      <c r="M120" s="138">
        <v>6</v>
      </c>
      <c r="N120" s="144" t="s">
        <v>273</v>
      </c>
      <c r="O120" s="140" t="s">
        <v>274</v>
      </c>
      <c r="P120" s="138">
        <v>2</v>
      </c>
      <c r="Q120" s="138">
        <v>2</v>
      </c>
      <c r="R120" s="144" t="s">
        <v>279</v>
      </c>
      <c r="S120" s="145" t="s">
        <v>227</v>
      </c>
      <c r="T120" s="146" t="str">
        <f t="shared" ref="T120:T126" si="7">$N$116</f>
        <v>12</v>
      </c>
      <c r="U120" s="146" t="str">
        <f t="shared" si="5"/>
        <v>02</v>
      </c>
      <c r="V120" s="147" t="s">
        <v>221</v>
      </c>
      <c r="W120" s="40">
        <f t="shared" si="6"/>
        <v>120200</v>
      </c>
    </row>
    <row r="121" spans="2:23" hidden="1">
      <c r="M121" s="138">
        <v>7</v>
      </c>
      <c r="N121" s="144" t="s">
        <v>276</v>
      </c>
      <c r="O121" s="140" t="s">
        <v>277</v>
      </c>
      <c r="P121" s="138">
        <v>2</v>
      </c>
      <c r="Q121" s="138">
        <v>3</v>
      </c>
      <c r="R121" s="144" t="s">
        <v>287</v>
      </c>
      <c r="S121" s="145" t="s">
        <v>228</v>
      </c>
      <c r="T121" s="146" t="str">
        <f t="shared" si="7"/>
        <v>12</v>
      </c>
      <c r="U121" s="146" t="str">
        <f t="shared" si="5"/>
        <v>03</v>
      </c>
      <c r="V121" s="147" t="s">
        <v>221</v>
      </c>
      <c r="W121" s="40">
        <f t="shared" si="6"/>
        <v>120300</v>
      </c>
    </row>
    <row r="122" spans="2:23" hidden="1">
      <c r="M122" s="138">
        <v>8</v>
      </c>
      <c r="N122" s="144" t="s">
        <v>105</v>
      </c>
      <c r="O122" s="140" t="s">
        <v>209</v>
      </c>
      <c r="P122" s="138">
        <v>2</v>
      </c>
      <c r="Q122" s="138">
        <v>4</v>
      </c>
      <c r="R122" s="144" t="s">
        <v>91</v>
      </c>
      <c r="S122" s="145" t="s">
        <v>229</v>
      </c>
      <c r="T122" s="146" t="str">
        <f t="shared" si="7"/>
        <v>12</v>
      </c>
      <c r="U122" s="146" t="str">
        <f t="shared" si="5"/>
        <v>04</v>
      </c>
      <c r="V122" s="147" t="s">
        <v>221</v>
      </c>
      <c r="W122" s="40">
        <f t="shared" si="6"/>
        <v>120400</v>
      </c>
    </row>
    <row r="123" spans="2:23" hidden="1">
      <c r="M123" s="138">
        <v>9</v>
      </c>
      <c r="N123" s="149" t="s">
        <v>666</v>
      </c>
      <c r="O123" s="140" t="s">
        <v>667</v>
      </c>
      <c r="P123" s="138">
        <v>2</v>
      </c>
      <c r="Q123" s="138">
        <v>5</v>
      </c>
      <c r="R123" s="144" t="s">
        <v>288</v>
      </c>
      <c r="S123" s="145" t="s">
        <v>230</v>
      </c>
      <c r="T123" s="146" t="str">
        <f t="shared" si="7"/>
        <v>12</v>
      </c>
      <c r="U123" s="146" t="str">
        <f t="shared" si="5"/>
        <v>05</v>
      </c>
      <c r="V123" s="147" t="s">
        <v>221</v>
      </c>
      <c r="W123" s="40">
        <f t="shared" si="6"/>
        <v>120500</v>
      </c>
    </row>
    <row r="124" spans="2:23" hidden="1">
      <c r="M124" s="138"/>
      <c r="N124" s="140"/>
      <c r="O124" s="140"/>
      <c r="P124" s="138">
        <v>2</v>
      </c>
      <c r="Q124" s="138">
        <v>6</v>
      </c>
      <c r="R124" s="144" t="s">
        <v>289</v>
      </c>
      <c r="S124" s="145" t="s">
        <v>231</v>
      </c>
      <c r="T124" s="146" t="str">
        <f t="shared" si="7"/>
        <v>12</v>
      </c>
      <c r="U124" s="146" t="str">
        <f t="shared" si="5"/>
        <v>06</v>
      </c>
      <c r="V124" s="147" t="s">
        <v>221</v>
      </c>
      <c r="W124" s="40">
        <f t="shared" si="6"/>
        <v>120600</v>
      </c>
    </row>
    <row r="125" spans="2:23" hidden="1">
      <c r="M125" s="138"/>
      <c r="N125" s="140"/>
      <c r="O125" s="140"/>
      <c r="P125" s="138">
        <v>2</v>
      </c>
      <c r="Q125" s="138">
        <v>7</v>
      </c>
      <c r="R125" s="144" t="s">
        <v>468</v>
      </c>
      <c r="S125" s="145" t="s">
        <v>232</v>
      </c>
      <c r="T125" s="146" t="str">
        <f t="shared" si="7"/>
        <v>12</v>
      </c>
      <c r="U125" s="146" t="str">
        <f t="shared" si="5"/>
        <v>07</v>
      </c>
      <c r="V125" s="147" t="s">
        <v>221</v>
      </c>
      <c r="W125" s="40">
        <f t="shared" si="6"/>
        <v>120700</v>
      </c>
    </row>
    <row r="126" spans="2:23" hidden="1">
      <c r="M126" s="138"/>
      <c r="N126" s="140"/>
      <c r="O126" s="140"/>
      <c r="P126" s="138">
        <v>2</v>
      </c>
      <c r="Q126" s="138">
        <v>8</v>
      </c>
      <c r="R126" s="144" t="s">
        <v>290</v>
      </c>
      <c r="S126" s="150" t="s">
        <v>233</v>
      </c>
      <c r="T126" s="146" t="str">
        <f t="shared" si="7"/>
        <v>12</v>
      </c>
      <c r="U126" s="146" t="str">
        <f t="shared" si="5"/>
        <v>08</v>
      </c>
      <c r="V126" s="147" t="s">
        <v>221</v>
      </c>
      <c r="W126" s="40">
        <f t="shared" si="6"/>
        <v>120800</v>
      </c>
    </row>
    <row r="127" spans="2:23" hidden="1">
      <c r="M127" s="138"/>
      <c r="N127" s="140"/>
      <c r="O127" s="140"/>
      <c r="P127" s="138">
        <v>3</v>
      </c>
      <c r="Q127" s="138">
        <v>1</v>
      </c>
      <c r="R127" s="144" t="s">
        <v>291</v>
      </c>
      <c r="S127" s="145" t="s">
        <v>234</v>
      </c>
      <c r="T127" s="146" t="str">
        <f>$N$117</f>
        <v>13</v>
      </c>
      <c r="U127" s="146" t="str">
        <f t="shared" si="5"/>
        <v>01</v>
      </c>
      <c r="V127" s="147" t="s">
        <v>221</v>
      </c>
      <c r="W127" s="40">
        <f t="shared" si="6"/>
        <v>130100</v>
      </c>
    </row>
    <row r="128" spans="2:23" hidden="1">
      <c r="M128" s="138"/>
      <c r="N128" s="140"/>
      <c r="O128" s="140"/>
      <c r="P128" s="138">
        <v>3</v>
      </c>
      <c r="Q128" s="138">
        <v>2</v>
      </c>
      <c r="R128" s="144" t="s">
        <v>292</v>
      </c>
      <c r="S128" s="145" t="s">
        <v>235</v>
      </c>
      <c r="T128" s="146" t="str">
        <f>$N$117</f>
        <v>13</v>
      </c>
      <c r="U128" s="146" t="str">
        <f t="shared" si="5"/>
        <v>02</v>
      </c>
      <c r="V128" s="147" t="s">
        <v>221</v>
      </c>
      <c r="W128" s="40">
        <f t="shared" si="6"/>
        <v>130200</v>
      </c>
    </row>
    <row r="129" spans="13:23" hidden="1">
      <c r="M129" s="138"/>
      <c r="N129" s="140"/>
      <c r="O129" s="140"/>
      <c r="P129" s="138">
        <v>3</v>
      </c>
      <c r="Q129" s="138">
        <v>3</v>
      </c>
      <c r="R129" s="144" t="s">
        <v>272</v>
      </c>
      <c r="S129" s="145" t="s">
        <v>236</v>
      </c>
      <c r="T129" s="146" t="str">
        <f>$N$117</f>
        <v>13</v>
      </c>
      <c r="U129" s="146" t="str">
        <f t="shared" si="5"/>
        <v>03</v>
      </c>
      <c r="V129" s="147" t="s">
        <v>221</v>
      </c>
      <c r="W129" s="40">
        <f t="shared" si="6"/>
        <v>130300</v>
      </c>
    </row>
    <row r="130" spans="13:23" hidden="1">
      <c r="M130" s="138"/>
      <c r="N130" s="140"/>
      <c r="O130" s="140"/>
      <c r="P130" s="138">
        <v>4</v>
      </c>
      <c r="Q130" s="138">
        <v>1</v>
      </c>
      <c r="R130" s="144" t="s">
        <v>215</v>
      </c>
      <c r="S130" s="145" t="s">
        <v>237</v>
      </c>
      <c r="T130" s="146" t="str">
        <f>$N$118</f>
        <v>14</v>
      </c>
      <c r="U130" s="146" t="str">
        <f t="shared" si="5"/>
        <v>01</v>
      </c>
      <c r="V130" s="147" t="s">
        <v>221</v>
      </c>
      <c r="W130" s="40">
        <f t="shared" si="6"/>
        <v>140100</v>
      </c>
    </row>
    <row r="131" spans="13:23" hidden="1">
      <c r="M131" s="138"/>
      <c r="N131" s="140"/>
      <c r="O131" s="140"/>
      <c r="P131" s="138">
        <v>4</v>
      </c>
      <c r="Q131" s="138">
        <v>2</v>
      </c>
      <c r="R131" s="144" t="s">
        <v>293</v>
      </c>
      <c r="S131" s="145" t="s">
        <v>238</v>
      </c>
      <c r="T131" s="146" t="str">
        <f>$N$118</f>
        <v>14</v>
      </c>
      <c r="U131" s="146" t="str">
        <f t="shared" si="5"/>
        <v>02</v>
      </c>
      <c r="V131" s="147" t="s">
        <v>221</v>
      </c>
      <c r="W131" s="40">
        <f t="shared" si="6"/>
        <v>140200</v>
      </c>
    </row>
    <row r="132" spans="13:23" hidden="1">
      <c r="M132" s="138"/>
      <c r="N132" s="140"/>
      <c r="O132" s="140"/>
      <c r="P132" s="138">
        <v>4</v>
      </c>
      <c r="Q132" s="138">
        <v>3</v>
      </c>
      <c r="R132" s="144" t="s">
        <v>294</v>
      </c>
      <c r="S132" s="150" t="s">
        <v>239</v>
      </c>
      <c r="T132" s="146" t="str">
        <f>$N$118</f>
        <v>14</v>
      </c>
      <c r="U132" s="146" t="str">
        <f t="shared" si="5"/>
        <v>03</v>
      </c>
      <c r="V132" s="147" t="s">
        <v>221</v>
      </c>
      <c r="W132" s="40">
        <f t="shared" si="6"/>
        <v>140300</v>
      </c>
    </row>
    <row r="133" spans="13:23" hidden="1">
      <c r="M133" s="138"/>
      <c r="N133" s="140"/>
      <c r="O133" s="140"/>
      <c r="P133" s="138">
        <v>5</v>
      </c>
      <c r="Q133" s="138">
        <v>1</v>
      </c>
      <c r="R133" s="144" t="s">
        <v>180</v>
      </c>
      <c r="S133" s="145" t="s">
        <v>240</v>
      </c>
      <c r="T133" s="146" t="str">
        <f>$N$119</f>
        <v>15</v>
      </c>
      <c r="U133" s="146" t="str">
        <f t="shared" si="5"/>
        <v>01</v>
      </c>
      <c r="V133" s="147" t="s">
        <v>221</v>
      </c>
      <c r="W133" s="40">
        <f t="shared" si="6"/>
        <v>150100</v>
      </c>
    </row>
    <row r="134" spans="13:23" hidden="1">
      <c r="M134" s="138"/>
      <c r="N134" s="140"/>
      <c r="O134" s="140"/>
      <c r="P134" s="138">
        <v>5</v>
      </c>
      <c r="Q134" s="138">
        <v>2</v>
      </c>
      <c r="R134" s="144" t="s">
        <v>464</v>
      </c>
      <c r="S134" s="145" t="s">
        <v>241</v>
      </c>
      <c r="T134" s="146" t="str">
        <f>$N$119</f>
        <v>15</v>
      </c>
      <c r="U134" s="146" t="str">
        <f t="shared" si="5"/>
        <v>02</v>
      </c>
      <c r="V134" s="147" t="s">
        <v>221</v>
      </c>
      <c r="W134" s="40">
        <f t="shared" si="6"/>
        <v>150200</v>
      </c>
    </row>
    <row r="135" spans="13:23" hidden="1">
      <c r="M135" s="138"/>
      <c r="N135" s="140"/>
      <c r="O135" s="140"/>
      <c r="P135" s="138">
        <v>5</v>
      </c>
      <c r="Q135" s="138">
        <v>3</v>
      </c>
      <c r="R135" s="144" t="s">
        <v>263</v>
      </c>
      <c r="S135" s="145" t="s">
        <v>242</v>
      </c>
      <c r="T135" s="146" t="str">
        <f>$N$119</f>
        <v>15</v>
      </c>
      <c r="U135" s="146" t="str">
        <f t="shared" si="5"/>
        <v>03</v>
      </c>
      <c r="V135" s="147" t="s">
        <v>221</v>
      </c>
      <c r="W135" s="40">
        <f t="shared" si="6"/>
        <v>150300</v>
      </c>
    </row>
    <row r="136" spans="13:23" hidden="1">
      <c r="M136" s="138"/>
      <c r="N136" s="140"/>
      <c r="O136" s="140"/>
      <c r="P136" s="138">
        <v>6</v>
      </c>
      <c r="Q136" s="138">
        <v>1</v>
      </c>
      <c r="R136" s="144" t="s">
        <v>296</v>
      </c>
      <c r="S136" s="145" t="s">
        <v>243</v>
      </c>
      <c r="T136" s="146" t="str">
        <f>$N$120</f>
        <v>16</v>
      </c>
      <c r="U136" s="146" t="str">
        <f t="shared" si="5"/>
        <v>01</v>
      </c>
      <c r="V136" s="147" t="s">
        <v>221</v>
      </c>
      <c r="W136" s="40">
        <f t="shared" si="6"/>
        <v>160100</v>
      </c>
    </row>
    <row r="137" spans="13:23" hidden="1">
      <c r="M137" s="138"/>
      <c r="N137" s="140"/>
      <c r="O137" s="140"/>
      <c r="P137" s="138">
        <v>6</v>
      </c>
      <c r="Q137" s="138">
        <v>2</v>
      </c>
      <c r="R137" s="144" t="s">
        <v>265</v>
      </c>
      <c r="S137" s="145" t="s">
        <v>244</v>
      </c>
      <c r="T137" s="146" t="str">
        <f>$N$120</f>
        <v>16</v>
      </c>
      <c r="U137" s="146" t="str">
        <f t="shared" si="5"/>
        <v>02</v>
      </c>
      <c r="V137" s="147" t="s">
        <v>221</v>
      </c>
      <c r="W137" s="40">
        <f t="shared" si="6"/>
        <v>160200</v>
      </c>
    </row>
    <row r="138" spans="13:23" hidden="1">
      <c r="M138" s="138"/>
      <c r="N138" s="140"/>
      <c r="O138" s="140"/>
      <c r="P138" s="138">
        <v>7</v>
      </c>
      <c r="Q138" s="138">
        <v>1</v>
      </c>
      <c r="R138" s="144" t="s">
        <v>286</v>
      </c>
      <c r="S138" s="145" t="s">
        <v>245</v>
      </c>
      <c r="T138" s="146" t="str">
        <f>$N$121</f>
        <v>17</v>
      </c>
      <c r="U138" s="146" t="str">
        <f t="shared" si="5"/>
        <v>01</v>
      </c>
      <c r="V138" s="147" t="s">
        <v>221</v>
      </c>
      <c r="W138" s="40">
        <f t="shared" si="6"/>
        <v>170100</v>
      </c>
    </row>
    <row r="139" spans="13:23" hidden="1">
      <c r="M139" s="138"/>
      <c r="N139" s="140"/>
      <c r="O139" s="140"/>
      <c r="P139" s="138">
        <v>7</v>
      </c>
      <c r="Q139" s="138">
        <v>2</v>
      </c>
      <c r="R139" s="144" t="s">
        <v>297</v>
      </c>
      <c r="S139" s="145" t="s">
        <v>246</v>
      </c>
      <c r="T139" s="146" t="str">
        <f>$N$121</f>
        <v>17</v>
      </c>
      <c r="U139" s="146" t="str">
        <f t="shared" si="5"/>
        <v>02</v>
      </c>
      <c r="V139" s="147" t="s">
        <v>221</v>
      </c>
      <c r="W139" s="40">
        <f t="shared" si="6"/>
        <v>170200</v>
      </c>
    </row>
    <row r="140" spans="13:23" hidden="1">
      <c r="M140" s="138">
        <v>1</v>
      </c>
      <c r="N140" s="139" t="s">
        <v>300</v>
      </c>
      <c r="O140" s="140" t="s">
        <v>212</v>
      </c>
      <c r="P140" s="138">
        <v>1</v>
      </c>
      <c r="Q140" s="138">
        <v>1</v>
      </c>
      <c r="R140" s="144" t="s">
        <v>463</v>
      </c>
      <c r="S140" s="155" t="s">
        <v>161</v>
      </c>
      <c r="T140" s="156" t="str">
        <f>$N$140</f>
        <v>31</v>
      </c>
      <c r="U140" s="157" t="str">
        <f t="shared" si="5"/>
        <v>01</v>
      </c>
      <c r="V140" s="158" t="s">
        <v>221</v>
      </c>
      <c r="W140" s="45">
        <f t="shared" si="6"/>
        <v>310100</v>
      </c>
    </row>
    <row r="141" spans="13:23" hidden="1">
      <c r="M141" s="138">
        <v>2</v>
      </c>
      <c r="N141" s="144" t="s">
        <v>301</v>
      </c>
      <c r="O141" s="140" t="s">
        <v>302</v>
      </c>
      <c r="P141" s="138">
        <v>1</v>
      </c>
      <c r="Q141" s="138">
        <v>2</v>
      </c>
      <c r="R141" s="144" t="s">
        <v>465</v>
      </c>
      <c r="S141" s="145" t="s">
        <v>162</v>
      </c>
      <c r="T141" s="146" t="str">
        <f>$N$140</f>
        <v>31</v>
      </c>
      <c r="U141" s="146" t="str">
        <f t="shared" si="5"/>
        <v>02</v>
      </c>
      <c r="V141" s="147" t="s">
        <v>221</v>
      </c>
      <c r="W141" s="40">
        <f t="shared" si="6"/>
        <v>310200</v>
      </c>
    </row>
    <row r="142" spans="13:23" hidden="1">
      <c r="M142" s="138">
        <v>3</v>
      </c>
      <c r="N142" s="144" t="s">
        <v>303</v>
      </c>
      <c r="O142" s="140" t="s">
        <v>261</v>
      </c>
      <c r="P142" s="138">
        <v>1</v>
      </c>
      <c r="Q142" s="138">
        <v>3</v>
      </c>
      <c r="R142" s="144" t="s">
        <v>263</v>
      </c>
      <c r="S142" s="145" t="s">
        <v>163</v>
      </c>
      <c r="T142" s="146" t="str">
        <f>$N$140</f>
        <v>31</v>
      </c>
      <c r="U142" s="146" t="str">
        <f t="shared" si="5"/>
        <v>03</v>
      </c>
      <c r="V142" s="147" t="s">
        <v>221</v>
      </c>
      <c r="W142" s="40">
        <f t="shared" si="6"/>
        <v>310300</v>
      </c>
    </row>
    <row r="143" spans="13:23" hidden="1">
      <c r="M143" s="138">
        <v>4</v>
      </c>
      <c r="N143" s="144" t="s">
        <v>304</v>
      </c>
      <c r="O143" s="140" t="s">
        <v>266</v>
      </c>
      <c r="P143" s="138">
        <v>1</v>
      </c>
      <c r="Q143" s="138">
        <v>4</v>
      </c>
      <c r="R143" s="144" t="s">
        <v>104</v>
      </c>
      <c r="S143" s="145" t="s">
        <v>164</v>
      </c>
      <c r="T143" s="146" t="str">
        <f>$N$140</f>
        <v>31</v>
      </c>
      <c r="U143" s="146" t="str">
        <f t="shared" si="5"/>
        <v>04</v>
      </c>
      <c r="V143" s="147" t="s">
        <v>221</v>
      </c>
      <c r="W143" s="40">
        <f t="shared" si="6"/>
        <v>310400</v>
      </c>
    </row>
    <row r="144" spans="13:23" hidden="1">
      <c r="M144" s="138">
        <v>5</v>
      </c>
      <c r="N144" s="144" t="s">
        <v>305</v>
      </c>
      <c r="O144" s="140" t="s">
        <v>264</v>
      </c>
      <c r="P144" s="138">
        <v>1</v>
      </c>
      <c r="Q144" s="138">
        <v>5</v>
      </c>
      <c r="R144" s="144" t="s">
        <v>295</v>
      </c>
      <c r="S144" s="145" t="s">
        <v>165</v>
      </c>
      <c r="T144" s="146" t="str">
        <f>$N$140</f>
        <v>31</v>
      </c>
      <c r="U144" s="146" t="str">
        <f t="shared" si="5"/>
        <v>05</v>
      </c>
      <c r="V144" s="147" t="s">
        <v>221</v>
      </c>
      <c r="W144" s="40">
        <f t="shared" si="6"/>
        <v>310500</v>
      </c>
    </row>
    <row r="145" spans="13:23" hidden="1">
      <c r="M145" s="138">
        <v>6</v>
      </c>
      <c r="N145" s="144" t="s">
        <v>306</v>
      </c>
      <c r="O145" s="140" t="s">
        <v>268</v>
      </c>
      <c r="P145" s="138">
        <v>2</v>
      </c>
      <c r="Q145" s="138">
        <v>1</v>
      </c>
      <c r="R145" s="144" t="s">
        <v>466</v>
      </c>
      <c r="S145" s="145" t="s">
        <v>166</v>
      </c>
      <c r="T145" s="146" t="str">
        <f>$N$141</f>
        <v>32</v>
      </c>
      <c r="U145" s="146" t="str">
        <f t="shared" si="5"/>
        <v>01</v>
      </c>
      <c r="V145" s="147" t="s">
        <v>221</v>
      </c>
      <c r="W145" s="40">
        <f t="shared" si="6"/>
        <v>320100</v>
      </c>
    </row>
    <row r="146" spans="13:23" hidden="1">
      <c r="M146" s="138">
        <v>7</v>
      </c>
      <c r="N146" s="144" t="s">
        <v>307</v>
      </c>
      <c r="O146" s="140" t="s">
        <v>275</v>
      </c>
      <c r="P146" s="138">
        <v>2</v>
      </c>
      <c r="Q146" s="138">
        <v>2</v>
      </c>
      <c r="R146" s="144" t="s">
        <v>462</v>
      </c>
      <c r="S146" s="145" t="s">
        <v>167</v>
      </c>
      <c r="T146" s="146" t="str">
        <f>$N$141</f>
        <v>32</v>
      </c>
      <c r="U146" s="146" t="str">
        <f t="shared" si="5"/>
        <v>02</v>
      </c>
      <c r="V146" s="147" t="s">
        <v>221</v>
      </c>
      <c r="W146" s="40">
        <f t="shared" si="6"/>
        <v>320200</v>
      </c>
    </row>
    <row r="147" spans="13:23" hidden="1">
      <c r="M147" s="138">
        <v>8</v>
      </c>
      <c r="N147" s="144" t="s">
        <v>308</v>
      </c>
      <c r="O147" s="140" t="s">
        <v>271</v>
      </c>
      <c r="P147" s="138">
        <v>2</v>
      </c>
      <c r="Q147" s="138">
        <v>3</v>
      </c>
      <c r="R147" s="144" t="s">
        <v>467</v>
      </c>
      <c r="S147" s="145" t="s">
        <v>168</v>
      </c>
      <c r="T147" s="146" t="str">
        <f>$N$141</f>
        <v>32</v>
      </c>
      <c r="U147" s="146" t="str">
        <f t="shared" si="5"/>
        <v>03</v>
      </c>
      <c r="V147" s="147" t="s">
        <v>221</v>
      </c>
      <c r="W147" s="40">
        <f t="shared" si="6"/>
        <v>320300</v>
      </c>
    </row>
    <row r="148" spans="13:23" hidden="1">
      <c r="M148" s="138">
        <v>9</v>
      </c>
      <c r="N148" s="144" t="s">
        <v>309</v>
      </c>
      <c r="O148" s="140" t="s">
        <v>280</v>
      </c>
      <c r="P148" s="138">
        <v>2</v>
      </c>
      <c r="Q148" s="138">
        <v>4</v>
      </c>
      <c r="R148" s="144" t="s">
        <v>281</v>
      </c>
      <c r="S148" s="145" t="s">
        <v>169</v>
      </c>
      <c r="T148" s="146" t="str">
        <f>$N$141</f>
        <v>32</v>
      </c>
      <c r="U148" s="146" t="str">
        <f t="shared" si="5"/>
        <v>04</v>
      </c>
      <c r="V148" s="147" t="s">
        <v>221</v>
      </c>
      <c r="W148" s="40">
        <f t="shared" si="6"/>
        <v>320400</v>
      </c>
    </row>
    <row r="149" spans="13:23" hidden="1">
      <c r="M149" s="138">
        <v>10</v>
      </c>
      <c r="N149" s="144" t="s">
        <v>310</v>
      </c>
      <c r="O149" s="140" t="s">
        <v>282</v>
      </c>
      <c r="P149" s="138">
        <v>2</v>
      </c>
      <c r="Q149" s="138">
        <v>5</v>
      </c>
      <c r="R149" s="144" t="s">
        <v>198</v>
      </c>
      <c r="S149" s="145" t="s">
        <v>170</v>
      </c>
      <c r="T149" s="146" t="str">
        <f>$N$141</f>
        <v>32</v>
      </c>
      <c r="U149" s="146" t="str">
        <f t="shared" si="5"/>
        <v>99</v>
      </c>
      <c r="V149" s="147" t="s">
        <v>221</v>
      </c>
      <c r="W149" s="40">
        <f t="shared" si="6"/>
        <v>329900</v>
      </c>
    </row>
    <row r="150" spans="13:23" hidden="1">
      <c r="M150" s="138">
        <v>11</v>
      </c>
      <c r="N150" s="144" t="s">
        <v>311</v>
      </c>
      <c r="O150" s="140" t="s">
        <v>320</v>
      </c>
      <c r="P150" s="138">
        <v>3</v>
      </c>
      <c r="Q150" s="138">
        <v>1</v>
      </c>
      <c r="R150" s="144" t="s">
        <v>216</v>
      </c>
      <c r="S150" s="145" t="s">
        <v>249</v>
      </c>
      <c r="T150" s="146" t="str">
        <f>$N$142</f>
        <v>33</v>
      </c>
      <c r="U150" s="146" t="str">
        <f t="shared" si="5"/>
        <v>02</v>
      </c>
      <c r="V150" s="147" t="s">
        <v>221</v>
      </c>
      <c r="W150" s="40">
        <f t="shared" si="6"/>
        <v>330200</v>
      </c>
    </row>
    <row r="151" spans="13:23" hidden="1">
      <c r="M151" s="138">
        <v>12</v>
      </c>
      <c r="N151" s="144" t="s">
        <v>312</v>
      </c>
      <c r="O151" s="140" t="s">
        <v>318</v>
      </c>
      <c r="P151" s="138">
        <v>4</v>
      </c>
      <c r="Q151" s="138">
        <v>1</v>
      </c>
      <c r="R151" s="144" t="s">
        <v>313</v>
      </c>
      <c r="S151" s="145" t="s">
        <v>171</v>
      </c>
      <c r="T151" s="146" t="str">
        <f>$N$143</f>
        <v>34</v>
      </c>
      <c r="U151" s="146" t="str">
        <f t="shared" si="5"/>
        <v>05</v>
      </c>
      <c r="V151" s="147" t="s">
        <v>221</v>
      </c>
      <c r="W151" s="40">
        <f t="shared" si="6"/>
        <v>340500</v>
      </c>
    </row>
    <row r="152" spans="13:23" hidden="1">
      <c r="M152" s="138">
        <v>13</v>
      </c>
      <c r="N152" s="149" t="s">
        <v>668</v>
      </c>
      <c r="O152" s="140" t="s">
        <v>667</v>
      </c>
      <c r="P152" s="138">
        <v>5</v>
      </c>
      <c r="Q152" s="138">
        <v>1</v>
      </c>
      <c r="R152" s="144" t="s">
        <v>299</v>
      </c>
      <c r="S152" s="145" t="s">
        <v>172</v>
      </c>
      <c r="T152" s="146" t="str">
        <f>$N$144</f>
        <v>35</v>
      </c>
      <c r="U152" s="146" t="str">
        <f t="shared" si="5"/>
        <v>06</v>
      </c>
      <c r="V152" s="147" t="s">
        <v>221</v>
      </c>
      <c r="W152" s="40">
        <f t="shared" si="6"/>
        <v>350600</v>
      </c>
    </row>
    <row r="153" spans="13:23" hidden="1">
      <c r="M153" s="138"/>
      <c r="N153" s="140"/>
      <c r="O153" s="140"/>
      <c r="P153" s="138">
        <v>6</v>
      </c>
      <c r="Q153" s="138">
        <v>1</v>
      </c>
      <c r="R153" s="144" t="s">
        <v>314</v>
      </c>
      <c r="S153" s="145" t="s">
        <v>250</v>
      </c>
      <c r="T153" s="146" t="str">
        <f>$N$145</f>
        <v>36</v>
      </c>
      <c r="U153" s="146" t="str">
        <f t="shared" si="5"/>
        <v>07</v>
      </c>
      <c r="V153" s="147" t="s">
        <v>221</v>
      </c>
      <c r="W153" s="40">
        <f t="shared" si="6"/>
        <v>360700</v>
      </c>
    </row>
    <row r="154" spans="13:23" hidden="1">
      <c r="M154" s="138"/>
      <c r="N154" s="140"/>
      <c r="O154" s="140"/>
      <c r="P154" s="138">
        <v>7</v>
      </c>
      <c r="Q154" s="138">
        <v>1</v>
      </c>
      <c r="R154" s="144" t="s">
        <v>315</v>
      </c>
      <c r="S154" s="145" t="s">
        <v>251</v>
      </c>
      <c r="T154" s="146" t="str">
        <f>$N$146</f>
        <v>37</v>
      </c>
      <c r="U154" s="146" t="str">
        <f t="shared" si="5"/>
        <v>07</v>
      </c>
      <c r="V154" s="147" t="s">
        <v>221</v>
      </c>
      <c r="W154" s="40">
        <f t="shared" si="6"/>
        <v>370700</v>
      </c>
    </row>
    <row r="155" spans="13:23" hidden="1">
      <c r="M155" s="138"/>
      <c r="N155" s="140"/>
      <c r="O155" s="140"/>
      <c r="P155" s="138">
        <v>8</v>
      </c>
      <c r="Q155" s="138">
        <v>1</v>
      </c>
      <c r="R155" s="144" t="s">
        <v>314</v>
      </c>
      <c r="S155" s="145" t="s">
        <v>252</v>
      </c>
      <c r="T155" s="146" t="str">
        <f>$N$147</f>
        <v>38</v>
      </c>
      <c r="U155" s="146" t="str">
        <f t="shared" si="5"/>
        <v>07</v>
      </c>
      <c r="V155" s="147" t="s">
        <v>221</v>
      </c>
      <c r="W155" s="40">
        <f t="shared" si="6"/>
        <v>380700</v>
      </c>
    </row>
    <row r="156" spans="13:23">
      <c r="M156" s="138"/>
      <c r="N156" s="140"/>
      <c r="O156" s="140"/>
      <c r="P156" s="138">
        <v>9</v>
      </c>
      <c r="Q156" s="138">
        <v>1</v>
      </c>
      <c r="R156" s="144" t="s">
        <v>316</v>
      </c>
      <c r="S156" s="145" t="s">
        <v>253</v>
      </c>
      <c r="T156" s="146" t="str">
        <f>$N$148</f>
        <v>39</v>
      </c>
      <c r="U156" s="146" t="str">
        <f t="shared" si="5"/>
        <v>07</v>
      </c>
      <c r="V156" s="147" t="s">
        <v>221</v>
      </c>
      <c r="W156" s="40">
        <f t="shared" si="6"/>
        <v>390700</v>
      </c>
    </row>
    <row r="157" spans="13:23">
      <c r="M157" s="138"/>
      <c r="N157" s="140"/>
      <c r="O157" s="140"/>
      <c r="P157" s="138">
        <v>10</v>
      </c>
      <c r="Q157" s="138">
        <v>1</v>
      </c>
      <c r="R157" s="144" t="s">
        <v>216</v>
      </c>
      <c r="S157" s="145" t="s">
        <v>254</v>
      </c>
      <c r="T157" s="146" t="str">
        <f>$N$149</f>
        <v>40</v>
      </c>
      <c r="U157" s="146" t="str">
        <f t="shared" si="5"/>
        <v>02</v>
      </c>
      <c r="V157" s="147" t="s">
        <v>221</v>
      </c>
      <c r="W157" s="40">
        <f t="shared" si="6"/>
        <v>400200</v>
      </c>
    </row>
    <row r="158" spans="13:23">
      <c r="M158" s="138"/>
      <c r="N158" s="140"/>
      <c r="O158" s="140"/>
      <c r="P158" s="138">
        <v>11</v>
      </c>
      <c r="Q158" s="138">
        <v>1</v>
      </c>
      <c r="R158" s="144" t="s">
        <v>317</v>
      </c>
      <c r="S158" s="151" t="s">
        <v>255</v>
      </c>
      <c r="T158" s="238" t="str">
        <f>$N$150</f>
        <v>41</v>
      </c>
      <c r="U158" s="238" t="str">
        <f t="shared" si="5"/>
        <v>07</v>
      </c>
      <c r="V158" s="239" t="s">
        <v>221</v>
      </c>
      <c r="W158" s="240">
        <f t="shared" si="6"/>
        <v>410700</v>
      </c>
    </row>
    <row r="159" spans="13:23">
      <c r="M159" s="138"/>
      <c r="N159" s="140"/>
      <c r="O159" s="140"/>
      <c r="P159" s="138">
        <v>8</v>
      </c>
      <c r="Q159" s="152">
        <v>2</v>
      </c>
      <c r="R159" s="241" t="s">
        <v>107</v>
      </c>
      <c r="S159" s="141" t="s">
        <v>248</v>
      </c>
      <c r="T159" s="242" t="str">
        <f>$N$122</f>
        <v>18</v>
      </c>
      <c r="U159" s="242" t="str">
        <f>R159</f>
        <v>02</v>
      </c>
      <c r="V159" s="243" t="s">
        <v>221</v>
      </c>
      <c r="W159" s="244">
        <f>VALUE(CONCATENATE(T159,U159,V159)
)</f>
        <v>180200</v>
      </c>
    </row>
    <row r="160" spans="13:23">
      <c r="M160" s="138"/>
      <c r="N160" s="140"/>
      <c r="O160" s="140"/>
      <c r="P160" s="138">
        <v>12</v>
      </c>
      <c r="Q160" s="138">
        <v>2</v>
      </c>
      <c r="R160" s="153" t="s">
        <v>298</v>
      </c>
      <c r="S160" s="154" t="s">
        <v>174</v>
      </c>
      <c r="T160" s="159" t="str">
        <f>$N$151</f>
        <v>49</v>
      </c>
      <c r="U160" s="159" t="str">
        <f>R160</f>
        <v>02</v>
      </c>
      <c r="V160" s="245" t="s">
        <v>221</v>
      </c>
      <c r="W160" s="246">
        <f>VALUE(CONCATENATE(T160,U160,V160)
)</f>
        <v>490200</v>
      </c>
    </row>
    <row r="161" spans="13:23">
      <c r="M161" s="138"/>
      <c r="N161" s="140"/>
      <c r="O161" s="140"/>
      <c r="P161" s="138">
        <v>8</v>
      </c>
      <c r="Q161" s="138">
        <v>1</v>
      </c>
      <c r="R161" s="241" t="s">
        <v>106</v>
      </c>
      <c r="S161" s="141" t="s">
        <v>247</v>
      </c>
      <c r="T161" s="242" t="str">
        <f>$N$122</f>
        <v>18</v>
      </c>
      <c r="U161" s="242" t="str">
        <f>R161</f>
        <v>01</v>
      </c>
      <c r="V161" s="243" t="s">
        <v>221</v>
      </c>
      <c r="W161" s="244">
        <f>VALUE(CONCATENATE(T161,U161,V161)
)</f>
        <v>180100</v>
      </c>
    </row>
    <row r="162" spans="13:23">
      <c r="M162" s="138"/>
      <c r="N162" s="140"/>
      <c r="O162" s="140"/>
      <c r="P162" s="138">
        <v>12</v>
      </c>
      <c r="Q162" s="138">
        <v>1</v>
      </c>
      <c r="R162" s="153" t="s">
        <v>108</v>
      </c>
      <c r="S162" s="154" t="s">
        <v>173</v>
      </c>
      <c r="T162" s="159" t="str">
        <f>$N$151</f>
        <v>49</v>
      </c>
      <c r="U162" s="159" t="str">
        <f t="shared" si="5"/>
        <v>01</v>
      </c>
      <c r="V162" s="245" t="s">
        <v>221</v>
      </c>
      <c r="W162" s="246">
        <f t="shared" si="6"/>
        <v>490100</v>
      </c>
    </row>
    <row r="163" spans="13:23">
      <c r="M163" s="138"/>
      <c r="N163" s="140"/>
      <c r="O163" s="140"/>
      <c r="P163" s="138">
        <v>19</v>
      </c>
      <c r="Q163" s="138">
        <v>1</v>
      </c>
      <c r="R163" s="241" t="s">
        <v>669</v>
      </c>
      <c r="S163" s="410" t="s">
        <v>672</v>
      </c>
      <c r="T163" s="242" t="str">
        <f>$N$123</f>
        <v>19</v>
      </c>
      <c r="U163" s="409" t="str">
        <f t="shared" si="5"/>
        <v>01</v>
      </c>
      <c r="V163" s="242" t="s">
        <v>221</v>
      </c>
      <c r="W163" s="244">
        <f t="shared" si="6"/>
        <v>190100</v>
      </c>
    </row>
    <row r="164" spans="13:23">
      <c r="M164" s="138"/>
      <c r="N164" s="140"/>
      <c r="O164" s="140"/>
      <c r="P164" s="138">
        <v>19</v>
      </c>
      <c r="Q164" s="138">
        <v>1</v>
      </c>
      <c r="R164" s="153" t="s">
        <v>670</v>
      </c>
      <c r="S164" s="411" t="s">
        <v>676</v>
      </c>
      <c r="T164" s="159" t="str">
        <f>$N$123</f>
        <v>19</v>
      </c>
      <c r="U164" s="408" t="str">
        <f t="shared" si="5"/>
        <v>02</v>
      </c>
      <c r="V164" s="159" t="s">
        <v>221</v>
      </c>
      <c r="W164" s="246">
        <f t="shared" si="6"/>
        <v>190200</v>
      </c>
    </row>
    <row r="165" spans="13:23">
      <c r="M165" s="138"/>
      <c r="N165" s="140"/>
      <c r="O165" s="140"/>
      <c r="P165" s="138">
        <v>50</v>
      </c>
      <c r="Q165" s="138">
        <v>1</v>
      </c>
      <c r="R165" s="241" t="s">
        <v>669</v>
      </c>
      <c r="S165" s="410" t="s">
        <v>673</v>
      </c>
      <c r="T165" s="242" t="str">
        <f>$N$152</f>
        <v>50</v>
      </c>
      <c r="U165" s="409" t="str">
        <f t="shared" si="5"/>
        <v>01</v>
      </c>
      <c r="V165" s="242" t="s">
        <v>221</v>
      </c>
      <c r="W165" s="244">
        <f t="shared" si="6"/>
        <v>500100</v>
      </c>
    </row>
    <row r="166" spans="13:23">
      <c r="M166" s="138"/>
      <c r="N166" s="140"/>
      <c r="O166" s="140"/>
      <c r="P166" s="138">
        <v>50</v>
      </c>
      <c r="Q166" s="138">
        <v>1</v>
      </c>
      <c r="R166" s="153" t="s">
        <v>671</v>
      </c>
      <c r="S166" s="411" t="s">
        <v>677</v>
      </c>
      <c r="T166" s="159" t="str">
        <f>$N$152</f>
        <v>50</v>
      </c>
      <c r="U166" s="408" t="str">
        <f t="shared" si="5"/>
        <v>02</v>
      </c>
      <c r="V166" s="159" t="s">
        <v>221</v>
      </c>
      <c r="W166" s="246">
        <f t="shared" si="6"/>
        <v>500200</v>
      </c>
    </row>
    <row r="167" spans="13:23">
      <c r="M167" s="138"/>
      <c r="N167" s="140"/>
      <c r="O167" s="140"/>
      <c r="P167" s="138"/>
      <c r="Q167" s="138"/>
      <c r="R167" s="140"/>
      <c r="S167" s="140"/>
      <c r="T167" s="138"/>
      <c r="U167" s="138"/>
      <c r="V167" s="138"/>
    </row>
    <row r="168" spans="13:23">
      <c r="M168" s="138"/>
      <c r="N168" s="140"/>
      <c r="O168" s="140"/>
      <c r="P168" s="138"/>
      <c r="Q168" s="138"/>
      <c r="R168" s="140"/>
      <c r="S168" s="140"/>
      <c r="T168" s="138"/>
      <c r="U168" s="138"/>
      <c r="V168" s="138"/>
    </row>
    <row r="169" spans="13:23">
      <c r="M169" s="138"/>
      <c r="N169" s="140"/>
      <c r="O169" s="140"/>
      <c r="P169" s="138"/>
      <c r="Q169" s="138"/>
      <c r="R169" s="140"/>
      <c r="S169" s="140"/>
      <c r="T169" s="138"/>
      <c r="U169" s="138"/>
      <c r="V169" s="138"/>
    </row>
    <row r="170" spans="13:23">
      <c r="M170" s="138"/>
      <c r="N170" s="140"/>
      <c r="O170" s="140"/>
      <c r="P170" s="138"/>
      <c r="Q170" s="138"/>
      <c r="R170" s="140"/>
      <c r="S170" s="140"/>
      <c r="T170" s="138"/>
      <c r="U170" s="138"/>
      <c r="V170" s="138"/>
    </row>
    <row r="171" spans="13:23">
      <c r="M171" s="138"/>
      <c r="N171" s="140"/>
      <c r="O171" s="140"/>
      <c r="P171" s="138"/>
      <c r="Q171" s="138"/>
      <c r="R171" s="140"/>
      <c r="S171" s="140"/>
      <c r="T171" s="138"/>
      <c r="U171" s="138"/>
      <c r="V171" s="138"/>
    </row>
    <row r="172" spans="13:23">
      <c r="M172" s="138"/>
      <c r="N172" s="140"/>
      <c r="O172" s="140"/>
      <c r="P172" s="138"/>
      <c r="Q172" s="138"/>
      <c r="R172" s="140"/>
      <c r="S172" s="140"/>
      <c r="T172" s="138"/>
      <c r="U172" s="138"/>
      <c r="V172" s="138"/>
    </row>
    <row r="173" spans="13:23">
      <c r="M173" s="138"/>
      <c r="N173" s="140"/>
      <c r="O173" s="140"/>
      <c r="P173" s="138"/>
      <c r="Q173" s="138"/>
      <c r="R173" s="140"/>
      <c r="S173" s="140"/>
      <c r="T173" s="138"/>
      <c r="U173" s="138"/>
      <c r="V173" s="138"/>
    </row>
    <row r="174" spans="13:23">
      <c r="M174" s="138"/>
      <c r="N174" s="140"/>
      <c r="O174" s="140"/>
      <c r="P174" s="138"/>
      <c r="Q174" s="138"/>
      <c r="R174" s="140"/>
      <c r="S174" s="140"/>
      <c r="T174" s="138"/>
      <c r="U174" s="138"/>
      <c r="V174" s="138"/>
    </row>
    <row r="175" spans="13:23">
      <c r="M175" s="138"/>
      <c r="N175" s="140"/>
      <c r="O175" s="140"/>
      <c r="P175" s="138"/>
      <c r="Q175" s="138"/>
      <c r="R175" s="140"/>
      <c r="S175" s="140"/>
      <c r="T175" s="138"/>
      <c r="U175" s="138"/>
      <c r="V175" s="138"/>
    </row>
    <row r="176" spans="13:23">
      <c r="M176" s="138"/>
      <c r="N176" s="140"/>
      <c r="O176" s="140"/>
      <c r="P176" s="138"/>
      <c r="Q176" s="138"/>
      <c r="R176" s="140"/>
      <c r="S176" s="140"/>
      <c r="T176" s="138"/>
      <c r="U176" s="138"/>
      <c r="V176" s="138"/>
    </row>
    <row r="177" spans="13:22">
      <c r="M177" s="138"/>
      <c r="N177" s="140"/>
      <c r="O177" s="140"/>
      <c r="P177" s="138"/>
      <c r="Q177" s="138"/>
      <c r="R177" s="140"/>
      <c r="S177" s="140"/>
      <c r="T177" s="138"/>
      <c r="U177" s="138"/>
      <c r="V177" s="138"/>
    </row>
    <row r="178" spans="13:22">
      <c r="M178" s="138"/>
      <c r="N178" s="140"/>
      <c r="O178" s="140"/>
      <c r="P178" s="138"/>
      <c r="Q178" s="138"/>
      <c r="R178" s="140"/>
      <c r="S178" s="140"/>
      <c r="T178" s="138"/>
      <c r="U178" s="138"/>
      <c r="V178" s="138"/>
    </row>
    <row r="179" spans="13:22">
      <c r="M179" s="138"/>
      <c r="N179" s="140"/>
      <c r="O179" s="140"/>
      <c r="P179" s="138"/>
      <c r="Q179" s="138"/>
      <c r="R179" s="140"/>
      <c r="S179" s="140"/>
      <c r="T179" s="138"/>
      <c r="U179" s="138"/>
      <c r="V179" s="138"/>
    </row>
    <row r="180" spans="13:22">
      <c r="M180" s="138"/>
      <c r="N180" s="140"/>
      <c r="O180" s="140"/>
      <c r="P180" s="138"/>
      <c r="Q180" s="138"/>
      <c r="R180" s="140"/>
      <c r="S180" s="140"/>
      <c r="T180" s="138"/>
      <c r="U180" s="138"/>
      <c r="V180" s="138"/>
    </row>
    <row r="181" spans="13:22">
      <c r="M181" s="138"/>
      <c r="N181" s="140"/>
      <c r="O181" s="140"/>
      <c r="P181" s="138"/>
      <c r="Q181" s="138"/>
      <c r="R181" s="140"/>
      <c r="S181" s="140"/>
      <c r="T181" s="138"/>
      <c r="U181" s="138"/>
      <c r="V181" s="138"/>
    </row>
    <row r="182" spans="13:22">
      <c r="M182" s="138"/>
      <c r="N182" s="140"/>
      <c r="O182" s="140"/>
      <c r="P182" s="138"/>
      <c r="Q182" s="138"/>
      <c r="R182" s="140"/>
      <c r="S182" s="140"/>
      <c r="T182" s="138"/>
      <c r="U182" s="138"/>
      <c r="V182" s="138"/>
    </row>
    <row r="183" spans="13:22">
      <c r="M183" s="138"/>
      <c r="N183" s="140"/>
      <c r="O183" s="140"/>
      <c r="P183" s="138"/>
      <c r="Q183" s="138"/>
      <c r="R183" s="140"/>
      <c r="S183" s="140"/>
      <c r="T183" s="138"/>
      <c r="U183" s="138"/>
      <c r="V183" s="138"/>
    </row>
    <row r="184" spans="13:22">
      <c r="M184" s="138"/>
      <c r="N184" s="140"/>
      <c r="O184" s="140"/>
      <c r="P184" s="138"/>
      <c r="Q184" s="138"/>
      <c r="R184" s="140"/>
      <c r="S184" s="140"/>
      <c r="T184" s="138"/>
      <c r="U184" s="138"/>
      <c r="V184" s="138"/>
    </row>
    <row r="185" spans="13:22">
      <c r="M185" s="138"/>
      <c r="N185" s="140"/>
      <c r="O185" s="140"/>
      <c r="P185" s="138"/>
      <c r="Q185" s="138"/>
      <c r="R185" s="140"/>
      <c r="S185" s="140"/>
      <c r="T185" s="138"/>
      <c r="U185" s="138"/>
      <c r="V185" s="138"/>
    </row>
    <row r="186" spans="13:22">
      <c r="M186" s="138"/>
      <c r="N186" s="140"/>
      <c r="O186" s="140"/>
      <c r="P186" s="138"/>
      <c r="Q186" s="138"/>
      <c r="R186" s="140"/>
      <c r="S186" s="140"/>
      <c r="T186" s="138"/>
      <c r="U186" s="138"/>
      <c r="V186" s="138"/>
    </row>
    <row r="187" spans="13:22">
      <c r="M187" s="138"/>
      <c r="N187" s="140"/>
      <c r="O187" s="140"/>
      <c r="P187" s="138"/>
      <c r="Q187" s="138"/>
      <c r="R187" s="140"/>
      <c r="S187" s="140"/>
      <c r="T187" s="138"/>
      <c r="U187" s="138"/>
      <c r="V187" s="138"/>
    </row>
    <row r="188" spans="13:22">
      <c r="M188" s="138"/>
      <c r="N188" s="140"/>
      <c r="O188" s="140"/>
      <c r="P188" s="138"/>
      <c r="Q188" s="138"/>
      <c r="R188" s="140"/>
      <c r="S188" s="140"/>
      <c r="T188" s="138"/>
      <c r="U188" s="138"/>
      <c r="V188" s="138"/>
    </row>
    <row r="189" spans="13:22">
      <c r="M189" s="138"/>
      <c r="N189" s="140"/>
      <c r="O189" s="140"/>
      <c r="P189" s="138"/>
      <c r="Q189" s="138"/>
      <c r="R189" s="140"/>
      <c r="S189" s="140"/>
      <c r="T189" s="138"/>
      <c r="U189" s="138"/>
      <c r="V189" s="138"/>
    </row>
    <row r="190" spans="13:22">
      <c r="M190" s="138"/>
      <c r="N190" s="140"/>
      <c r="O190" s="140"/>
      <c r="P190" s="138"/>
      <c r="Q190" s="138"/>
      <c r="R190" s="140"/>
      <c r="S190" s="140"/>
      <c r="T190" s="138"/>
      <c r="U190" s="138"/>
      <c r="V190" s="138"/>
    </row>
    <row r="191" spans="13:22">
      <c r="M191" s="138"/>
      <c r="N191" s="140"/>
      <c r="O191" s="140"/>
      <c r="P191" s="138"/>
      <c r="Q191" s="138"/>
      <c r="R191" s="140"/>
      <c r="S191" s="140"/>
      <c r="T191" s="138"/>
      <c r="U191" s="138"/>
      <c r="V191" s="138"/>
    </row>
    <row r="192" spans="13:22">
      <c r="M192" s="138"/>
      <c r="N192" s="140"/>
      <c r="O192" s="140"/>
      <c r="P192" s="138"/>
      <c r="Q192" s="138"/>
      <c r="R192" s="140"/>
      <c r="S192" s="140"/>
      <c r="T192" s="138"/>
      <c r="U192" s="138"/>
      <c r="V192" s="138"/>
    </row>
    <row r="193" spans="13:22">
      <c r="M193" s="138"/>
      <c r="N193" s="140"/>
      <c r="O193" s="140"/>
      <c r="P193" s="138"/>
      <c r="Q193" s="138"/>
      <c r="R193" s="140"/>
      <c r="S193" s="140"/>
      <c r="T193" s="138"/>
      <c r="U193" s="138"/>
      <c r="V193" s="138"/>
    </row>
    <row r="194" spans="13:22">
      <c r="M194" s="138"/>
      <c r="N194" s="140"/>
      <c r="O194" s="140"/>
      <c r="P194" s="138"/>
      <c r="Q194" s="138"/>
      <c r="R194" s="140"/>
      <c r="S194" s="140"/>
      <c r="T194" s="138"/>
      <c r="U194" s="138"/>
      <c r="V194" s="138"/>
    </row>
    <row r="195" spans="13:22">
      <c r="M195" s="138"/>
      <c r="N195" s="140"/>
      <c r="O195" s="140"/>
      <c r="P195" s="138"/>
      <c r="Q195" s="138"/>
      <c r="R195" s="140"/>
      <c r="S195" s="140"/>
      <c r="T195" s="138"/>
      <c r="U195" s="138"/>
      <c r="V195" s="138"/>
    </row>
    <row r="196" spans="13:22">
      <c r="M196" s="138"/>
      <c r="N196" s="140"/>
      <c r="O196" s="140"/>
      <c r="P196" s="138"/>
      <c r="Q196" s="138"/>
      <c r="R196" s="140"/>
      <c r="S196" s="140"/>
      <c r="T196" s="138"/>
      <c r="U196" s="138"/>
      <c r="V196" s="138"/>
    </row>
    <row r="197" spans="13:22">
      <c r="M197" s="138"/>
      <c r="N197" s="140"/>
      <c r="O197" s="140"/>
      <c r="P197" s="138"/>
      <c r="Q197" s="138"/>
      <c r="R197" s="140"/>
      <c r="S197" s="140"/>
      <c r="T197" s="138"/>
      <c r="U197" s="138"/>
      <c r="V197" s="138"/>
    </row>
    <row r="198" spans="13:22">
      <c r="M198" s="138"/>
      <c r="N198" s="140"/>
      <c r="O198" s="140"/>
      <c r="P198" s="138"/>
      <c r="Q198" s="138"/>
      <c r="R198" s="140"/>
      <c r="S198" s="140"/>
      <c r="T198" s="138"/>
      <c r="U198" s="138"/>
      <c r="V198" s="138"/>
    </row>
    <row r="199" spans="13:22">
      <c r="M199" s="138"/>
      <c r="N199" s="140"/>
      <c r="O199" s="140"/>
      <c r="P199" s="138"/>
      <c r="Q199" s="138"/>
      <c r="R199" s="140"/>
      <c r="S199" s="140"/>
      <c r="T199" s="138"/>
      <c r="U199" s="138"/>
      <c r="V199" s="138"/>
    </row>
    <row r="200" spans="13:22">
      <c r="M200" s="138"/>
      <c r="N200" s="140"/>
      <c r="O200" s="140"/>
      <c r="P200" s="138"/>
      <c r="Q200" s="138"/>
      <c r="R200" s="140"/>
      <c r="S200" s="140"/>
      <c r="T200" s="138"/>
      <c r="U200" s="138"/>
      <c r="V200" s="138"/>
    </row>
    <row r="201" spans="13:22">
      <c r="T201" s="138"/>
    </row>
    <row r="202" spans="13:22">
      <c r="T202" s="138"/>
      <c r="U202" s="138"/>
      <c r="V202" s="138"/>
    </row>
    <row r="203" spans="13:22">
      <c r="U203" s="138"/>
      <c r="V203" s="138"/>
    </row>
    <row r="204" spans="13:22">
      <c r="T204" s="138"/>
      <c r="U204" s="138"/>
      <c r="V204" s="138"/>
    </row>
    <row r="205" spans="13:22">
      <c r="T205" s="138"/>
      <c r="U205" s="138"/>
      <c r="V205" s="138"/>
    </row>
    <row r="206" spans="13:22">
      <c r="T206" s="138"/>
      <c r="U206" s="138"/>
      <c r="V206" s="138"/>
    </row>
    <row r="207" spans="13:22">
      <c r="T207" s="138"/>
      <c r="U207" s="138"/>
      <c r="V207" s="138"/>
    </row>
    <row r="208" spans="13:22">
      <c r="T208" s="138"/>
      <c r="U208" s="138"/>
      <c r="V208" s="138"/>
    </row>
    <row r="209" spans="13:22">
      <c r="T209" s="138"/>
      <c r="U209" s="138"/>
      <c r="V209" s="138"/>
    </row>
    <row r="210" spans="13:22">
      <c r="T210" s="138"/>
      <c r="U210" s="138"/>
      <c r="V210" s="138"/>
    </row>
    <row r="211" spans="13:22">
      <c r="T211" s="138"/>
      <c r="U211" s="138"/>
      <c r="V211" s="138"/>
    </row>
    <row r="212" spans="13:22">
      <c r="T212" s="138"/>
      <c r="U212" s="138"/>
      <c r="V212" s="138"/>
    </row>
    <row r="213" spans="13:22">
      <c r="T213" s="138"/>
      <c r="U213" s="138"/>
      <c r="V213" s="138"/>
    </row>
    <row r="214" spans="13:22">
      <c r="T214" s="138"/>
      <c r="U214" s="138"/>
      <c r="V214" s="138"/>
    </row>
    <row r="215" spans="13:22">
      <c r="T215" s="138"/>
      <c r="U215" s="138"/>
      <c r="V215" s="138"/>
    </row>
    <row r="216" spans="13:22">
      <c r="T216" s="138"/>
      <c r="U216" s="138"/>
      <c r="V216" s="138"/>
    </row>
    <row r="217" spans="13:22">
      <c r="T217" s="138"/>
      <c r="U217" s="138"/>
      <c r="V217" s="138"/>
    </row>
    <row r="218" spans="13:22">
      <c r="T218" s="138"/>
      <c r="U218" s="138"/>
      <c r="V218" s="138"/>
    </row>
    <row r="219" spans="13:22">
      <c r="T219" s="138"/>
      <c r="U219" s="138"/>
      <c r="V219" s="138"/>
    </row>
    <row r="220" spans="13:22">
      <c r="T220" s="138"/>
      <c r="U220" s="138"/>
      <c r="V220" s="138"/>
    </row>
    <row r="221" spans="13:22">
      <c r="T221" s="138"/>
      <c r="U221" s="138"/>
      <c r="V221" s="138"/>
    </row>
    <row r="222" spans="13:22">
      <c r="T222" s="138"/>
      <c r="U222" s="138"/>
      <c r="V222" s="138"/>
    </row>
    <row r="223" spans="13:22">
      <c r="M223" s="138"/>
      <c r="N223" s="140"/>
      <c r="O223" s="140"/>
      <c r="P223" s="138"/>
      <c r="Q223" s="138"/>
      <c r="R223" s="140"/>
      <c r="S223" s="140"/>
      <c r="T223" s="138"/>
      <c r="U223" s="138"/>
      <c r="V223" s="138"/>
    </row>
    <row r="224" spans="13:22">
      <c r="M224" s="138"/>
      <c r="N224" s="140"/>
      <c r="O224" s="140"/>
      <c r="P224" s="138"/>
      <c r="Q224" s="138"/>
      <c r="R224" s="140"/>
      <c r="S224" s="140"/>
      <c r="T224" s="138"/>
      <c r="U224" s="138"/>
      <c r="V224" s="138"/>
    </row>
    <row r="225" spans="13:22">
      <c r="M225" s="138"/>
      <c r="N225" s="140"/>
      <c r="O225" s="140"/>
      <c r="P225" s="138"/>
      <c r="Q225" s="138"/>
      <c r="R225" s="140"/>
      <c r="S225" s="140"/>
      <c r="T225" s="138"/>
      <c r="U225" s="138"/>
      <c r="V225" s="138"/>
    </row>
    <row r="226" spans="13:22">
      <c r="M226" s="138"/>
      <c r="N226" s="140"/>
      <c r="O226" s="140"/>
      <c r="P226" s="138"/>
      <c r="Q226" s="138"/>
      <c r="R226" s="140"/>
      <c r="S226" s="140"/>
      <c r="T226" s="138"/>
      <c r="U226" s="138"/>
      <c r="V226" s="138"/>
    </row>
    <row r="227" spans="13:22">
      <c r="M227" s="138"/>
      <c r="N227" s="140"/>
      <c r="O227" s="140"/>
      <c r="P227" s="138"/>
      <c r="Q227" s="138"/>
      <c r="R227" s="140"/>
      <c r="S227" s="140"/>
      <c r="T227" s="138"/>
      <c r="U227" s="138"/>
      <c r="V227" s="138"/>
    </row>
    <row r="228" spans="13:22">
      <c r="M228" s="138"/>
      <c r="N228" s="140"/>
      <c r="O228" s="140"/>
      <c r="P228" s="138"/>
      <c r="Q228" s="138"/>
      <c r="R228" s="140"/>
      <c r="S228" s="140"/>
      <c r="T228" s="138"/>
      <c r="U228" s="138"/>
      <c r="V228" s="138"/>
    </row>
    <row r="229" spans="13:22">
      <c r="M229" s="138"/>
      <c r="N229" s="140"/>
      <c r="O229" s="140"/>
      <c r="P229" s="138"/>
      <c r="Q229" s="138"/>
      <c r="R229" s="140"/>
      <c r="S229" s="140"/>
      <c r="T229" s="138"/>
      <c r="U229" s="138"/>
      <c r="V229" s="138"/>
    </row>
    <row r="230" spans="13:22">
      <c r="M230" s="138"/>
      <c r="N230" s="140"/>
      <c r="O230" s="140"/>
      <c r="P230" s="138"/>
      <c r="Q230" s="138"/>
      <c r="R230" s="140"/>
      <c r="S230" s="140"/>
      <c r="T230" s="138"/>
      <c r="U230" s="138"/>
      <c r="V230" s="138"/>
    </row>
    <row r="231" spans="13:22">
      <c r="M231" s="138"/>
      <c r="N231" s="140"/>
      <c r="O231" s="140"/>
      <c r="P231" s="138"/>
      <c r="Q231" s="138"/>
      <c r="R231" s="140"/>
      <c r="S231" s="140"/>
      <c r="T231" s="138"/>
      <c r="U231" s="160"/>
      <c r="V231" s="160"/>
    </row>
    <row r="232" spans="13:22">
      <c r="M232" s="138"/>
      <c r="N232" s="140"/>
      <c r="O232" s="140"/>
      <c r="P232" s="138"/>
      <c r="Q232" s="138"/>
      <c r="R232" s="140"/>
      <c r="S232" s="140"/>
      <c r="T232" s="138"/>
      <c r="U232" s="138"/>
      <c r="V232" s="138"/>
    </row>
    <row r="233" spans="13:22">
      <c r="M233" s="138"/>
      <c r="N233" s="140"/>
      <c r="O233" s="140"/>
      <c r="P233" s="138"/>
      <c r="Q233" s="138"/>
      <c r="R233" s="140"/>
      <c r="S233" s="140"/>
      <c r="T233" s="160"/>
      <c r="U233" s="138"/>
      <c r="V233" s="138"/>
    </row>
    <row r="234" spans="13:22">
      <c r="M234" s="138"/>
      <c r="N234" s="140"/>
      <c r="O234" s="140"/>
      <c r="P234" s="138"/>
      <c r="Q234" s="138"/>
      <c r="R234" s="140"/>
      <c r="S234" s="140"/>
      <c r="T234" s="138"/>
      <c r="U234" s="138"/>
      <c r="V234" s="138"/>
    </row>
    <row r="235" spans="13:22">
      <c r="M235" s="138"/>
      <c r="N235" s="140"/>
      <c r="O235" s="140"/>
      <c r="P235" s="138"/>
      <c r="Q235" s="138"/>
      <c r="R235" s="140"/>
      <c r="S235" s="140"/>
      <c r="T235" s="138"/>
      <c r="U235" s="138"/>
      <c r="V235" s="138"/>
    </row>
    <row r="236" spans="13:22">
      <c r="M236" s="138"/>
      <c r="N236" s="140"/>
      <c r="O236" s="140"/>
      <c r="P236" s="138"/>
      <c r="Q236" s="138"/>
      <c r="R236" s="140"/>
      <c r="S236" s="140"/>
      <c r="T236" s="138"/>
      <c r="U236" s="138"/>
      <c r="V236" s="138"/>
    </row>
    <row r="237" spans="13:22">
      <c r="M237" s="138"/>
      <c r="N237" s="140"/>
      <c r="O237" s="140"/>
      <c r="P237" s="138"/>
      <c r="Q237" s="138"/>
      <c r="R237" s="140"/>
      <c r="S237" s="140"/>
      <c r="T237" s="138"/>
      <c r="U237" s="138"/>
      <c r="V237" s="138"/>
    </row>
    <row r="238" spans="13:22">
      <c r="M238" s="138"/>
      <c r="N238" s="140"/>
      <c r="O238" s="140"/>
      <c r="P238" s="138"/>
      <c r="Q238" s="138"/>
      <c r="R238" s="140"/>
      <c r="S238" s="140"/>
      <c r="T238" s="138"/>
      <c r="U238" s="138"/>
      <c r="V238" s="138"/>
    </row>
    <row r="239" spans="13:22">
      <c r="M239" s="138"/>
      <c r="N239" s="140"/>
      <c r="O239" s="140"/>
      <c r="P239" s="138"/>
      <c r="Q239" s="138"/>
      <c r="R239" s="140"/>
      <c r="S239" s="140"/>
      <c r="T239" s="138"/>
      <c r="U239" s="138"/>
      <c r="V239" s="138"/>
    </row>
    <row r="240" spans="13:22">
      <c r="M240" s="138"/>
      <c r="N240" s="140"/>
      <c r="O240" s="140"/>
      <c r="P240" s="138"/>
      <c r="Q240" s="138"/>
      <c r="R240" s="140"/>
      <c r="S240" s="140"/>
      <c r="T240" s="138"/>
      <c r="U240" s="138"/>
      <c r="V240" s="138"/>
    </row>
    <row r="241" spans="13:22">
      <c r="M241" s="138"/>
      <c r="N241" s="140"/>
      <c r="O241" s="140"/>
      <c r="P241" s="138"/>
      <c r="Q241" s="138"/>
      <c r="R241" s="140"/>
      <c r="S241" s="140"/>
      <c r="T241" s="138"/>
      <c r="U241" s="138"/>
      <c r="V241" s="138"/>
    </row>
    <row r="242" spans="13:22">
      <c r="M242" s="138"/>
      <c r="N242" s="140"/>
      <c r="O242" s="140"/>
      <c r="P242" s="138"/>
      <c r="Q242" s="138"/>
      <c r="R242" s="140"/>
      <c r="S242" s="140"/>
      <c r="T242" s="138"/>
      <c r="U242" s="138"/>
      <c r="V242" s="138"/>
    </row>
    <row r="243" spans="13:22">
      <c r="M243" s="138"/>
      <c r="N243" s="140"/>
      <c r="O243" s="140"/>
      <c r="P243" s="138"/>
      <c r="Q243" s="138"/>
      <c r="R243" s="140"/>
      <c r="S243" s="140"/>
      <c r="T243" s="138"/>
      <c r="U243" s="138"/>
      <c r="V243" s="138"/>
    </row>
    <row r="244" spans="13:22">
      <c r="M244" s="138"/>
      <c r="N244" s="140"/>
      <c r="O244" s="140"/>
      <c r="P244" s="138"/>
      <c r="Q244" s="138"/>
      <c r="R244" s="140"/>
      <c r="S244" s="140"/>
      <c r="T244" s="138"/>
      <c r="U244" s="138"/>
      <c r="V244" s="138"/>
    </row>
    <row r="245" spans="13:22">
      <c r="M245" s="138"/>
      <c r="N245" s="140"/>
      <c r="O245" s="140"/>
      <c r="P245" s="138"/>
      <c r="Q245" s="138"/>
      <c r="R245" s="140"/>
      <c r="S245" s="140"/>
      <c r="T245" s="138"/>
      <c r="U245" s="138"/>
      <c r="V245" s="138"/>
    </row>
    <row r="246" spans="13:22">
      <c r="M246" s="138"/>
      <c r="N246" s="140"/>
      <c r="O246" s="140"/>
      <c r="P246" s="138"/>
      <c r="Q246" s="138"/>
      <c r="R246" s="140"/>
      <c r="S246" s="140"/>
      <c r="T246" s="138"/>
      <c r="U246" s="138"/>
      <c r="V246" s="138"/>
    </row>
    <row r="247" spans="13:22">
      <c r="M247" s="138"/>
      <c r="N247" s="140"/>
      <c r="O247" s="140"/>
      <c r="P247" s="138"/>
      <c r="Q247" s="138"/>
      <c r="R247" s="140"/>
      <c r="S247" s="140"/>
      <c r="T247" s="138"/>
      <c r="U247" s="138"/>
      <c r="V247" s="138"/>
    </row>
    <row r="248" spans="13:22">
      <c r="M248" s="138"/>
      <c r="N248" s="140"/>
      <c r="O248" s="140"/>
      <c r="P248" s="138"/>
      <c r="Q248" s="138"/>
      <c r="R248" s="140"/>
      <c r="S248" s="140"/>
      <c r="T248" s="138"/>
      <c r="U248" s="138"/>
      <c r="V248" s="138"/>
    </row>
    <row r="249" spans="13:22">
      <c r="M249" s="138"/>
      <c r="N249" s="140"/>
      <c r="O249" s="140"/>
      <c r="P249" s="138"/>
      <c r="Q249" s="138"/>
      <c r="R249" s="140"/>
      <c r="S249" s="140"/>
      <c r="T249" s="138"/>
      <c r="U249" s="138"/>
      <c r="V249" s="138"/>
    </row>
    <row r="250" spans="13:22">
      <c r="M250" s="138"/>
      <c r="N250" s="140"/>
      <c r="O250" s="140"/>
      <c r="P250" s="138"/>
      <c r="Q250" s="138"/>
      <c r="R250" s="140"/>
      <c r="S250" s="140"/>
      <c r="T250" s="138"/>
      <c r="U250" s="138"/>
      <c r="V250" s="138"/>
    </row>
    <row r="251" spans="13:22">
      <c r="M251" s="138"/>
      <c r="N251" s="140"/>
      <c r="O251" s="140"/>
      <c r="P251" s="138"/>
      <c r="Q251" s="138"/>
      <c r="R251" s="140"/>
      <c r="S251" s="140"/>
      <c r="T251" s="138"/>
      <c r="U251" s="138"/>
      <c r="V251" s="138"/>
    </row>
    <row r="252" spans="13:22">
      <c r="M252" s="138"/>
      <c r="N252" s="140"/>
      <c r="O252" s="140"/>
      <c r="P252" s="138"/>
      <c r="Q252" s="138"/>
      <c r="R252" s="140"/>
      <c r="S252" s="140"/>
      <c r="T252" s="138"/>
      <c r="U252" s="138"/>
      <c r="V252" s="138"/>
    </row>
    <row r="253" spans="13:22">
      <c r="M253" s="138"/>
      <c r="N253" s="140"/>
      <c r="O253" s="140"/>
      <c r="P253" s="138"/>
      <c r="Q253" s="138"/>
      <c r="R253" s="140"/>
      <c r="S253" s="140"/>
      <c r="T253" s="138"/>
      <c r="U253" s="138"/>
      <c r="V253" s="138"/>
    </row>
    <row r="254" spans="13:22">
      <c r="M254" s="138"/>
      <c r="N254" s="140"/>
      <c r="O254" s="140"/>
      <c r="P254" s="138"/>
      <c r="Q254" s="138"/>
      <c r="R254" s="140"/>
      <c r="S254" s="140"/>
      <c r="T254" s="138"/>
      <c r="U254" s="138"/>
      <c r="V254" s="138"/>
    </row>
    <row r="255" spans="13:22">
      <c r="M255" s="138"/>
      <c r="N255" s="140"/>
      <c r="O255" s="140"/>
      <c r="P255" s="138"/>
      <c r="Q255" s="138"/>
      <c r="R255" s="140"/>
      <c r="S255" s="140"/>
      <c r="T255" s="138"/>
      <c r="U255" s="138"/>
      <c r="V255" s="138"/>
    </row>
    <row r="256" spans="13:22">
      <c r="M256" s="138"/>
      <c r="N256" s="140"/>
      <c r="O256" s="140"/>
      <c r="P256" s="138"/>
      <c r="Q256" s="138"/>
      <c r="R256" s="140"/>
      <c r="S256" s="140"/>
      <c r="T256" s="138"/>
      <c r="U256" s="138"/>
      <c r="V256" s="138"/>
    </row>
    <row r="257" spans="13:22">
      <c r="M257" s="138"/>
      <c r="N257" s="140"/>
      <c r="O257" s="140"/>
      <c r="P257" s="138"/>
      <c r="Q257" s="138"/>
      <c r="R257" s="140"/>
      <c r="S257" s="140"/>
      <c r="T257" s="138"/>
      <c r="U257" s="138"/>
      <c r="V257" s="138"/>
    </row>
    <row r="258" spans="13:22">
      <c r="M258" s="138"/>
      <c r="N258" s="140"/>
      <c r="O258" s="140"/>
      <c r="P258" s="138"/>
      <c r="Q258" s="138"/>
      <c r="R258" s="140"/>
      <c r="S258" s="140"/>
      <c r="T258" s="138"/>
      <c r="U258" s="138"/>
      <c r="V258" s="138"/>
    </row>
    <row r="259" spans="13:22">
      <c r="M259" s="138"/>
      <c r="N259" s="140"/>
      <c r="O259" s="140"/>
      <c r="P259" s="138"/>
      <c r="Q259" s="138"/>
      <c r="R259" s="140"/>
      <c r="S259" s="140"/>
      <c r="T259" s="138"/>
      <c r="U259" s="138"/>
      <c r="V259" s="138"/>
    </row>
    <row r="260" spans="13:22">
      <c r="M260" s="138"/>
      <c r="N260" s="140"/>
      <c r="O260" s="140"/>
      <c r="P260" s="138"/>
      <c r="Q260" s="138"/>
      <c r="R260" s="140"/>
      <c r="S260" s="140"/>
      <c r="T260" s="138"/>
      <c r="U260" s="138"/>
      <c r="V260" s="138"/>
    </row>
    <row r="261" spans="13:22">
      <c r="M261" s="138"/>
      <c r="N261" s="140"/>
      <c r="O261" s="140"/>
      <c r="P261" s="138"/>
      <c r="Q261" s="138"/>
      <c r="R261" s="140"/>
      <c r="S261" s="140"/>
      <c r="T261" s="138"/>
      <c r="U261" s="138"/>
      <c r="V261" s="138"/>
    </row>
    <row r="262" spans="13:22">
      <c r="M262" s="138"/>
      <c r="N262" s="140"/>
      <c r="O262" s="140"/>
      <c r="P262" s="138"/>
      <c r="Q262" s="138"/>
      <c r="R262" s="140"/>
      <c r="S262" s="140"/>
      <c r="T262" s="138"/>
      <c r="U262" s="138"/>
      <c r="V262" s="138"/>
    </row>
    <row r="263" spans="13:22">
      <c r="M263" s="138"/>
      <c r="N263" s="140"/>
      <c r="O263" s="140"/>
      <c r="P263" s="138"/>
      <c r="Q263" s="138"/>
      <c r="R263" s="140"/>
      <c r="S263" s="140"/>
      <c r="T263" s="138"/>
      <c r="U263" s="138"/>
      <c r="V263" s="138"/>
    </row>
    <row r="264" spans="13:22">
      <c r="M264" s="138"/>
      <c r="N264" s="140"/>
      <c r="O264" s="140"/>
      <c r="P264" s="138"/>
      <c r="Q264" s="138"/>
      <c r="R264" s="140"/>
      <c r="S264" s="140"/>
      <c r="T264" s="138"/>
      <c r="U264" s="138"/>
      <c r="V264" s="138"/>
    </row>
    <row r="265" spans="13:22">
      <c r="M265" s="138"/>
      <c r="N265" s="140"/>
      <c r="O265" s="140"/>
      <c r="P265" s="138"/>
      <c r="Q265" s="138"/>
      <c r="R265" s="140"/>
      <c r="S265" s="140"/>
      <c r="T265" s="138"/>
      <c r="U265" s="138"/>
      <c r="V265" s="138"/>
    </row>
    <row r="266" spans="13:22">
      <c r="M266" s="138"/>
      <c r="N266" s="140"/>
      <c r="O266" s="140"/>
      <c r="P266" s="138"/>
      <c r="Q266" s="138"/>
      <c r="R266" s="140"/>
      <c r="S266" s="140"/>
      <c r="T266" s="138"/>
      <c r="U266" s="138"/>
      <c r="V266" s="138"/>
    </row>
    <row r="267" spans="13:22">
      <c r="M267" s="138"/>
      <c r="N267" s="140"/>
      <c r="O267" s="140"/>
      <c r="P267" s="138"/>
      <c r="Q267" s="138"/>
      <c r="R267" s="140"/>
      <c r="S267" s="140"/>
      <c r="T267" s="138"/>
      <c r="U267" s="138"/>
      <c r="V267" s="138"/>
    </row>
    <row r="268" spans="13:22">
      <c r="M268" s="138"/>
      <c r="N268" s="140"/>
      <c r="O268" s="140"/>
      <c r="P268" s="138"/>
      <c r="Q268" s="138"/>
      <c r="R268" s="140"/>
      <c r="S268" s="140"/>
      <c r="T268" s="138"/>
      <c r="U268" s="138"/>
      <c r="V268" s="138"/>
    </row>
    <row r="269" spans="13:22">
      <c r="M269" s="138"/>
      <c r="N269" s="140"/>
      <c r="O269" s="140"/>
      <c r="P269" s="138"/>
      <c r="Q269" s="138"/>
      <c r="R269" s="140"/>
      <c r="S269" s="140"/>
      <c r="T269" s="138"/>
      <c r="U269" s="138"/>
      <c r="V269" s="138"/>
    </row>
    <row r="270" spans="13:22">
      <c r="M270" s="138"/>
      <c r="N270" s="140"/>
      <c r="O270" s="140"/>
      <c r="P270" s="138"/>
      <c r="Q270" s="138"/>
      <c r="R270" s="140"/>
      <c r="S270" s="140"/>
      <c r="T270" s="138"/>
      <c r="U270" s="138"/>
      <c r="V270" s="138"/>
    </row>
    <row r="271" spans="13:22">
      <c r="M271" s="138"/>
      <c r="N271" s="140"/>
      <c r="O271" s="140"/>
      <c r="P271" s="138"/>
      <c r="Q271" s="138"/>
      <c r="R271" s="140"/>
      <c r="S271" s="140"/>
      <c r="T271" s="138"/>
      <c r="U271" s="138"/>
      <c r="V271" s="138"/>
    </row>
    <row r="272" spans="13:22">
      <c r="M272" s="138"/>
      <c r="N272" s="140"/>
      <c r="O272" s="140"/>
      <c r="P272" s="138"/>
      <c r="Q272" s="138"/>
      <c r="R272" s="140"/>
      <c r="S272" s="140"/>
      <c r="T272" s="138"/>
      <c r="U272" s="138"/>
      <c r="V272" s="138"/>
    </row>
    <row r="273" spans="13:22">
      <c r="M273" s="138"/>
      <c r="N273" s="140"/>
      <c r="O273" s="140"/>
      <c r="P273" s="138"/>
      <c r="Q273" s="138"/>
      <c r="R273" s="140"/>
      <c r="S273" s="140"/>
      <c r="T273" s="138"/>
      <c r="U273" s="138"/>
      <c r="V273" s="138"/>
    </row>
    <row r="274" spans="13:22">
      <c r="M274" s="138"/>
      <c r="N274" s="140"/>
      <c r="O274" s="140"/>
      <c r="P274" s="138"/>
      <c r="Q274" s="138"/>
      <c r="R274" s="140"/>
      <c r="S274" s="140"/>
      <c r="T274" s="138"/>
      <c r="U274" s="138"/>
      <c r="V274" s="138"/>
    </row>
    <row r="275" spans="13:22">
      <c r="M275" s="138"/>
      <c r="N275" s="140"/>
      <c r="O275" s="140"/>
      <c r="P275" s="138"/>
      <c r="Q275" s="138"/>
      <c r="R275" s="140"/>
      <c r="S275" s="140"/>
      <c r="T275" s="138"/>
      <c r="U275" s="138"/>
      <c r="V275" s="138"/>
    </row>
    <row r="276" spans="13:22">
      <c r="M276" s="138"/>
      <c r="N276" s="140"/>
      <c r="O276" s="140"/>
      <c r="P276" s="138"/>
      <c r="Q276" s="138"/>
      <c r="R276" s="140"/>
      <c r="S276" s="140"/>
      <c r="T276" s="138"/>
      <c r="U276" s="138"/>
      <c r="V276" s="138"/>
    </row>
    <row r="277" spans="13:22">
      <c r="M277" s="138"/>
      <c r="N277" s="140"/>
      <c r="O277" s="140"/>
      <c r="P277" s="138"/>
      <c r="Q277" s="138"/>
      <c r="R277" s="140"/>
      <c r="S277" s="140"/>
      <c r="T277" s="138"/>
      <c r="U277" s="138"/>
      <c r="V277" s="138"/>
    </row>
    <row r="278" spans="13:22">
      <c r="M278" s="138"/>
      <c r="N278" s="140"/>
      <c r="O278" s="140"/>
      <c r="P278" s="138"/>
      <c r="Q278" s="138"/>
      <c r="R278" s="140"/>
      <c r="S278" s="140"/>
      <c r="T278" s="138"/>
      <c r="U278" s="138"/>
      <c r="V278" s="138"/>
    </row>
    <row r="279" spans="13:22">
      <c r="M279" s="138"/>
      <c r="N279" s="140"/>
      <c r="O279" s="140"/>
      <c r="P279" s="138"/>
      <c r="Q279" s="138"/>
      <c r="R279" s="140"/>
      <c r="S279" s="140"/>
      <c r="T279" s="138"/>
      <c r="U279" s="138"/>
      <c r="V279" s="138"/>
    </row>
    <row r="280" spans="13:22">
      <c r="M280" s="138"/>
      <c r="N280" s="140"/>
      <c r="O280" s="140"/>
      <c r="P280" s="138"/>
      <c r="Q280" s="138"/>
      <c r="R280" s="140"/>
      <c r="S280" s="140"/>
      <c r="T280" s="138"/>
      <c r="U280" s="138"/>
      <c r="V280" s="138"/>
    </row>
    <row r="281" spans="13:22">
      <c r="M281" s="138"/>
      <c r="N281" s="140"/>
      <c r="O281" s="140"/>
      <c r="P281" s="138"/>
      <c r="Q281" s="138"/>
      <c r="R281" s="140"/>
      <c r="S281" s="140"/>
      <c r="T281" s="138"/>
      <c r="U281" s="138"/>
      <c r="V281" s="138"/>
    </row>
    <row r="282" spans="13:22">
      <c r="M282" s="138"/>
      <c r="N282" s="140"/>
      <c r="O282" s="140"/>
      <c r="P282" s="138"/>
      <c r="Q282" s="138"/>
      <c r="R282" s="140"/>
      <c r="S282" s="140"/>
      <c r="T282" s="138"/>
      <c r="U282" s="138"/>
      <c r="V282" s="138"/>
    </row>
    <row r="283" spans="13:22">
      <c r="M283" s="138"/>
      <c r="N283" s="140"/>
      <c r="O283" s="140"/>
      <c r="P283" s="138"/>
      <c r="Q283" s="138"/>
      <c r="R283" s="140"/>
      <c r="S283" s="140"/>
      <c r="T283" s="138"/>
      <c r="U283" s="138"/>
      <c r="V283" s="138"/>
    </row>
    <row r="284" spans="13:22">
      <c r="M284" s="138"/>
      <c r="N284" s="140"/>
      <c r="O284" s="140"/>
      <c r="P284" s="138"/>
      <c r="Q284" s="138"/>
      <c r="R284" s="140"/>
      <c r="S284" s="140"/>
      <c r="T284" s="138"/>
      <c r="U284" s="138"/>
      <c r="V284" s="138"/>
    </row>
    <row r="285" spans="13:22">
      <c r="M285" s="138"/>
      <c r="N285" s="140"/>
      <c r="O285" s="140"/>
      <c r="P285" s="138"/>
      <c r="Q285" s="138"/>
      <c r="R285" s="140"/>
      <c r="S285" s="140"/>
      <c r="T285" s="138"/>
      <c r="U285" s="138"/>
      <c r="V285" s="138"/>
    </row>
    <row r="286" spans="13:22">
      <c r="M286" s="138"/>
      <c r="N286" s="140"/>
      <c r="O286" s="140"/>
      <c r="P286" s="138"/>
      <c r="Q286" s="138"/>
      <c r="R286" s="140"/>
      <c r="S286" s="140"/>
      <c r="T286" s="138"/>
      <c r="U286" s="138"/>
      <c r="V286" s="138"/>
    </row>
    <row r="287" spans="13:22">
      <c r="M287" s="138"/>
      <c r="N287" s="140"/>
      <c r="O287" s="140"/>
      <c r="P287" s="138"/>
      <c r="Q287" s="138"/>
      <c r="R287" s="140"/>
      <c r="S287" s="140"/>
      <c r="T287" s="138"/>
      <c r="U287" s="138"/>
      <c r="V287" s="138"/>
    </row>
    <row r="288" spans="13:22">
      <c r="M288" s="138"/>
      <c r="N288" s="140"/>
      <c r="O288" s="140"/>
      <c r="P288" s="138"/>
      <c r="Q288" s="138"/>
      <c r="R288" s="140"/>
      <c r="S288" s="140"/>
      <c r="T288" s="138"/>
      <c r="U288" s="138"/>
      <c r="V288" s="138"/>
    </row>
    <row r="289" spans="13:22">
      <c r="M289" s="138"/>
      <c r="N289" s="140"/>
      <c r="O289" s="140"/>
      <c r="P289" s="138"/>
      <c r="Q289" s="138"/>
      <c r="R289" s="140"/>
      <c r="S289" s="140"/>
      <c r="T289" s="138"/>
      <c r="U289" s="138"/>
      <c r="V289" s="138"/>
    </row>
    <row r="290" spans="13:22">
      <c r="T290" s="138"/>
      <c r="U290" s="43"/>
      <c r="V290" s="43"/>
    </row>
    <row r="291" spans="13:22">
      <c r="T291" s="138"/>
      <c r="U291" s="42"/>
      <c r="V291" s="42"/>
    </row>
    <row r="292" spans="13:22">
      <c r="T292" s="43"/>
    </row>
    <row r="293" spans="13:22">
      <c r="T293" s="42"/>
    </row>
  </sheetData>
  <sheetProtection algorithmName="SHA-512" hashValue="M5xBWcWabkTmdTdQ/8kjOOEFZS/luxhR3ibawdG1RFFxgtLw/CsD4IkQSc3UJjQQroKGTaBeyTmgjnUvqKTIng==" saltValue="Go6GHs62+qk96PoSVh5XoQ==" spinCount="100000" sheet="1" objects="1" scenarios="1" formatCells="0" formatRows="0"/>
  <protectedRanges>
    <protectedRange password="D357" sqref="F102:I104" name="範囲3"/>
    <protectedRange password="D357" sqref="F91:I93" name="範囲2"/>
    <protectedRange password="D357" sqref="F10:I31" name="範囲1"/>
  </protectedRanges>
  <mergeCells count="5">
    <mergeCell ref="I5:I6"/>
    <mergeCell ref="D5:D6"/>
    <mergeCell ref="E5:F5"/>
    <mergeCell ref="G5:G6"/>
    <mergeCell ref="H5:H6"/>
  </mergeCells>
  <phoneticPr fontId="2"/>
  <dataValidations count="5">
    <dataValidation type="textLength" allowBlank="1" showInputMessage="1" showErrorMessage="1" error="50文字以下で入力して下さい。" sqref="G7:G21" xr:uid="{00000000-0002-0000-0600-000000000000}">
      <formula1>0</formula1>
      <formula2>50</formula2>
    </dataValidation>
    <dataValidation type="list" allowBlank="1" showInputMessage="1" showErrorMessage="1" sqref="F91:F100" xr:uid="{00000000-0002-0000-0600-000001000000}">
      <formula1>$S$159:$S$160</formula1>
    </dataValidation>
    <dataValidation type="list" allowBlank="1" showInputMessage="1" showErrorMessage="1" sqref="F102:F111" xr:uid="{00000000-0002-0000-0600-000002000000}">
      <formula1>$S$161:$S$162</formula1>
    </dataValidation>
    <dataValidation type="list" allowBlank="1" showInputMessage="1" showErrorMessage="1" sqref="F80:F89" xr:uid="{00000000-0002-0000-0600-000003000000}">
      <formula1>$S$163:$S$166</formula1>
    </dataValidation>
    <dataValidation type="list" allowBlank="1" showInputMessage="1" showErrorMessage="1" sqref="F9:F78" xr:uid="{00000000-0002-0000-0600-000004000000}">
      <formula1>$S$115:$S$158</formula1>
    </dataValidation>
  </dataValidations>
  <pageMargins left="0.47244094488188981" right="0.19685039370078741" top="0.62992125984251968" bottom="0.31496062992125984" header="0.43307086614173229" footer="0.19685039370078741"/>
  <pageSetup paperSize="9" scale="95" fitToHeight="2" orientation="landscape" r:id="rId1"/>
  <headerFooter alignWithMargins="0"/>
  <rowBreaks count="1" manualBreakCount="1">
    <brk id="24" min="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63" r:id="rId4" name="drpTaisaku89">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65" r:id="rId5" name="optLevel89">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66" r:id="rId6" name="optKubun89">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67" r:id="rId7" name="drpTaisaku90">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69" r:id="rId8" name="optLevel90">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70" r:id="rId9" name="optKubun90">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71" r:id="rId10" name="drpTaisaku88">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73" r:id="rId11" name="optLevel88">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74" r:id="rId12" name="optKubun88">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75" r:id="rId13" name="drpTaisaku87">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77" r:id="rId14" name="optLevel87">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78" r:id="rId15" name="optKubun87">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79" r:id="rId16" name="drpTaisaku86">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81" r:id="rId17" name="optLevel86">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82" r:id="rId18" name="optKubun86">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83" r:id="rId19" name="drpTaisaku85">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85" r:id="rId20" name="optLevel85">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86" r:id="rId21" name="optKubun85">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87" r:id="rId22" name="drpTaisaku84">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89" r:id="rId23" name="optLevel84">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90" r:id="rId24" name="optKubun84">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91" r:id="rId25" name="drpTaisaku83">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93" r:id="rId26" name="optLevel83">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94" r:id="rId27" name="optKubun83">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95" r:id="rId28" name="drpTaisaku82">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197" r:id="rId29" name="optLevel82">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198" r:id="rId30" name="optKubun82">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199" r:id="rId31" name="drpTaisaku81">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01" r:id="rId32" name="optLevel81">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02" r:id="rId33" name="optKubun81">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03" r:id="rId34" name="drpTaisaku80">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05" r:id="rId35" name="optLevel80">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06" r:id="rId36" name="optKubun80">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07" r:id="rId37" name="drpTaisaku79">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09" r:id="rId38" name="optLevel79">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10" r:id="rId39" name="optKubun79">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11" r:id="rId40" name="drpTaisaku78">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13" r:id="rId41" name="optLevel78">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14" r:id="rId42" name="optKubun78">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15" r:id="rId43" name="drpTaisaku77">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17" r:id="rId44" name="optLevel77">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18" r:id="rId45" name="optKubun77">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19" r:id="rId46" name="drpTaisaku76">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21" r:id="rId47" name="optLevel76">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22" r:id="rId48" name="optKubun76">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23" r:id="rId49" name="drpTaisaku75">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25" r:id="rId50" name="optLevel75">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26" r:id="rId51" name="optKubun75">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27" r:id="rId52" name="drpTaisaku74">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29" r:id="rId53" name="optLevel74">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30" r:id="rId54" name="optKubun74">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31" r:id="rId55" name="drpTaisaku73">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33" r:id="rId56" name="optLevel73">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34" r:id="rId57" name="optKubun73">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35" r:id="rId58" name="drpTaisaku72">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37" r:id="rId59" name="optLevel72">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38" r:id="rId60" name="optKubun72">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39" r:id="rId61" name="drpTaisaku71">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41" r:id="rId62" name="optLevel71">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42" r:id="rId63" name="optKubun71">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43" r:id="rId64" name="drpTaisaku70">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45" r:id="rId65" name="optLevel70">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46" r:id="rId66" name="optKubun70">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47" r:id="rId67" name="drpTaisaku69">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49" r:id="rId68" name="optLevel69">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50" r:id="rId69" name="optKubun69">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51" r:id="rId70" name="drpTaisaku68">
              <controlPr defaultSize="0" autoLine="0" autoPict="0">
                <anchor moveWithCells="1">
                  <from>
                    <xdr:col>6</xdr:col>
                    <xdr:colOff>838200</xdr:colOff>
                    <xdr:row>28</xdr:row>
                    <xdr:rowOff>0</xdr:rowOff>
                  </from>
                  <to>
                    <xdr:col>6</xdr:col>
                    <xdr:colOff>1546860</xdr:colOff>
                    <xdr:row>78</xdr:row>
                    <xdr:rowOff>137160</xdr:rowOff>
                  </to>
                </anchor>
              </controlPr>
            </control>
          </mc:Choice>
        </mc:AlternateContent>
        <mc:AlternateContent xmlns:mc="http://schemas.openxmlformats.org/markup-compatibility/2006">
          <mc:Choice Requires="x14">
            <control shapeId="4253" r:id="rId71" name="optLevel68">
              <controlPr defaultSize="0" autoFill="0" autoLine="0" autoPict="0">
                <anchor moveWithCells="1">
                  <from>
                    <xdr:col>6</xdr:col>
                    <xdr:colOff>1676400</xdr:colOff>
                    <xdr:row>28</xdr:row>
                    <xdr:rowOff>0</xdr:rowOff>
                  </from>
                  <to>
                    <xdr:col>6</xdr:col>
                    <xdr:colOff>1889760</xdr:colOff>
                    <xdr:row>78</xdr:row>
                    <xdr:rowOff>152400</xdr:rowOff>
                  </to>
                </anchor>
              </controlPr>
            </control>
          </mc:Choice>
        </mc:AlternateContent>
        <mc:AlternateContent xmlns:mc="http://schemas.openxmlformats.org/markup-compatibility/2006">
          <mc:Choice Requires="x14">
            <control shapeId="4254" r:id="rId72" name="optKubun68">
              <controlPr defaultSize="0" autoFill="0" autoLine="0" autoPict="0" macro="[0]!Sheet5.optKubun15_Click">
                <anchor moveWithCells="1">
                  <from>
                    <xdr:col>3</xdr:col>
                    <xdr:colOff>114300</xdr:colOff>
                    <xdr:row>28</xdr:row>
                    <xdr:rowOff>0</xdr:rowOff>
                  </from>
                  <to>
                    <xdr:col>3</xdr:col>
                    <xdr:colOff>327660</xdr:colOff>
                    <xdr:row>78</xdr:row>
                    <xdr:rowOff>152400</xdr:rowOff>
                  </to>
                </anchor>
              </controlPr>
            </control>
          </mc:Choice>
        </mc:AlternateContent>
        <mc:AlternateContent xmlns:mc="http://schemas.openxmlformats.org/markup-compatibility/2006">
          <mc:Choice Requires="x14">
            <control shapeId="4255" r:id="rId73" name="drpTaisaku67">
              <controlPr defaultSize="0" autoLine="0" autoPict="0">
                <anchor moveWithCells="1">
                  <from>
                    <xdr:col>6</xdr:col>
                    <xdr:colOff>838200</xdr:colOff>
                    <xdr:row>27</xdr:row>
                    <xdr:rowOff>213360</xdr:rowOff>
                  </from>
                  <to>
                    <xdr:col>6</xdr:col>
                    <xdr:colOff>1546860</xdr:colOff>
                    <xdr:row>27</xdr:row>
                    <xdr:rowOff>342900</xdr:rowOff>
                  </to>
                </anchor>
              </controlPr>
            </control>
          </mc:Choice>
        </mc:AlternateContent>
        <mc:AlternateContent xmlns:mc="http://schemas.openxmlformats.org/markup-compatibility/2006">
          <mc:Choice Requires="x14">
            <control shapeId="4257" r:id="rId74" name="optLevel67">
              <controlPr defaultSize="0" autoFill="0" autoLine="0" autoPict="0">
                <anchor moveWithCells="1">
                  <from>
                    <xdr:col>6</xdr:col>
                    <xdr:colOff>1676400</xdr:colOff>
                    <xdr:row>27</xdr:row>
                    <xdr:rowOff>144780</xdr:rowOff>
                  </from>
                  <to>
                    <xdr:col>6</xdr:col>
                    <xdr:colOff>1889760</xdr:colOff>
                    <xdr:row>27</xdr:row>
                    <xdr:rowOff>304800</xdr:rowOff>
                  </to>
                </anchor>
              </controlPr>
            </control>
          </mc:Choice>
        </mc:AlternateContent>
        <mc:AlternateContent xmlns:mc="http://schemas.openxmlformats.org/markup-compatibility/2006">
          <mc:Choice Requires="x14">
            <control shapeId="4258" r:id="rId75" name="optKubun67">
              <controlPr defaultSize="0" autoFill="0" autoLine="0" autoPict="0" macro="[0]!Sheet5.optKubun15_Click">
                <anchor moveWithCells="1">
                  <from>
                    <xdr:col>3</xdr:col>
                    <xdr:colOff>114300</xdr:colOff>
                    <xdr:row>27</xdr:row>
                    <xdr:rowOff>144780</xdr:rowOff>
                  </from>
                  <to>
                    <xdr:col>3</xdr:col>
                    <xdr:colOff>327660</xdr:colOff>
                    <xdr:row>27</xdr:row>
                    <xdr:rowOff>304800</xdr:rowOff>
                  </to>
                </anchor>
              </controlPr>
            </control>
          </mc:Choice>
        </mc:AlternateContent>
        <mc:AlternateContent xmlns:mc="http://schemas.openxmlformats.org/markup-compatibility/2006">
          <mc:Choice Requires="x14">
            <control shapeId="4259" r:id="rId76" name="drpTaisaku66">
              <controlPr defaultSize="0" autoLine="0" autoPict="0">
                <anchor moveWithCells="1">
                  <from>
                    <xdr:col>6</xdr:col>
                    <xdr:colOff>838200</xdr:colOff>
                    <xdr:row>26</xdr:row>
                    <xdr:rowOff>327660</xdr:rowOff>
                  </from>
                  <to>
                    <xdr:col>6</xdr:col>
                    <xdr:colOff>1546860</xdr:colOff>
                    <xdr:row>27</xdr:row>
                    <xdr:rowOff>91440</xdr:rowOff>
                  </to>
                </anchor>
              </controlPr>
            </control>
          </mc:Choice>
        </mc:AlternateContent>
        <mc:AlternateContent xmlns:mc="http://schemas.openxmlformats.org/markup-compatibility/2006">
          <mc:Choice Requires="x14">
            <control shapeId="4261" r:id="rId77" name="optLevel66">
              <controlPr defaultSize="0" autoFill="0" autoLine="0" autoPict="0">
                <anchor moveWithCells="1">
                  <from>
                    <xdr:col>6</xdr:col>
                    <xdr:colOff>1676400</xdr:colOff>
                    <xdr:row>26</xdr:row>
                    <xdr:rowOff>266700</xdr:rowOff>
                  </from>
                  <to>
                    <xdr:col>6</xdr:col>
                    <xdr:colOff>1889760</xdr:colOff>
                    <xdr:row>27</xdr:row>
                    <xdr:rowOff>60960</xdr:rowOff>
                  </to>
                </anchor>
              </controlPr>
            </control>
          </mc:Choice>
        </mc:AlternateContent>
        <mc:AlternateContent xmlns:mc="http://schemas.openxmlformats.org/markup-compatibility/2006">
          <mc:Choice Requires="x14">
            <control shapeId="4262" r:id="rId78" name="optKubun66">
              <controlPr defaultSize="0" autoFill="0" autoLine="0" autoPict="0" macro="[0]!Sheet5.optKubun15_Click">
                <anchor moveWithCells="1">
                  <from>
                    <xdr:col>3</xdr:col>
                    <xdr:colOff>114300</xdr:colOff>
                    <xdr:row>26</xdr:row>
                    <xdr:rowOff>266700</xdr:rowOff>
                  </from>
                  <to>
                    <xdr:col>3</xdr:col>
                    <xdr:colOff>327660</xdr:colOff>
                    <xdr:row>27</xdr:row>
                    <xdr:rowOff>60960</xdr:rowOff>
                  </to>
                </anchor>
              </controlPr>
            </control>
          </mc:Choice>
        </mc:AlternateContent>
        <mc:AlternateContent xmlns:mc="http://schemas.openxmlformats.org/markup-compatibility/2006">
          <mc:Choice Requires="x14">
            <control shapeId="4263" r:id="rId79" name="drpTaisaku65">
              <controlPr defaultSize="0" autoLine="0" autoPict="0">
                <anchor moveWithCells="1">
                  <from>
                    <xdr:col>6</xdr:col>
                    <xdr:colOff>838200</xdr:colOff>
                    <xdr:row>26</xdr:row>
                    <xdr:rowOff>68580</xdr:rowOff>
                  </from>
                  <to>
                    <xdr:col>6</xdr:col>
                    <xdr:colOff>1546860</xdr:colOff>
                    <xdr:row>26</xdr:row>
                    <xdr:rowOff>205740</xdr:rowOff>
                  </to>
                </anchor>
              </controlPr>
            </control>
          </mc:Choice>
        </mc:AlternateContent>
        <mc:AlternateContent xmlns:mc="http://schemas.openxmlformats.org/markup-compatibility/2006">
          <mc:Choice Requires="x14">
            <control shapeId="4265" r:id="rId80" name="optLevel65">
              <controlPr defaultSize="0" autoFill="0" autoLine="0" autoPict="0">
                <anchor moveWithCells="1">
                  <from>
                    <xdr:col>6</xdr:col>
                    <xdr:colOff>1676400</xdr:colOff>
                    <xdr:row>26</xdr:row>
                    <xdr:rowOff>15240</xdr:rowOff>
                  </from>
                  <to>
                    <xdr:col>6</xdr:col>
                    <xdr:colOff>1889760</xdr:colOff>
                    <xdr:row>26</xdr:row>
                    <xdr:rowOff>175260</xdr:rowOff>
                  </to>
                </anchor>
              </controlPr>
            </control>
          </mc:Choice>
        </mc:AlternateContent>
        <mc:AlternateContent xmlns:mc="http://schemas.openxmlformats.org/markup-compatibility/2006">
          <mc:Choice Requires="x14">
            <control shapeId="4266" r:id="rId81" name="optKubun65">
              <controlPr defaultSize="0" autoFill="0" autoLine="0" autoPict="0" macro="[0]!Sheet5.optKubun15_Click">
                <anchor moveWithCells="1">
                  <from>
                    <xdr:col>3</xdr:col>
                    <xdr:colOff>114300</xdr:colOff>
                    <xdr:row>26</xdr:row>
                    <xdr:rowOff>15240</xdr:rowOff>
                  </from>
                  <to>
                    <xdr:col>3</xdr:col>
                    <xdr:colOff>327660</xdr:colOff>
                    <xdr:row>26</xdr:row>
                    <xdr:rowOff>175260</xdr:rowOff>
                  </to>
                </anchor>
              </controlPr>
            </control>
          </mc:Choice>
        </mc:AlternateContent>
        <mc:AlternateContent xmlns:mc="http://schemas.openxmlformats.org/markup-compatibility/2006">
          <mc:Choice Requires="x14">
            <control shapeId="4267" r:id="rId82" name="drpTaisaku64">
              <controlPr defaultSize="0" autoLine="0" autoPict="0">
                <anchor moveWithCells="1">
                  <from>
                    <xdr:col>6</xdr:col>
                    <xdr:colOff>838200</xdr:colOff>
                    <xdr:row>25</xdr:row>
                    <xdr:rowOff>182880</xdr:rowOff>
                  </from>
                  <to>
                    <xdr:col>6</xdr:col>
                    <xdr:colOff>1546860</xdr:colOff>
                    <xdr:row>25</xdr:row>
                    <xdr:rowOff>320040</xdr:rowOff>
                  </to>
                </anchor>
              </controlPr>
            </control>
          </mc:Choice>
        </mc:AlternateContent>
        <mc:AlternateContent xmlns:mc="http://schemas.openxmlformats.org/markup-compatibility/2006">
          <mc:Choice Requires="x14">
            <control shapeId="4269" r:id="rId83" name="optLevel64">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70" r:id="rId84" name="optKubun64">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71" r:id="rId85" name="drpTaisaku63">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73" r:id="rId86" name="optLevel63">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74" r:id="rId87" name="optKubun63">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75" r:id="rId88" name="drpTaisaku62">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77" r:id="rId89" name="optLevel62">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78" r:id="rId90" name="optKubun62">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79" r:id="rId91" name="drpTaisaku61">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81" r:id="rId92" name="optLevel61">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82" r:id="rId93" name="optKubun61">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83" r:id="rId94" name="drpTaisaku60">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85" r:id="rId95" name="optLevel60">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86" r:id="rId96" name="optKubun60">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87" r:id="rId97" name="drpTaisaku59">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89" r:id="rId98" name="optLevel59">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90" r:id="rId99" name="optKubun59">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91" r:id="rId100" name="drpTaisaku58">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93" r:id="rId101" name="optLevel58">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94" r:id="rId102" name="optKubun58">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95" r:id="rId103" name="drpTaisaku57">
              <controlPr defaultSize="0" autoLine="0" autoPict="0">
                <anchor moveWithCells="1">
                  <from>
                    <xdr:col>6</xdr:col>
                    <xdr:colOff>838200</xdr:colOff>
                    <xdr:row>25</xdr:row>
                    <xdr:rowOff>129540</xdr:rowOff>
                  </from>
                  <to>
                    <xdr:col>6</xdr:col>
                    <xdr:colOff>1546860</xdr:colOff>
                    <xdr:row>25</xdr:row>
                    <xdr:rowOff>259080</xdr:rowOff>
                  </to>
                </anchor>
              </controlPr>
            </control>
          </mc:Choice>
        </mc:AlternateContent>
        <mc:AlternateContent xmlns:mc="http://schemas.openxmlformats.org/markup-compatibility/2006">
          <mc:Choice Requires="x14">
            <control shapeId="4297" r:id="rId104" name="optLevel57">
              <controlPr defaultSize="0" autoFill="0" autoLine="0" autoPict="0">
                <anchor moveWithCells="1">
                  <from>
                    <xdr:col>6</xdr:col>
                    <xdr:colOff>1676400</xdr:colOff>
                    <xdr:row>25</xdr:row>
                    <xdr:rowOff>129540</xdr:rowOff>
                  </from>
                  <to>
                    <xdr:col>6</xdr:col>
                    <xdr:colOff>1889760</xdr:colOff>
                    <xdr:row>25</xdr:row>
                    <xdr:rowOff>289560</xdr:rowOff>
                  </to>
                </anchor>
              </controlPr>
            </control>
          </mc:Choice>
        </mc:AlternateContent>
        <mc:AlternateContent xmlns:mc="http://schemas.openxmlformats.org/markup-compatibility/2006">
          <mc:Choice Requires="x14">
            <control shapeId="4298" r:id="rId105" name="optKubun57">
              <controlPr defaultSize="0" autoFill="0" autoLine="0" autoPict="0" macro="[0]!Sheet5.optKubun15_Click">
                <anchor moveWithCells="1">
                  <from>
                    <xdr:col>3</xdr:col>
                    <xdr:colOff>114300</xdr:colOff>
                    <xdr:row>25</xdr:row>
                    <xdr:rowOff>129540</xdr:rowOff>
                  </from>
                  <to>
                    <xdr:col>3</xdr:col>
                    <xdr:colOff>327660</xdr:colOff>
                    <xdr:row>25</xdr:row>
                    <xdr:rowOff>289560</xdr:rowOff>
                  </to>
                </anchor>
              </controlPr>
            </control>
          </mc:Choice>
        </mc:AlternateContent>
        <mc:AlternateContent xmlns:mc="http://schemas.openxmlformats.org/markup-compatibility/2006">
          <mc:Choice Requires="x14">
            <control shapeId="4299" r:id="rId106" name="drpTaisaku56">
              <controlPr defaultSize="0" autoLine="0" autoPict="0">
                <anchor moveWithCells="1">
                  <from>
                    <xdr:col>6</xdr:col>
                    <xdr:colOff>838200</xdr:colOff>
                    <xdr:row>24</xdr:row>
                    <xdr:rowOff>297180</xdr:rowOff>
                  </from>
                  <to>
                    <xdr:col>6</xdr:col>
                    <xdr:colOff>1546860</xdr:colOff>
                    <xdr:row>25</xdr:row>
                    <xdr:rowOff>60960</xdr:rowOff>
                  </to>
                </anchor>
              </controlPr>
            </control>
          </mc:Choice>
        </mc:AlternateContent>
        <mc:AlternateContent xmlns:mc="http://schemas.openxmlformats.org/markup-compatibility/2006">
          <mc:Choice Requires="x14">
            <control shapeId="4301" r:id="rId107" name="optLevel56">
              <controlPr defaultSize="0" autoFill="0" autoLine="0" autoPict="0">
                <anchor moveWithCells="1">
                  <from>
                    <xdr:col>6</xdr:col>
                    <xdr:colOff>1676400</xdr:colOff>
                    <xdr:row>24</xdr:row>
                    <xdr:rowOff>243840</xdr:rowOff>
                  </from>
                  <to>
                    <xdr:col>6</xdr:col>
                    <xdr:colOff>1889760</xdr:colOff>
                    <xdr:row>25</xdr:row>
                    <xdr:rowOff>30480</xdr:rowOff>
                  </to>
                </anchor>
              </controlPr>
            </control>
          </mc:Choice>
        </mc:AlternateContent>
        <mc:AlternateContent xmlns:mc="http://schemas.openxmlformats.org/markup-compatibility/2006">
          <mc:Choice Requires="x14">
            <control shapeId="4302" r:id="rId108" name="optKubun56">
              <controlPr defaultSize="0" autoFill="0" autoLine="0" autoPict="0" macro="[0]!Sheet5.optKubun15_Click">
                <anchor moveWithCells="1">
                  <from>
                    <xdr:col>3</xdr:col>
                    <xdr:colOff>114300</xdr:colOff>
                    <xdr:row>24</xdr:row>
                    <xdr:rowOff>243840</xdr:rowOff>
                  </from>
                  <to>
                    <xdr:col>3</xdr:col>
                    <xdr:colOff>327660</xdr:colOff>
                    <xdr:row>25</xdr:row>
                    <xdr:rowOff>30480</xdr:rowOff>
                  </to>
                </anchor>
              </controlPr>
            </control>
          </mc:Choice>
        </mc:AlternateContent>
        <mc:AlternateContent xmlns:mc="http://schemas.openxmlformats.org/markup-compatibility/2006">
          <mc:Choice Requires="x14">
            <control shapeId="4303" r:id="rId109" name="drpTaisaku55">
              <controlPr defaultSize="0" autoLine="0" autoPict="0">
                <anchor moveWithCells="1">
                  <from>
                    <xdr:col>6</xdr:col>
                    <xdr:colOff>838200</xdr:colOff>
                    <xdr:row>24</xdr:row>
                    <xdr:rowOff>38100</xdr:rowOff>
                  </from>
                  <to>
                    <xdr:col>6</xdr:col>
                    <xdr:colOff>1546860</xdr:colOff>
                    <xdr:row>24</xdr:row>
                    <xdr:rowOff>175260</xdr:rowOff>
                  </to>
                </anchor>
              </controlPr>
            </control>
          </mc:Choice>
        </mc:AlternateContent>
        <mc:AlternateContent xmlns:mc="http://schemas.openxmlformats.org/markup-compatibility/2006">
          <mc:Choice Requires="x14">
            <control shapeId="4305" r:id="rId110" name="optLevel55">
              <controlPr defaultSize="0" autoFill="0" autoLine="0" autoPict="0">
                <anchor moveWithCells="1">
                  <from>
                    <xdr:col>6</xdr:col>
                    <xdr:colOff>1676400</xdr:colOff>
                    <xdr:row>23</xdr:row>
                    <xdr:rowOff>358140</xdr:rowOff>
                  </from>
                  <to>
                    <xdr:col>6</xdr:col>
                    <xdr:colOff>1889760</xdr:colOff>
                    <xdr:row>24</xdr:row>
                    <xdr:rowOff>144780</xdr:rowOff>
                  </to>
                </anchor>
              </controlPr>
            </control>
          </mc:Choice>
        </mc:AlternateContent>
        <mc:AlternateContent xmlns:mc="http://schemas.openxmlformats.org/markup-compatibility/2006">
          <mc:Choice Requires="x14">
            <control shapeId="4306" r:id="rId111" name="optKubun55">
              <controlPr defaultSize="0" autoFill="0" autoLine="0" autoPict="0" macro="[0]!Sheet5.optKubun15_Click">
                <anchor moveWithCells="1">
                  <from>
                    <xdr:col>3</xdr:col>
                    <xdr:colOff>114300</xdr:colOff>
                    <xdr:row>23</xdr:row>
                    <xdr:rowOff>358140</xdr:rowOff>
                  </from>
                  <to>
                    <xdr:col>3</xdr:col>
                    <xdr:colOff>327660</xdr:colOff>
                    <xdr:row>24</xdr:row>
                    <xdr:rowOff>144780</xdr:rowOff>
                  </to>
                </anchor>
              </controlPr>
            </control>
          </mc:Choice>
        </mc:AlternateContent>
        <mc:AlternateContent xmlns:mc="http://schemas.openxmlformats.org/markup-compatibility/2006">
          <mc:Choice Requires="x14">
            <control shapeId="4307" r:id="rId112" name="drpTaisaku54">
              <controlPr defaultSize="0" autoLine="0" autoPict="0">
                <anchor moveWithCells="1">
                  <from>
                    <xdr:col>6</xdr:col>
                    <xdr:colOff>838200</xdr:colOff>
                    <xdr:row>23</xdr:row>
                    <xdr:rowOff>167640</xdr:rowOff>
                  </from>
                  <to>
                    <xdr:col>6</xdr:col>
                    <xdr:colOff>1546860</xdr:colOff>
                    <xdr:row>23</xdr:row>
                    <xdr:rowOff>297180</xdr:rowOff>
                  </to>
                </anchor>
              </controlPr>
            </control>
          </mc:Choice>
        </mc:AlternateContent>
        <mc:AlternateContent xmlns:mc="http://schemas.openxmlformats.org/markup-compatibility/2006">
          <mc:Choice Requires="x14">
            <control shapeId="4309" r:id="rId113" name="optLevel54">
              <controlPr defaultSize="0" autoFill="0" autoLine="0" autoPict="0">
                <anchor moveWithCells="1">
                  <from>
                    <xdr:col>6</xdr:col>
                    <xdr:colOff>1676400</xdr:colOff>
                    <xdr:row>23</xdr:row>
                    <xdr:rowOff>99060</xdr:rowOff>
                  </from>
                  <to>
                    <xdr:col>6</xdr:col>
                    <xdr:colOff>1889760</xdr:colOff>
                    <xdr:row>23</xdr:row>
                    <xdr:rowOff>259080</xdr:rowOff>
                  </to>
                </anchor>
              </controlPr>
            </control>
          </mc:Choice>
        </mc:AlternateContent>
        <mc:AlternateContent xmlns:mc="http://schemas.openxmlformats.org/markup-compatibility/2006">
          <mc:Choice Requires="x14">
            <control shapeId="4310" r:id="rId114" name="optKubun54">
              <controlPr defaultSize="0" autoFill="0" autoLine="0" autoPict="0" macro="[0]!Sheet5.optKubun15_Click">
                <anchor moveWithCells="1">
                  <from>
                    <xdr:col>3</xdr:col>
                    <xdr:colOff>114300</xdr:colOff>
                    <xdr:row>23</xdr:row>
                    <xdr:rowOff>99060</xdr:rowOff>
                  </from>
                  <to>
                    <xdr:col>3</xdr:col>
                    <xdr:colOff>327660</xdr:colOff>
                    <xdr:row>23</xdr:row>
                    <xdr:rowOff>259080</xdr:rowOff>
                  </to>
                </anchor>
              </controlPr>
            </control>
          </mc:Choice>
        </mc:AlternateContent>
        <mc:AlternateContent xmlns:mc="http://schemas.openxmlformats.org/markup-compatibility/2006">
          <mc:Choice Requires="x14">
            <control shapeId="4311" r:id="rId115" name="drpTaisaku53">
              <controlPr defaultSize="0" autoLine="0" autoPict="0">
                <anchor moveWithCells="1">
                  <from>
                    <xdr:col>6</xdr:col>
                    <xdr:colOff>838200</xdr:colOff>
                    <xdr:row>22</xdr:row>
                    <xdr:rowOff>281940</xdr:rowOff>
                  </from>
                  <to>
                    <xdr:col>6</xdr:col>
                    <xdr:colOff>1546860</xdr:colOff>
                    <xdr:row>23</xdr:row>
                    <xdr:rowOff>38100</xdr:rowOff>
                  </to>
                </anchor>
              </controlPr>
            </control>
          </mc:Choice>
        </mc:AlternateContent>
        <mc:AlternateContent xmlns:mc="http://schemas.openxmlformats.org/markup-compatibility/2006">
          <mc:Choice Requires="x14">
            <control shapeId="4313" r:id="rId116" name="optLevel53">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14" r:id="rId117" name="optKubun53">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15" r:id="rId118" name="drpTaisaku52">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17" r:id="rId119" name="optLevel52">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18" r:id="rId120" name="optKubun52">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19" r:id="rId121" name="drpTaisaku51">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21" r:id="rId122" name="optLevel51">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22" r:id="rId123" name="optKubun51">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23" r:id="rId124" name="drpTaisaku50">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25" r:id="rId125" name="optLevel50">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26" r:id="rId126" name="optKubun50">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27" r:id="rId127" name="drpTaisaku49">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29" r:id="rId128" name="optLevel49">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30" r:id="rId129" name="optKubun49">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31" r:id="rId130" name="drpTaisaku48">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33" r:id="rId131" name="optLevel48">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34" r:id="rId132" name="optKubun48">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35" r:id="rId133" name="drpTaisaku47">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37" r:id="rId134" name="optLevel47">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38" r:id="rId135" name="optKubun47">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39" r:id="rId136" name="drpTaisaku46">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41" r:id="rId137" name="optLevel46">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42" r:id="rId138" name="optKubun46">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43" r:id="rId139" name="drpTaisaku45">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45" r:id="rId140" name="optLevel45">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46" r:id="rId141" name="optKubun45">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47" r:id="rId142" name="drpTaisaku44">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49" r:id="rId143" name="optLevel44">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50" r:id="rId144" name="optKubun44">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51" r:id="rId145" name="drpTaisaku43">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53" r:id="rId146" name="optLevel43">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54" r:id="rId147" name="optKubun43">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55" r:id="rId148" name="drpTaisaku42">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57" r:id="rId149" name="optLevel42">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58" r:id="rId150" name="optKubun42">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59" r:id="rId151" name="drpTaisaku41">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61" r:id="rId152" name="optLevel41">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62" r:id="rId153" name="optKubun41">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63" r:id="rId154" name="drpTaisaku40">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65" r:id="rId155" name="optLevel40">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66" r:id="rId156" name="optKubun40">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67" r:id="rId157" name="drpTaisaku39">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69" r:id="rId158" name="optLevel39">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70" r:id="rId159" name="optKubun39">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71" r:id="rId160" name="drpTaisaku38">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73" r:id="rId161" name="optLevel38">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74" r:id="rId162" name="optKubun38">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75" r:id="rId163" name="drpTaisaku37">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77" r:id="rId164" name="optLevel37">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78" r:id="rId165" name="optKubun37">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79" r:id="rId166" name="drpTaisaku36">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81" r:id="rId167" name="optLevel36">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82" r:id="rId168" name="optKubun36">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83" r:id="rId169" name="drpTaisaku35">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85" r:id="rId170" name="optLevel35">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86" r:id="rId171" name="optKubun35">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87" r:id="rId172" name="drpTaisaku34">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89" r:id="rId173" name="optLevel34">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90" r:id="rId174" name="optKubun34">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91" r:id="rId175" name="drpTaisaku33">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93" r:id="rId176" name="optLevel33">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94" r:id="rId177" name="optKubun33">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95" r:id="rId178" name="drpTaisaku32">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397" r:id="rId179" name="optLevel32">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398" r:id="rId180" name="optKubun32">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399" r:id="rId181" name="drpTaisaku31">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401" r:id="rId182" name="optLevel31">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402" r:id="rId183" name="optKubun31">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403" r:id="rId184" name="drpTaisaku30">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405" r:id="rId185" name="optLevel30">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406" r:id="rId186" name="optKubun30">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407" r:id="rId187" name="drpTaisaku29">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409" r:id="rId188" name="optLevel29">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410" r:id="rId189" name="optKubun29">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411" r:id="rId190" name="drpTaisaku28">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413" r:id="rId191" name="optLevel28">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414" r:id="rId192" name="optKubun28">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415" r:id="rId193" name="drpTaisaku27">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417" r:id="rId194" name="optLevel27">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418" r:id="rId195" name="optKubun27">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419" r:id="rId196" name="drpTaisaku26">
              <controlPr defaultSize="0" autoLine="0" autoPict="0">
                <anchor moveWithCells="1">
                  <from>
                    <xdr:col>6</xdr:col>
                    <xdr:colOff>838200</xdr:colOff>
                    <xdr:row>22</xdr:row>
                    <xdr:rowOff>220980</xdr:rowOff>
                  </from>
                  <to>
                    <xdr:col>6</xdr:col>
                    <xdr:colOff>1546860</xdr:colOff>
                    <xdr:row>22</xdr:row>
                    <xdr:rowOff>358140</xdr:rowOff>
                  </to>
                </anchor>
              </controlPr>
            </control>
          </mc:Choice>
        </mc:AlternateContent>
        <mc:AlternateContent xmlns:mc="http://schemas.openxmlformats.org/markup-compatibility/2006">
          <mc:Choice Requires="x14">
            <control shapeId="4421" r:id="rId197" name="optLevel26">
              <controlPr defaultSize="0" autoFill="0" autoLine="0" autoPict="0">
                <anchor moveWithCells="1">
                  <from>
                    <xdr:col>6</xdr:col>
                    <xdr:colOff>1676400</xdr:colOff>
                    <xdr:row>22</xdr:row>
                    <xdr:rowOff>220980</xdr:rowOff>
                  </from>
                  <to>
                    <xdr:col>6</xdr:col>
                    <xdr:colOff>1889760</xdr:colOff>
                    <xdr:row>23</xdr:row>
                    <xdr:rowOff>15240</xdr:rowOff>
                  </to>
                </anchor>
              </controlPr>
            </control>
          </mc:Choice>
        </mc:AlternateContent>
        <mc:AlternateContent xmlns:mc="http://schemas.openxmlformats.org/markup-compatibility/2006">
          <mc:Choice Requires="x14">
            <control shapeId="4422" r:id="rId198" name="optKubun26">
              <controlPr defaultSize="0" autoFill="0" autoLine="0" autoPict="0" macro="[0]!Sheet5.optKubun15_Click">
                <anchor moveWithCells="1">
                  <from>
                    <xdr:col>3</xdr:col>
                    <xdr:colOff>114300</xdr:colOff>
                    <xdr:row>22</xdr:row>
                    <xdr:rowOff>220980</xdr:rowOff>
                  </from>
                  <to>
                    <xdr:col>3</xdr:col>
                    <xdr:colOff>327660</xdr:colOff>
                    <xdr:row>23</xdr:row>
                    <xdr:rowOff>15240</xdr:rowOff>
                  </to>
                </anchor>
              </controlPr>
            </control>
          </mc:Choice>
        </mc:AlternateContent>
        <mc:AlternateContent xmlns:mc="http://schemas.openxmlformats.org/markup-compatibility/2006">
          <mc:Choice Requires="x14">
            <control shapeId="4423" r:id="rId199" name="drpTaisaku25">
              <controlPr defaultSize="0" autoLine="0" autoPict="0">
                <anchor moveWithCells="1">
                  <from>
                    <xdr:col>6</xdr:col>
                    <xdr:colOff>838200</xdr:colOff>
                    <xdr:row>22</xdr:row>
                    <xdr:rowOff>22860</xdr:rowOff>
                  </from>
                  <to>
                    <xdr:col>6</xdr:col>
                    <xdr:colOff>1546860</xdr:colOff>
                    <xdr:row>22</xdr:row>
                    <xdr:rowOff>152400</xdr:rowOff>
                  </to>
                </anchor>
              </controlPr>
            </control>
          </mc:Choice>
        </mc:AlternateContent>
        <mc:AlternateContent xmlns:mc="http://schemas.openxmlformats.org/markup-compatibility/2006">
          <mc:Choice Requires="x14">
            <control shapeId="4425" r:id="rId200" name="optLevel25">
              <controlPr defaultSize="0" autoFill="0" autoLine="0" autoPict="0">
                <anchor moveWithCells="1">
                  <from>
                    <xdr:col>6</xdr:col>
                    <xdr:colOff>1676400</xdr:colOff>
                    <xdr:row>21</xdr:row>
                    <xdr:rowOff>335280</xdr:rowOff>
                  </from>
                  <to>
                    <xdr:col>6</xdr:col>
                    <xdr:colOff>1889760</xdr:colOff>
                    <xdr:row>22</xdr:row>
                    <xdr:rowOff>129540</xdr:rowOff>
                  </to>
                </anchor>
              </controlPr>
            </control>
          </mc:Choice>
        </mc:AlternateContent>
        <mc:AlternateContent xmlns:mc="http://schemas.openxmlformats.org/markup-compatibility/2006">
          <mc:Choice Requires="x14">
            <control shapeId="4426" r:id="rId201" name="optKubun25">
              <controlPr defaultSize="0" autoFill="0" autoLine="0" autoPict="0" macro="[0]!Sheet5.optKubun15_Click">
                <anchor moveWithCells="1">
                  <from>
                    <xdr:col>3</xdr:col>
                    <xdr:colOff>114300</xdr:colOff>
                    <xdr:row>21</xdr:row>
                    <xdr:rowOff>335280</xdr:rowOff>
                  </from>
                  <to>
                    <xdr:col>3</xdr:col>
                    <xdr:colOff>327660</xdr:colOff>
                    <xdr:row>22</xdr:row>
                    <xdr:rowOff>129540</xdr:rowOff>
                  </to>
                </anchor>
              </controlPr>
            </control>
          </mc:Choice>
        </mc:AlternateContent>
        <mc:AlternateContent xmlns:mc="http://schemas.openxmlformats.org/markup-compatibility/2006">
          <mc:Choice Requires="x14">
            <control shapeId="4427" r:id="rId202" name="drpTaisaku24">
              <controlPr defaultSize="0" autoLine="0" autoPict="0">
                <anchor moveWithCells="1">
                  <from>
                    <xdr:col>6</xdr:col>
                    <xdr:colOff>838200</xdr:colOff>
                    <xdr:row>21</xdr:row>
                    <xdr:rowOff>137160</xdr:rowOff>
                  </from>
                  <to>
                    <xdr:col>6</xdr:col>
                    <xdr:colOff>1546860</xdr:colOff>
                    <xdr:row>21</xdr:row>
                    <xdr:rowOff>266700</xdr:rowOff>
                  </to>
                </anchor>
              </controlPr>
            </control>
          </mc:Choice>
        </mc:AlternateContent>
        <mc:AlternateContent xmlns:mc="http://schemas.openxmlformats.org/markup-compatibility/2006">
          <mc:Choice Requires="x14">
            <control shapeId="4429" r:id="rId203" name="optLevel24">
              <controlPr defaultSize="0" autoFill="0" autoLine="0" autoPict="0">
                <anchor moveWithCells="1">
                  <from>
                    <xdr:col>6</xdr:col>
                    <xdr:colOff>1676400</xdr:colOff>
                    <xdr:row>21</xdr:row>
                    <xdr:rowOff>76200</xdr:rowOff>
                  </from>
                  <to>
                    <xdr:col>6</xdr:col>
                    <xdr:colOff>1889760</xdr:colOff>
                    <xdr:row>21</xdr:row>
                    <xdr:rowOff>243840</xdr:rowOff>
                  </to>
                </anchor>
              </controlPr>
            </control>
          </mc:Choice>
        </mc:AlternateContent>
        <mc:AlternateContent xmlns:mc="http://schemas.openxmlformats.org/markup-compatibility/2006">
          <mc:Choice Requires="x14">
            <control shapeId="4430" r:id="rId204" name="optKubun24">
              <controlPr defaultSize="0" autoFill="0" autoLine="0" autoPict="0" macro="[0]!Sheet5.optKubun15_Click">
                <anchor moveWithCells="1">
                  <from>
                    <xdr:col>3</xdr:col>
                    <xdr:colOff>114300</xdr:colOff>
                    <xdr:row>21</xdr:row>
                    <xdr:rowOff>76200</xdr:rowOff>
                  </from>
                  <to>
                    <xdr:col>3</xdr:col>
                    <xdr:colOff>327660</xdr:colOff>
                    <xdr:row>21</xdr:row>
                    <xdr:rowOff>243840</xdr:rowOff>
                  </to>
                </anchor>
              </controlPr>
            </control>
          </mc:Choice>
        </mc:AlternateContent>
        <mc:AlternateContent xmlns:mc="http://schemas.openxmlformats.org/markup-compatibility/2006">
          <mc:Choice Requires="x14">
            <control shapeId="4431" r:id="rId205" name="drpTaisaku23">
              <controlPr defaultSize="0" autoLine="0" autoPict="0">
                <anchor moveWithCells="1">
                  <from>
                    <xdr:col>6</xdr:col>
                    <xdr:colOff>838200</xdr:colOff>
                    <xdr:row>20</xdr:row>
                    <xdr:rowOff>259080</xdr:rowOff>
                  </from>
                  <to>
                    <xdr:col>6</xdr:col>
                    <xdr:colOff>1546860</xdr:colOff>
                    <xdr:row>21</xdr:row>
                    <xdr:rowOff>15240</xdr:rowOff>
                  </to>
                </anchor>
              </controlPr>
            </control>
          </mc:Choice>
        </mc:AlternateContent>
        <mc:AlternateContent xmlns:mc="http://schemas.openxmlformats.org/markup-compatibility/2006">
          <mc:Choice Requires="x14">
            <control shapeId="4433" r:id="rId206" name="optLevel23">
              <controlPr defaultSize="0" autoFill="0" autoLine="0" autoPict="0">
                <anchor moveWithCells="1">
                  <from>
                    <xdr:col>6</xdr:col>
                    <xdr:colOff>1676400</xdr:colOff>
                    <xdr:row>20</xdr:row>
                    <xdr:rowOff>205740</xdr:rowOff>
                  </from>
                  <to>
                    <xdr:col>6</xdr:col>
                    <xdr:colOff>1889760</xdr:colOff>
                    <xdr:row>20</xdr:row>
                    <xdr:rowOff>365760</xdr:rowOff>
                  </to>
                </anchor>
              </controlPr>
            </control>
          </mc:Choice>
        </mc:AlternateContent>
        <mc:AlternateContent xmlns:mc="http://schemas.openxmlformats.org/markup-compatibility/2006">
          <mc:Choice Requires="x14">
            <control shapeId="4434" r:id="rId207" name="optKubun23">
              <controlPr defaultSize="0" autoFill="0" autoLine="0" autoPict="0" macro="[0]!Sheet5.optKubun15_Click">
                <anchor moveWithCells="1">
                  <from>
                    <xdr:col>3</xdr:col>
                    <xdr:colOff>114300</xdr:colOff>
                    <xdr:row>20</xdr:row>
                    <xdr:rowOff>205740</xdr:rowOff>
                  </from>
                  <to>
                    <xdr:col>3</xdr:col>
                    <xdr:colOff>327660</xdr:colOff>
                    <xdr:row>20</xdr:row>
                    <xdr:rowOff>365760</xdr:rowOff>
                  </to>
                </anchor>
              </controlPr>
            </control>
          </mc:Choice>
        </mc:AlternateContent>
        <mc:AlternateContent xmlns:mc="http://schemas.openxmlformats.org/markup-compatibility/2006">
          <mc:Choice Requires="x14">
            <control shapeId="4435" r:id="rId208" name="drpTaisaku22">
              <controlPr defaultSize="0" autoLine="0" autoPict="0">
                <anchor moveWithCells="1">
                  <from>
                    <xdr:col>6</xdr:col>
                    <xdr:colOff>838200</xdr:colOff>
                    <xdr:row>20</xdr:row>
                    <xdr:rowOff>0</xdr:rowOff>
                  </from>
                  <to>
                    <xdr:col>6</xdr:col>
                    <xdr:colOff>1546860</xdr:colOff>
                    <xdr:row>20</xdr:row>
                    <xdr:rowOff>137160</xdr:rowOff>
                  </to>
                </anchor>
              </controlPr>
            </control>
          </mc:Choice>
        </mc:AlternateContent>
        <mc:AlternateContent xmlns:mc="http://schemas.openxmlformats.org/markup-compatibility/2006">
          <mc:Choice Requires="x14">
            <control shapeId="4437" r:id="rId209" name="optLevel22">
              <controlPr defaultSize="0" autoFill="0" autoLine="0" autoPict="0">
                <anchor moveWithCells="1">
                  <from>
                    <xdr:col>6</xdr:col>
                    <xdr:colOff>1676400</xdr:colOff>
                    <xdr:row>19</xdr:row>
                    <xdr:rowOff>327660</xdr:rowOff>
                  </from>
                  <to>
                    <xdr:col>6</xdr:col>
                    <xdr:colOff>1889760</xdr:colOff>
                    <xdr:row>20</xdr:row>
                    <xdr:rowOff>106680</xdr:rowOff>
                  </to>
                </anchor>
              </controlPr>
            </control>
          </mc:Choice>
        </mc:AlternateContent>
        <mc:AlternateContent xmlns:mc="http://schemas.openxmlformats.org/markup-compatibility/2006">
          <mc:Choice Requires="x14">
            <control shapeId="4438" r:id="rId210" name="optKubun22">
              <controlPr defaultSize="0" autoFill="0" autoLine="0" autoPict="0" macro="[0]!Sheet5.optKubun15_Click">
                <anchor moveWithCells="1">
                  <from>
                    <xdr:col>3</xdr:col>
                    <xdr:colOff>114300</xdr:colOff>
                    <xdr:row>19</xdr:row>
                    <xdr:rowOff>327660</xdr:rowOff>
                  </from>
                  <to>
                    <xdr:col>3</xdr:col>
                    <xdr:colOff>327660</xdr:colOff>
                    <xdr:row>20</xdr:row>
                    <xdr:rowOff>106680</xdr:rowOff>
                  </to>
                </anchor>
              </controlPr>
            </control>
          </mc:Choice>
        </mc:AlternateContent>
        <mc:AlternateContent xmlns:mc="http://schemas.openxmlformats.org/markup-compatibility/2006">
          <mc:Choice Requires="x14">
            <control shapeId="4439" r:id="rId211" name="drpTaisaku21">
              <controlPr defaultSize="0" autoLine="0" autoPict="0">
                <anchor moveWithCells="1">
                  <from>
                    <xdr:col>6</xdr:col>
                    <xdr:colOff>838200</xdr:colOff>
                    <xdr:row>19</xdr:row>
                    <xdr:rowOff>129540</xdr:rowOff>
                  </from>
                  <to>
                    <xdr:col>6</xdr:col>
                    <xdr:colOff>1546860</xdr:colOff>
                    <xdr:row>19</xdr:row>
                    <xdr:rowOff>259080</xdr:rowOff>
                  </to>
                </anchor>
              </controlPr>
            </control>
          </mc:Choice>
        </mc:AlternateContent>
        <mc:AlternateContent xmlns:mc="http://schemas.openxmlformats.org/markup-compatibility/2006">
          <mc:Choice Requires="x14">
            <control shapeId="4441" r:id="rId212" name="optLevel21">
              <controlPr defaultSize="0" autoFill="0" autoLine="0" autoPict="0">
                <anchor moveWithCells="1">
                  <from>
                    <xdr:col>6</xdr:col>
                    <xdr:colOff>1676400</xdr:colOff>
                    <xdr:row>19</xdr:row>
                    <xdr:rowOff>68580</xdr:rowOff>
                  </from>
                  <to>
                    <xdr:col>6</xdr:col>
                    <xdr:colOff>1889760</xdr:colOff>
                    <xdr:row>19</xdr:row>
                    <xdr:rowOff>228600</xdr:rowOff>
                  </to>
                </anchor>
              </controlPr>
            </control>
          </mc:Choice>
        </mc:AlternateContent>
        <mc:AlternateContent xmlns:mc="http://schemas.openxmlformats.org/markup-compatibility/2006">
          <mc:Choice Requires="x14">
            <control shapeId="4442" r:id="rId213" name="optKubun21">
              <controlPr defaultSize="0" autoFill="0" autoLine="0" autoPict="0" macro="[0]!Sheet5.optKubun15_Click">
                <anchor moveWithCells="1">
                  <from>
                    <xdr:col>3</xdr:col>
                    <xdr:colOff>114300</xdr:colOff>
                    <xdr:row>19</xdr:row>
                    <xdr:rowOff>68580</xdr:rowOff>
                  </from>
                  <to>
                    <xdr:col>3</xdr:col>
                    <xdr:colOff>327660</xdr:colOff>
                    <xdr:row>19</xdr:row>
                    <xdr:rowOff>228600</xdr:rowOff>
                  </to>
                </anchor>
              </controlPr>
            </control>
          </mc:Choice>
        </mc:AlternateContent>
        <mc:AlternateContent xmlns:mc="http://schemas.openxmlformats.org/markup-compatibility/2006">
          <mc:Choice Requires="x14">
            <control shapeId="4443" r:id="rId214" name="drpTaisaku20">
              <controlPr defaultSize="0" autoLine="0" autoPict="0">
                <anchor moveWithCells="1">
                  <from>
                    <xdr:col>6</xdr:col>
                    <xdr:colOff>838200</xdr:colOff>
                    <xdr:row>18</xdr:row>
                    <xdr:rowOff>251460</xdr:rowOff>
                  </from>
                  <to>
                    <xdr:col>6</xdr:col>
                    <xdr:colOff>1546860</xdr:colOff>
                    <xdr:row>19</xdr:row>
                    <xdr:rowOff>0</xdr:rowOff>
                  </to>
                </anchor>
              </controlPr>
            </control>
          </mc:Choice>
        </mc:AlternateContent>
        <mc:AlternateContent xmlns:mc="http://schemas.openxmlformats.org/markup-compatibility/2006">
          <mc:Choice Requires="x14">
            <control shapeId="4445" r:id="rId215" name="optLevel20">
              <controlPr defaultSize="0" autoFill="0" autoLine="0" autoPict="0">
                <anchor moveWithCells="1">
                  <from>
                    <xdr:col>6</xdr:col>
                    <xdr:colOff>1676400</xdr:colOff>
                    <xdr:row>18</xdr:row>
                    <xdr:rowOff>190500</xdr:rowOff>
                  </from>
                  <to>
                    <xdr:col>6</xdr:col>
                    <xdr:colOff>1889760</xdr:colOff>
                    <xdr:row>18</xdr:row>
                    <xdr:rowOff>358140</xdr:rowOff>
                  </to>
                </anchor>
              </controlPr>
            </control>
          </mc:Choice>
        </mc:AlternateContent>
        <mc:AlternateContent xmlns:mc="http://schemas.openxmlformats.org/markup-compatibility/2006">
          <mc:Choice Requires="x14">
            <control shapeId="4446" r:id="rId216" name="optKubun20">
              <controlPr defaultSize="0" autoFill="0" autoLine="0" autoPict="0" macro="[0]!Sheet5.optKubun15_Click">
                <anchor moveWithCells="1">
                  <from>
                    <xdr:col>3</xdr:col>
                    <xdr:colOff>114300</xdr:colOff>
                    <xdr:row>18</xdr:row>
                    <xdr:rowOff>190500</xdr:rowOff>
                  </from>
                  <to>
                    <xdr:col>3</xdr:col>
                    <xdr:colOff>327660</xdr:colOff>
                    <xdr:row>18</xdr:row>
                    <xdr:rowOff>358140</xdr:rowOff>
                  </to>
                </anchor>
              </controlPr>
            </control>
          </mc:Choice>
        </mc:AlternateContent>
        <mc:AlternateContent xmlns:mc="http://schemas.openxmlformats.org/markup-compatibility/2006">
          <mc:Choice Requires="x14">
            <control shapeId="4447" r:id="rId217" name="drpTaisaku19">
              <controlPr defaultSize="0" autoLine="0" autoPict="0">
                <anchor moveWithCells="1">
                  <from>
                    <xdr:col>6</xdr:col>
                    <xdr:colOff>838200</xdr:colOff>
                    <xdr:row>18</xdr:row>
                    <xdr:rowOff>0</xdr:rowOff>
                  </from>
                  <to>
                    <xdr:col>6</xdr:col>
                    <xdr:colOff>1546860</xdr:colOff>
                    <xdr:row>18</xdr:row>
                    <xdr:rowOff>137160</xdr:rowOff>
                  </to>
                </anchor>
              </controlPr>
            </control>
          </mc:Choice>
        </mc:AlternateContent>
        <mc:AlternateContent xmlns:mc="http://schemas.openxmlformats.org/markup-compatibility/2006">
          <mc:Choice Requires="x14">
            <control shapeId="4449" r:id="rId218" name="optLevel19">
              <controlPr defaultSize="0" autoFill="0" autoLine="0" autoPict="0">
                <anchor moveWithCells="1">
                  <from>
                    <xdr:col>6</xdr:col>
                    <xdr:colOff>1676400</xdr:colOff>
                    <xdr:row>17</xdr:row>
                    <xdr:rowOff>320040</xdr:rowOff>
                  </from>
                  <to>
                    <xdr:col>6</xdr:col>
                    <xdr:colOff>1889760</xdr:colOff>
                    <xdr:row>18</xdr:row>
                    <xdr:rowOff>99060</xdr:rowOff>
                  </to>
                </anchor>
              </controlPr>
            </control>
          </mc:Choice>
        </mc:AlternateContent>
        <mc:AlternateContent xmlns:mc="http://schemas.openxmlformats.org/markup-compatibility/2006">
          <mc:Choice Requires="x14">
            <control shapeId="4450" r:id="rId219" name="optKubun19">
              <controlPr defaultSize="0" autoFill="0" autoLine="0" autoPict="0" macro="[0]!Sheet5.optKubun15_Click">
                <anchor moveWithCells="1">
                  <from>
                    <xdr:col>3</xdr:col>
                    <xdr:colOff>114300</xdr:colOff>
                    <xdr:row>17</xdr:row>
                    <xdr:rowOff>320040</xdr:rowOff>
                  </from>
                  <to>
                    <xdr:col>3</xdr:col>
                    <xdr:colOff>327660</xdr:colOff>
                    <xdr:row>18</xdr:row>
                    <xdr:rowOff>99060</xdr:rowOff>
                  </to>
                </anchor>
              </controlPr>
            </control>
          </mc:Choice>
        </mc:AlternateContent>
        <mc:AlternateContent xmlns:mc="http://schemas.openxmlformats.org/markup-compatibility/2006">
          <mc:Choice Requires="x14">
            <control shapeId="4451" r:id="rId220" name="drpTaisaku18">
              <controlPr defaultSize="0" autoLine="0" autoPict="0">
                <anchor moveWithCells="1">
                  <from>
                    <xdr:col>6</xdr:col>
                    <xdr:colOff>838200</xdr:colOff>
                    <xdr:row>17</xdr:row>
                    <xdr:rowOff>129540</xdr:rowOff>
                  </from>
                  <to>
                    <xdr:col>6</xdr:col>
                    <xdr:colOff>1546860</xdr:colOff>
                    <xdr:row>17</xdr:row>
                    <xdr:rowOff>259080</xdr:rowOff>
                  </to>
                </anchor>
              </controlPr>
            </control>
          </mc:Choice>
        </mc:AlternateContent>
        <mc:AlternateContent xmlns:mc="http://schemas.openxmlformats.org/markup-compatibility/2006">
          <mc:Choice Requires="x14">
            <control shapeId="4453" r:id="rId221" name="optLevel18">
              <controlPr defaultSize="0" autoFill="0" autoLine="0" autoPict="0">
                <anchor moveWithCells="1">
                  <from>
                    <xdr:col>6</xdr:col>
                    <xdr:colOff>1676400</xdr:colOff>
                    <xdr:row>17</xdr:row>
                    <xdr:rowOff>68580</xdr:rowOff>
                  </from>
                  <to>
                    <xdr:col>6</xdr:col>
                    <xdr:colOff>1889760</xdr:colOff>
                    <xdr:row>17</xdr:row>
                    <xdr:rowOff>228600</xdr:rowOff>
                  </to>
                </anchor>
              </controlPr>
            </control>
          </mc:Choice>
        </mc:AlternateContent>
        <mc:AlternateContent xmlns:mc="http://schemas.openxmlformats.org/markup-compatibility/2006">
          <mc:Choice Requires="x14">
            <control shapeId="4454" r:id="rId222" name="optKubun18">
              <controlPr defaultSize="0" autoFill="0" autoLine="0" autoPict="0" macro="[0]!Sheet5.optKubun15_Click">
                <anchor moveWithCells="1">
                  <from>
                    <xdr:col>3</xdr:col>
                    <xdr:colOff>114300</xdr:colOff>
                    <xdr:row>17</xdr:row>
                    <xdr:rowOff>68580</xdr:rowOff>
                  </from>
                  <to>
                    <xdr:col>3</xdr:col>
                    <xdr:colOff>327660</xdr:colOff>
                    <xdr:row>17</xdr:row>
                    <xdr:rowOff>228600</xdr:rowOff>
                  </to>
                </anchor>
              </controlPr>
            </control>
          </mc:Choice>
        </mc:AlternateContent>
        <mc:AlternateContent xmlns:mc="http://schemas.openxmlformats.org/markup-compatibility/2006">
          <mc:Choice Requires="x14">
            <control shapeId="4455" r:id="rId223" name="drpTaisaku17">
              <controlPr defaultSize="0" autoLine="0" autoPict="0">
                <anchor moveWithCells="1">
                  <from>
                    <xdr:col>6</xdr:col>
                    <xdr:colOff>838200</xdr:colOff>
                    <xdr:row>16</xdr:row>
                    <xdr:rowOff>251460</xdr:rowOff>
                  </from>
                  <to>
                    <xdr:col>6</xdr:col>
                    <xdr:colOff>1546860</xdr:colOff>
                    <xdr:row>17</xdr:row>
                    <xdr:rowOff>0</xdr:rowOff>
                  </to>
                </anchor>
              </controlPr>
            </control>
          </mc:Choice>
        </mc:AlternateContent>
        <mc:AlternateContent xmlns:mc="http://schemas.openxmlformats.org/markup-compatibility/2006">
          <mc:Choice Requires="x14">
            <control shapeId="4457" r:id="rId224" name="optLevel17">
              <controlPr defaultSize="0" autoFill="0" autoLine="0" autoPict="0">
                <anchor moveWithCells="1">
                  <from>
                    <xdr:col>6</xdr:col>
                    <xdr:colOff>1676400</xdr:colOff>
                    <xdr:row>16</xdr:row>
                    <xdr:rowOff>190500</xdr:rowOff>
                  </from>
                  <to>
                    <xdr:col>6</xdr:col>
                    <xdr:colOff>1889760</xdr:colOff>
                    <xdr:row>16</xdr:row>
                    <xdr:rowOff>358140</xdr:rowOff>
                  </to>
                </anchor>
              </controlPr>
            </control>
          </mc:Choice>
        </mc:AlternateContent>
        <mc:AlternateContent xmlns:mc="http://schemas.openxmlformats.org/markup-compatibility/2006">
          <mc:Choice Requires="x14">
            <control shapeId="4458" r:id="rId225" name="optKubun17">
              <controlPr defaultSize="0" autoFill="0" autoLine="0" autoPict="0" macro="[0]!Sheet5.optKubun15_Click">
                <anchor moveWithCells="1">
                  <from>
                    <xdr:col>3</xdr:col>
                    <xdr:colOff>114300</xdr:colOff>
                    <xdr:row>16</xdr:row>
                    <xdr:rowOff>190500</xdr:rowOff>
                  </from>
                  <to>
                    <xdr:col>3</xdr:col>
                    <xdr:colOff>327660</xdr:colOff>
                    <xdr:row>16</xdr:row>
                    <xdr:rowOff>358140</xdr:rowOff>
                  </to>
                </anchor>
              </controlPr>
            </control>
          </mc:Choice>
        </mc:AlternateContent>
        <mc:AlternateContent xmlns:mc="http://schemas.openxmlformats.org/markup-compatibility/2006">
          <mc:Choice Requires="x14">
            <control shapeId="4459" r:id="rId226" name="drpTaisaku16">
              <controlPr defaultSize="0" autoLine="0" autoPict="0">
                <anchor moveWithCells="1">
                  <from>
                    <xdr:col>6</xdr:col>
                    <xdr:colOff>838200</xdr:colOff>
                    <xdr:row>15</xdr:row>
                    <xdr:rowOff>373380</xdr:rowOff>
                  </from>
                  <to>
                    <xdr:col>6</xdr:col>
                    <xdr:colOff>1546860</xdr:colOff>
                    <xdr:row>16</xdr:row>
                    <xdr:rowOff>129540</xdr:rowOff>
                  </to>
                </anchor>
              </controlPr>
            </control>
          </mc:Choice>
        </mc:AlternateContent>
        <mc:AlternateContent xmlns:mc="http://schemas.openxmlformats.org/markup-compatibility/2006">
          <mc:Choice Requires="x14">
            <control shapeId="4461" r:id="rId227" name="optLevel16">
              <controlPr defaultSize="0" autoFill="0" autoLine="0" autoPict="0">
                <anchor moveWithCells="1">
                  <from>
                    <xdr:col>6</xdr:col>
                    <xdr:colOff>1676400</xdr:colOff>
                    <xdr:row>15</xdr:row>
                    <xdr:rowOff>320040</xdr:rowOff>
                  </from>
                  <to>
                    <xdr:col>6</xdr:col>
                    <xdr:colOff>1889760</xdr:colOff>
                    <xdr:row>16</xdr:row>
                    <xdr:rowOff>99060</xdr:rowOff>
                  </to>
                </anchor>
              </controlPr>
            </control>
          </mc:Choice>
        </mc:AlternateContent>
        <mc:AlternateContent xmlns:mc="http://schemas.openxmlformats.org/markup-compatibility/2006">
          <mc:Choice Requires="x14">
            <control shapeId="4462" r:id="rId228" name="optKubun16">
              <controlPr defaultSize="0" autoFill="0" autoLine="0" autoPict="0" macro="[0]!Sheet5.optKubun15_Click">
                <anchor moveWithCells="1">
                  <from>
                    <xdr:col>3</xdr:col>
                    <xdr:colOff>114300</xdr:colOff>
                    <xdr:row>15</xdr:row>
                    <xdr:rowOff>320040</xdr:rowOff>
                  </from>
                  <to>
                    <xdr:col>3</xdr:col>
                    <xdr:colOff>327660</xdr:colOff>
                    <xdr:row>16</xdr:row>
                    <xdr:rowOff>99060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1:S31"/>
  <sheetViews>
    <sheetView showGridLines="0" showZeros="0" view="pageBreakPreview" zoomScaleNormal="85" zoomScaleSheetLayoutView="100" workbookViewId="0">
      <selection activeCell="D5" sqref="D5:D11"/>
    </sheetView>
  </sheetViews>
  <sheetFormatPr defaultColWidth="9" defaultRowHeight="12"/>
  <cols>
    <col min="1" max="1" width="2.33203125" style="4" customWidth="1"/>
    <col min="2" max="2" width="0.6640625" style="4" customWidth="1"/>
    <col min="3" max="3" width="2" style="4" customWidth="1"/>
    <col min="4" max="4" width="94.44140625" style="4" customWidth="1"/>
    <col min="5" max="5" width="2.109375" style="4" customWidth="1"/>
    <col min="6" max="6" width="0.6640625" style="4" customWidth="1"/>
    <col min="7" max="7" width="9" style="4"/>
    <col min="8" max="8" width="0" style="4" hidden="1" customWidth="1"/>
    <col min="9" max="45" width="9" style="4"/>
    <col min="46" max="51" width="0" style="4" hidden="1" customWidth="1"/>
    <col min="52" max="16384" width="9" style="4"/>
  </cols>
  <sheetData>
    <row r="1" spans="2:19" ht="12" customHeight="1">
      <c r="C1" s="4" t="s">
        <v>92</v>
      </c>
    </row>
    <row r="2" spans="2:19" ht="3" customHeight="1">
      <c r="B2" s="47"/>
      <c r="C2" s="48"/>
      <c r="D2" s="48"/>
      <c r="E2" s="48"/>
      <c r="F2" s="51"/>
    </row>
    <row r="3" spans="2:19" ht="12" customHeight="1">
      <c r="B3" s="6"/>
      <c r="F3" s="7"/>
    </row>
    <row r="4" spans="2:19" ht="15.75" customHeight="1" thickBot="1">
      <c r="B4" s="6"/>
      <c r="D4" s="4" t="s">
        <v>533</v>
      </c>
      <c r="F4" s="7"/>
    </row>
    <row r="5" spans="2:19" ht="85.5" customHeight="1">
      <c r="B5" s="6"/>
      <c r="D5" s="854"/>
      <c r="F5" s="7"/>
    </row>
    <row r="6" spans="2:19" ht="85.5" customHeight="1">
      <c r="B6" s="6"/>
      <c r="D6" s="855"/>
      <c r="F6" s="7"/>
    </row>
    <row r="7" spans="2:19" ht="85.5" customHeight="1">
      <c r="B7" s="6"/>
      <c r="D7" s="855"/>
      <c r="F7" s="7"/>
    </row>
    <row r="8" spans="2:19" ht="85.5" customHeight="1">
      <c r="B8" s="6"/>
      <c r="D8" s="855"/>
      <c r="F8" s="7"/>
    </row>
    <row r="9" spans="2:19" ht="85.5" customHeight="1">
      <c r="B9" s="6"/>
      <c r="D9" s="855"/>
      <c r="F9" s="7"/>
    </row>
    <row r="10" spans="2:19" ht="85.5" customHeight="1">
      <c r="B10" s="6"/>
      <c r="D10" s="855"/>
      <c r="F10" s="7"/>
    </row>
    <row r="11" spans="2:19" ht="85.5" customHeight="1">
      <c r="B11" s="6"/>
      <c r="D11" s="855"/>
      <c r="F11" s="7"/>
    </row>
    <row r="12" spans="2:19" ht="85.5" customHeight="1">
      <c r="B12" s="6"/>
      <c r="D12" s="855" t="s">
        <v>665</v>
      </c>
      <c r="F12" s="7"/>
    </row>
    <row r="13" spans="2:19" ht="79.5" customHeight="1" thickBot="1">
      <c r="B13" s="6"/>
      <c r="D13" s="856"/>
      <c r="F13" s="7"/>
    </row>
    <row r="14" spans="2:19" ht="12" customHeight="1">
      <c r="B14" s="6"/>
      <c r="D14" s="78"/>
      <c r="F14" s="7"/>
    </row>
    <row r="15" spans="2:19" ht="3" customHeight="1">
      <c r="B15" s="3"/>
      <c r="C15" s="2"/>
      <c r="D15" s="79"/>
      <c r="E15" s="2"/>
      <c r="F15" s="8"/>
    </row>
    <row r="16" spans="2:19" ht="12" customHeight="1">
      <c r="D16" s="9"/>
      <c r="E16" s="1" t="s">
        <v>662</v>
      </c>
      <c r="F16" s="1"/>
      <c r="Q16" s="648"/>
      <c r="R16" s="648"/>
      <c r="S16" s="648"/>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sheetProtection algorithmName="SHA-512" hashValue="mSYfkEk7NaMmbq8ULRlPiIEGmMn2QydITymSnmSOepLfvcA8mBTCGHSpgzVdYLF9oXTxmOKPZFHm9n8rFbysSA==" saltValue="BG+jcYJG+VcXcKhBaiJRUg==" spinCount="100000" sheet="1" scenarios="1" formatCells="0"/>
  <mergeCells count="3">
    <mergeCell ref="Q16:S16"/>
    <mergeCell ref="D5:D11"/>
    <mergeCell ref="D12:D13"/>
  </mergeCells>
  <phoneticPr fontId="2"/>
  <dataValidations xWindow="959" yWindow="447" count="1">
    <dataValidation allowBlank="1" showInputMessage="1" showErrorMessage="1" promptTitle="改行する場合は、「Altキー＋Enterキー」を使用してください" prompt="文章のレイアウトをスペースキーで調整しないでください。" sqref="D5 D12" xr:uid="{00000000-0002-0000-0700-000000000000}"/>
  </dataValidations>
  <pageMargins left="0.47244094488188981" right="0.19685039370078741" top="0.62992125984251968" bottom="0.31496062992125984" header="0.43307086614173229"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BN155"/>
  <sheetViews>
    <sheetView showGridLines="0" view="pageBreakPreview" zoomScaleNormal="100" zoomScaleSheetLayoutView="100" workbookViewId="0">
      <selection activeCell="Q26" sqref="Q26:T26"/>
    </sheetView>
  </sheetViews>
  <sheetFormatPr defaultColWidth="9" defaultRowHeight="12"/>
  <cols>
    <col min="1" max="1" width="2.33203125" style="4" customWidth="1"/>
    <col min="2" max="2" width="0.6640625" style="4" customWidth="1"/>
    <col min="3" max="43" width="2.33203125" style="4" customWidth="1"/>
    <col min="44" max="44" width="0.6640625" style="4" customWidth="1"/>
    <col min="45" max="45" width="5.33203125" style="4" hidden="1" customWidth="1"/>
    <col min="46" max="47" width="2.6640625" style="4" hidden="1" customWidth="1"/>
    <col min="48" max="48" width="26.88671875" style="4" hidden="1" customWidth="1"/>
    <col min="49" max="53" width="7.44140625" style="4" hidden="1" customWidth="1"/>
    <col min="54" max="54" width="8.77734375" style="4" hidden="1" customWidth="1"/>
    <col min="55" max="55" width="0.6640625" style="4" hidden="1" customWidth="1"/>
    <col min="56" max="56" width="6.88671875" style="4" hidden="1" customWidth="1"/>
    <col min="57" max="58" width="2.6640625" style="4" hidden="1" customWidth="1"/>
    <col min="59" max="59" width="26.88671875" style="4" hidden="1" customWidth="1"/>
    <col min="60" max="64" width="7.44140625" style="4" hidden="1" customWidth="1"/>
    <col min="65" max="65" width="8.77734375" style="4" hidden="1" customWidth="1"/>
    <col min="66" max="66" width="9" style="4" hidden="1" customWidth="1"/>
    <col min="67" max="16384" width="9" style="4"/>
  </cols>
  <sheetData>
    <row r="1" spans="2:65" ht="12" customHeight="1">
      <c r="C1" s="4" t="s">
        <v>537</v>
      </c>
    </row>
    <row r="2" spans="2:65" ht="3" customHeight="1">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51"/>
    </row>
    <row r="3" spans="2:65" ht="12" customHeight="1">
      <c r="B3" s="6"/>
      <c r="AG3" s="91"/>
      <c r="AH3" s="91"/>
      <c r="AI3" s="91"/>
      <c r="AJ3" s="91"/>
      <c r="AK3" s="91"/>
      <c r="AL3" s="91"/>
      <c r="AM3" s="91"/>
      <c r="AN3" s="91"/>
      <c r="AO3" s="91"/>
      <c r="AP3" s="91"/>
      <c r="AQ3" s="91"/>
      <c r="AR3" s="94"/>
      <c r="AS3" s="91"/>
      <c r="AV3" s="356" t="s">
        <v>679</v>
      </c>
      <c r="AW3" s="73">
        <f>その1!G4</f>
        <v>2025</v>
      </c>
      <c r="AX3" s="356" t="s">
        <v>680</v>
      </c>
      <c r="AY3" s="73">
        <f>その2!N21</f>
        <v>0</v>
      </c>
    </row>
    <row r="4" spans="2:65" ht="18" customHeight="1">
      <c r="B4" s="6"/>
      <c r="D4" s="4" t="s">
        <v>675</v>
      </c>
      <c r="AR4" s="7"/>
      <c r="AV4" s="67" t="s">
        <v>681</v>
      </c>
      <c r="AW4" s="73">
        <f>AW3-1</f>
        <v>2024</v>
      </c>
      <c r="AX4" s="3" t="s">
        <v>682</v>
      </c>
      <c r="AY4" s="8">
        <f>その2!N22</f>
        <v>0</v>
      </c>
    </row>
    <row r="5" spans="2:65" ht="16.5" customHeight="1" thickBot="1">
      <c r="B5" s="6"/>
      <c r="D5" s="4" t="s">
        <v>93</v>
      </c>
      <c r="AP5" s="117"/>
      <c r="AR5" s="7"/>
      <c r="AV5" s="108" t="s">
        <v>683</v>
      </c>
      <c r="AW5" s="8">
        <f>HLOOKUP(AW3,AX8:BB9,2,FALSE)</f>
        <v>0</v>
      </c>
    </row>
    <row r="6" spans="2:65" ht="25.5" customHeight="1" thickBot="1">
      <c r="B6" s="6"/>
      <c r="D6" s="804" t="s">
        <v>203</v>
      </c>
      <c r="E6" s="805"/>
      <c r="F6" s="805"/>
      <c r="G6" s="805"/>
      <c r="H6" s="805"/>
      <c r="I6" s="805"/>
      <c r="J6" s="805"/>
      <c r="K6" s="805"/>
      <c r="L6" s="805"/>
      <c r="M6" s="805"/>
      <c r="N6" s="928" t="str">
        <f>その3!AG9</f>
        <v/>
      </c>
      <c r="O6" s="805"/>
      <c r="P6" s="805"/>
      <c r="Q6" s="805"/>
      <c r="R6" s="805"/>
      <c r="S6" s="929"/>
      <c r="AR6" s="7"/>
    </row>
    <row r="7" spans="2:65" ht="6" customHeight="1">
      <c r="B7" s="6"/>
      <c r="AR7" s="7"/>
    </row>
    <row r="8" spans="2:65" ht="16.5" customHeight="1" thickBot="1">
      <c r="B8" s="6"/>
      <c r="D8" s="4" t="s">
        <v>94</v>
      </c>
      <c r="AP8" s="117"/>
      <c r="AR8" s="7"/>
      <c r="AW8" s="356" t="s">
        <v>684</v>
      </c>
      <c r="AX8" s="357">
        <v>2021</v>
      </c>
      <c r="AY8" s="357">
        <v>2022</v>
      </c>
      <c r="AZ8" s="357">
        <v>2023</v>
      </c>
      <c r="BA8" s="357">
        <v>2024</v>
      </c>
      <c r="BB8" s="73">
        <v>2025</v>
      </c>
      <c r="BG8" s="361"/>
    </row>
    <row r="9" spans="2:65" ht="25.5" customHeight="1" thickBot="1">
      <c r="B9" s="6"/>
      <c r="D9" s="810" t="str">
        <f>その4!D18</f>
        <v/>
      </c>
      <c r="E9" s="621"/>
      <c r="F9" s="621"/>
      <c r="G9" s="621"/>
      <c r="H9" s="621" t="s">
        <v>202</v>
      </c>
      <c r="I9" s="621"/>
      <c r="J9" s="621"/>
      <c r="K9" s="621"/>
      <c r="L9" s="621" t="str">
        <f>その4!L18</f>
        <v/>
      </c>
      <c r="M9" s="621"/>
      <c r="N9" s="621"/>
      <c r="O9" s="621"/>
      <c r="P9" s="811" t="s">
        <v>538</v>
      </c>
      <c r="Q9" s="811"/>
      <c r="R9" s="811"/>
      <c r="S9" s="812"/>
      <c r="Z9" s="184"/>
      <c r="AA9" s="184"/>
      <c r="AR9" s="7"/>
      <c r="AW9" s="108" t="s">
        <v>683</v>
      </c>
      <c r="AX9" s="2">
        <v>4</v>
      </c>
      <c r="AY9" s="2">
        <v>3</v>
      </c>
      <c r="AZ9" s="2">
        <v>2</v>
      </c>
      <c r="BA9" s="2">
        <v>1</v>
      </c>
      <c r="BB9" s="8">
        <v>0</v>
      </c>
    </row>
    <row r="10" spans="2:65" ht="6" customHeight="1">
      <c r="B10" s="6"/>
      <c r="AJ10" s="9"/>
      <c r="AK10" s="5"/>
      <c r="AL10" s="5"/>
      <c r="AM10" s="5"/>
      <c r="AN10" s="5"/>
      <c r="AR10" s="7"/>
    </row>
    <row r="11" spans="2:65" ht="16.5" customHeight="1" thickBot="1">
      <c r="B11" s="6"/>
      <c r="D11" s="4" t="s">
        <v>95</v>
      </c>
      <c r="AP11" s="117"/>
      <c r="AR11" s="7"/>
      <c r="AV11" s="361" t="s">
        <v>685</v>
      </c>
      <c r="BG11" s="361" t="s">
        <v>686</v>
      </c>
    </row>
    <row r="12" spans="2:65" ht="16.5" customHeight="1">
      <c r="B12" s="6"/>
      <c r="D12" s="806"/>
      <c r="E12" s="807"/>
      <c r="F12" s="807"/>
      <c r="G12" s="807"/>
      <c r="H12" s="807"/>
      <c r="I12" s="807"/>
      <c r="J12" s="807"/>
      <c r="K12" s="807"/>
      <c r="L12" s="807"/>
      <c r="M12" s="807"/>
      <c r="N12" s="807"/>
      <c r="O12" s="807"/>
      <c r="P12" s="807"/>
      <c r="Q12" s="809">
        <f>IF(その4!M21="","",その4!M21)</f>
        <v>2020</v>
      </c>
      <c r="R12" s="932"/>
      <c r="S12" s="930" t="s">
        <v>539</v>
      </c>
      <c r="T12" s="931"/>
      <c r="U12" s="809">
        <f>IF(その4!R21="","",その4!R21)</f>
        <v>2021</v>
      </c>
      <c r="V12" s="932"/>
      <c r="W12" s="930" t="s">
        <v>539</v>
      </c>
      <c r="X12" s="931"/>
      <c r="Y12" s="809">
        <f>IF(その4!W21="","",その4!W21)</f>
        <v>2022</v>
      </c>
      <c r="Z12" s="932"/>
      <c r="AA12" s="930" t="s">
        <v>539</v>
      </c>
      <c r="AB12" s="931"/>
      <c r="AC12" s="809">
        <f>IF(その4!AB21="","",その4!AB21)</f>
        <v>2023</v>
      </c>
      <c r="AD12" s="932"/>
      <c r="AE12" s="930" t="s">
        <v>539</v>
      </c>
      <c r="AF12" s="931"/>
      <c r="AG12" s="809">
        <f>IF(その4!AG21="","",その4!AG21)</f>
        <v>2024</v>
      </c>
      <c r="AH12" s="932"/>
      <c r="AI12" s="930" t="s">
        <v>539</v>
      </c>
      <c r="AJ12" s="949"/>
      <c r="AP12" s="117"/>
      <c r="AR12" s="7"/>
      <c r="AV12" s="390" t="s">
        <v>687</v>
      </c>
      <c r="AW12" s="357">
        <v>2020</v>
      </c>
      <c r="AX12" s="357">
        <v>2021</v>
      </c>
      <c r="AY12" s="357">
        <v>2022</v>
      </c>
      <c r="AZ12" s="357">
        <v>2023</v>
      </c>
      <c r="BA12" s="73">
        <v>2024</v>
      </c>
      <c r="BB12" s="73" t="s">
        <v>688</v>
      </c>
      <c r="BG12" s="390" t="s">
        <v>687</v>
      </c>
      <c r="BH12" s="357">
        <v>2020</v>
      </c>
      <c r="BI12" s="357">
        <v>2021</v>
      </c>
      <c r="BJ12" s="357">
        <v>2022</v>
      </c>
      <c r="BK12" s="357">
        <v>2023</v>
      </c>
      <c r="BL12" s="73">
        <v>2024</v>
      </c>
      <c r="BM12" s="73" t="s">
        <v>688</v>
      </c>
    </row>
    <row r="13" spans="2:65" ht="25.5" customHeight="1">
      <c r="B13" s="6"/>
      <c r="D13" s="65"/>
      <c r="E13" s="554" t="s">
        <v>540</v>
      </c>
      <c r="F13" s="554"/>
      <c r="G13" s="554"/>
      <c r="H13" s="554"/>
      <c r="I13" s="554"/>
      <c r="J13" s="554"/>
      <c r="K13" s="554"/>
      <c r="L13" s="554"/>
      <c r="M13" s="554"/>
      <c r="N13" s="554"/>
      <c r="O13" s="554"/>
      <c r="P13" s="66"/>
      <c r="Q13" s="885" t="str">
        <f>IF(その4!M22="","",その4!M22)</f>
        <v/>
      </c>
      <c r="R13" s="885"/>
      <c r="S13" s="885"/>
      <c r="T13" s="885"/>
      <c r="U13" s="885" t="str">
        <f>IF(その4!R22="","",その4!R22)</f>
        <v/>
      </c>
      <c r="V13" s="885"/>
      <c r="W13" s="885"/>
      <c r="X13" s="885"/>
      <c r="Y13" s="885" t="str">
        <f>IF(その4!W22="","",その4!W22)</f>
        <v/>
      </c>
      <c r="Z13" s="885"/>
      <c r="AA13" s="885"/>
      <c r="AB13" s="885"/>
      <c r="AC13" s="885" t="str">
        <f>IF(その4!AB22="","",その4!AB22)</f>
        <v/>
      </c>
      <c r="AD13" s="885"/>
      <c r="AE13" s="885"/>
      <c r="AF13" s="885"/>
      <c r="AG13" s="885" t="str">
        <f>IF(その4!AG22="","",その4!AG22)</f>
        <v/>
      </c>
      <c r="AH13" s="885"/>
      <c r="AI13" s="885"/>
      <c r="AJ13" s="886"/>
      <c r="AK13" s="185"/>
      <c r="AR13" s="7"/>
      <c r="AV13" s="390" t="s">
        <v>689</v>
      </c>
      <c r="AW13" s="357">
        <f>IF(AND($D$9&lt;=AW12,AW12&lt;=$L$9),1,0)</f>
        <v>0</v>
      </c>
      <c r="AX13" s="357">
        <f>IF(AND($D$9&lt;=AX12,AX12&lt;=$L$9),1,0)</f>
        <v>0</v>
      </c>
      <c r="AY13" s="357">
        <f>IF(AND($D$9&lt;=AY12,AY12&lt;=$L$9),1,0)</f>
        <v>0</v>
      </c>
      <c r="AZ13" s="357">
        <f>IF(AND($D$9&lt;=AZ12,AZ12&lt;=$L$9),1,0)</f>
        <v>0</v>
      </c>
      <c r="BA13" s="357">
        <f>IF(AND($D$9&lt;=BA12,BA12&lt;=$L$9),1,0)</f>
        <v>0</v>
      </c>
      <c r="BB13" s="362"/>
      <c r="BG13" s="390" t="s">
        <v>689</v>
      </c>
      <c r="BH13" s="357">
        <f t="shared" ref="BH13:BL15" si="0">AW13</f>
        <v>0</v>
      </c>
      <c r="BI13" s="357">
        <f t="shared" si="0"/>
        <v>0</v>
      </c>
      <c r="BJ13" s="357">
        <f t="shared" si="0"/>
        <v>0</v>
      </c>
      <c r="BK13" s="357">
        <f t="shared" si="0"/>
        <v>0</v>
      </c>
      <c r="BL13" s="357">
        <f t="shared" si="0"/>
        <v>0</v>
      </c>
      <c r="BM13" s="362"/>
    </row>
    <row r="14" spans="2:65" ht="25.5" customHeight="1" thickBot="1">
      <c r="B14" s="6"/>
      <c r="D14" s="127"/>
      <c r="E14" s="803" t="s">
        <v>541</v>
      </c>
      <c r="F14" s="803"/>
      <c r="G14" s="803"/>
      <c r="H14" s="803"/>
      <c r="I14" s="803"/>
      <c r="J14" s="803"/>
      <c r="K14" s="803"/>
      <c r="L14" s="803"/>
      <c r="M14" s="803"/>
      <c r="N14" s="803"/>
      <c r="O14" s="803"/>
      <c r="P14" s="128"/>
      <c r="Q14" s="941" t="str">
        <f>IF(その4!M23="","",その4!M23)</f>
        <v/>
      </c>
      <c r="R14" s="941"/>
      <c r="S14" s="941"/>
      <c r="T14" s="941"/>
      <c r="U14" s="941" t="str">
        <f>IF(その4!R23="","",その4!R23)</f>
        <v/>
      </c>
      <c r="V14" s="941"/>
      <c r="W14" s="941"/>
      <c r="X14" s="941"/>
      <c r="Y14" s="941" t="str">
        <f>IF(その4!W23="","",その4!W23)</f>
        <v/>
      </c>
      <c r="Z14" s="941"/>
      <c r="AA14" s="941"/>
      <c r="AB14" s="941"/>
      <c r="AC14" s="941" t="str">
        <f>IF(その4!AB23="","",その4!AB23)</f>
        <v/>
      </c>
      <c r="AD14" s="941"/>
      <c r="AE14" s="941"/>
      <c r="AF14" s="941"/>
      <c r="AG14" s="941" t="str">
        <f>IF(その4!AG23="","",その4!AG23)</f>
        <v/>
      </c>
      <c r="AH14" s="941"/>
      <c r="AI14" s="941"/>
      <c r="AJ14" s="948"/>
      <c r="AK14" s="185"/>
      <c r="AR14" s="7"/>
      <c r="AV14" s="343" t="s">
        <v>690</v>
      </c>
      <c r="AW14" s="363" t="str">
        <f>Q18</f>
        <v/>
      </c>
      <c r="AX14" s="363" t="str">
        <f>U18</f>
        <v/>
      </c>
      <c r="AY14" s="363" t="str">
        <f>Y18</f>
        <v/>
      </c>
      <c r="AZ14" s="363" t="str">
        <f>AC18</f>
        <v/>
      </c>
      <c r="BA14" s="363" t="str">
        <f>AG18</f>
        <v/>
      </c>
      <c r="BB14" s="364"/>
      <c r="BG14" s="343" t="s">
        <v>690</v>
      </c>
      <c r="BH14" s="363" t="str">
        <f t="shared" si="0"/>
        <v/>
      </c>
      <c r="BI14" s="363" t="str">
        <f t="shared" si="0"/>
        <v/>
      </c>
      <c r="BJ14" s="363" t="str">
        <f t="shared" si="0"/>
        <v/>
      </c>
      <c r="BK14" s="363" t="str">
        <f t="shared" si="0"/>
        <v/>
      </c>
      <c r="BL14" s="363" t="str">
        <f t="shared" si="0"/>
        <v/>
      </c>
      <c r="BM14" s="364"/>
    </row>
    <row r="15" spans="2:65" ht="6" customHeight="1">
      <c r="B15" s="6"/>
      <c r="AR15" s="7"/>
      <c r="AV15" s="390" t="s">
        <v>691</v>
      </c>
      <c r="AW15" s="365" t="str">
        <f>Q19</f>
        <v/>
      </c>
      <c r="AX15" s="365" t="str">
        <f>U19</f>
        <v/>
      </c>
      <c r="AY15" s="365" t="str">
        <f>Y19</f>
        <v/>
      </c>
      <c r="AZ15" s="365" t="str">
        <f>AC19</f>
        <v/>
      </c>
      <c r="BA15" s="365" t="str">
        <f>AG19</f>
        <v/>
      </c>
      <c r="BB15" s="364"/>
      <c r="BG15" s="390" t="s">
        <v>691</v>
      </c>
      <c r="BH15" s="365" t="str">
        <f t="shared" si="0"/>
        <v/>
      </c>
      <c r="BI15" s="365" t="str">
        <f t="shared" si="0"/>
        <v/>
      </c>
      <c r="BJ15" s="365" t="str">
        <f t="shared" si="0"/>
        <v/>
      </c>
      <c r="BK15" s="365" t="str">
        <f t="shared" si="0"/>
        <v/>
      </c>
      <c r="BL15" s="365" t="str">
        <f t="shared" si="0"/>
        <v/>
      </c>
      <c r="BM15" s="364"/>
    </row>
    <row r="16" spans="2:65" ht="16.5" customHeight="1" thickBot="1">
      <c r="B16" s="6"/>
      <c r="D16" s="4" t="s">
        <v>96</v>
      </c>
      <c r="AP16" s="9" t="s">
        <v>52</v>
      </c>
      <c r="AR16" s="7"/>
      <c r="AV16" s="344" t="s">
        <v>692</v>
      </c>
      <c r="AW16" s="2" t="str">
        <f>IF(AW14="","",ROUNDDOWN(AW14*AW15,0))</f>
        <v/>
      </c>
      <c r="AX16" s="2" t="str">
        <f>IF(AX14="","",ROUNDDOWN(AX14*AX15,0))</f>
        <v/>
      </c>
      <c r="AY16" s="2" t="str">
        <f>IF(AY14="","",ROUNDDOWN(AY14*AY15,0))</f>
        <v/>
      </c>
      <c r="AZ16" s="2" t="str">
        <f>IF(AZ14="","",ROUNDDOWN(AZ14*AZ15,0))</f>
        <v/>
      </c>
      <c r="BA16" s="2" t="str">
        <f>IF(BA14="","",ROUNDDOWN(BA14*BA15,0))</f>
        <v/>
      </c>
      <c r="BB16" s="364"/>
      <c r="BG16" s="344" t="s">
        <v>692</v>
      </c>
      <c r="BH16" s="2" t="str">
        <f>IF(BH14="","",ROUNDDOWN(BH14*BH15,0))</f>
        <v/>
      </c>
      <c r="BI16" s="2" t="str">
        <f>IF(BI14="","",ROUNDDOWN(BI14*BI15,0))</f>
        <v/>
      </c>
      <c r="BJ16" s="2" t="str">
        <f>IF(BJ14="","",ROUNDDOWN(BJ14*BJ15,0))</f>
        <v/>
      </c>
      <c r="BK16" s="2" t="str">
        <f>IF(BK14="","",ROUNDDOWN(BK14*BK15,0))</f>
        <v/>
      </c>
      <c r="BL16" s="2" t="str">
        <f>IF(BL14="","",ROUNDDOWN(BL14*BL15,0))</f>
        <v/>
      </c>
      <c r="BM16" s="364"/>
    </row>
    <row r="17" spans="2:66" ht="33.75" customHeight="1" thickBot="1">
      <c r="B17" s="6"/>
      <c r="D17" s="694"/>
      <c r="E17" s="683"/>
      <c r="F17" s="683"/>
      <c r="G17" s="683"/>
      <c r="H17" s="683"/>
      <c r="I17" s="683"/>
      <c r="J17" s="683"/>
      <c r="K17" s="683"/>
      <c r="L17" s="684"/>
      <c r="M17" s="869" t="s">
        <v>195</v>
      </c>
      <c r="N17" s="683"/>
      <c r="O17" s="683"/>
      <c r="P17" s="684"/>
      <c r="Q17" s="942">
        <f>IF(その4!M26="","",その4!M26)</f>
        <v>2020</v>
      </c>
      <c r="R17" s="943"/>
      <c r="S17" s="866" t="s">
        <v>539</v>
      </c>
      <c r="T17" s="867"/>
      <c r="U17" s="942">
        <f>IF(その4!R26="","",その4!R26)</f>
        <v>2021</v>
      </c>
      <c r="V17" s="943"/>
      <c r="W17" s="866" t="s">
        <v>539</v>
      </c>
      <c r="X17" s="867"/>
      <c r="Y17" s="942">
        <f>IF(その4!W26="","",その4!W26)</f>
        <v>2022</v>
      </c>
      <c r="Z17" s="943"/>
      <c r="AA17" s="866" t="s">
        <v>539</v>
      </c>
      <c r="AB17" s="867"/>
      <c r="AC17" s="942">
        <f>IF(その4!AB26="","",その4!AB26)</f>
        <v>2023</v>
      </c>
      <c r="AD17" s="943"/>
      <c r="AE17" s="866" t="s">
        <v>539</v>
      </c>
      <c r="AF17" s="867"/>
      <c r="AG17" s="942">
        <f>IF(その4!AG26="","",その4!AG26)</f>
        <v>2024</v>
      </c>
      <c r="AH17" s="943"/>
      <c r="AI17" s="866" t="s">
        <v>539</v>
      </c>
      <c r="AJ17" s="867"/>
      <c r="AK17" s="186"/>
      <c r="AL17" s="868" t="s">
        <v>542</v>
      </c>
      <c r="AM17" s="868"/>
      <c r="AN17" s="868"/>
      <c r="AO17" s="868"/>
      <c r="AP17" s="187"/>
      <c r="AR17" s="7"/>
      <c r="AV17" s="390" t="s">
        <v>693</v>
      </c>
      <c r="AW17" s="366" t="str">
        <f>Q22</f>
        <v/>
      </c>
      <c r="AX17" s="393" t="str">
        <f>U22</f>
        <v/>
      </c>
      <c r="AY17" s="393" t="str">
        <f>Y22</f>
        <v/>
      </c>
      <c r="AZ17" s="393" t="str">
        <f>AC22</f>
        <v/>
      </c>
      <c r="BA17" s="393" t="str">
        <f>AG22</f>
        <v/>
      </c>
      <c r="BB17" s="364"/>
      <c r="BC17" s="233"/>
      <c r="BG17" s="390" t="s">
        <v>693</v>
      </c>
      <c r="BH17" s="366" t="str">
        <f>IF(BH13=0,"",IF($D$9=$AW$3,$M$22,Q22))</f>
        <v/>
      </c>
      <c r="BI17" s="393" t="str">
        <f>IF(BI13=0,"",IF($D$9=$AW$3,$M$22,IF(AX17="",BH17,AX17)))</f>
        <v/>
      </c>
      <c r="BJ17" s="393" t="str">
        <f>IF(BJ13=0,"",IF($D$9=$AW$3,$M$22,IF(AY17="",BI17,AY17)))</f>
        <v/>
      </c>
      <c r="BK17" s="393" t="str">
        <f>IF(BK13=0,"",IF($D$9=$AW$3,$M$22,IF(AZ17="",BJ17,AZ17)))</f>
        <v/>
      </c>
      <c r="BL17" s="393" t="str">
        <f>IF(BL13=0,"",IF($D$9=$AW$3,$M$22,IF(BA17="",BK17,BA17)))</f>
        <v/>
      </c>
      <c r="BM17" s="364"/>
    </row>
    <row r="18" spans="2:66" ht="33" customHeight="1" thickTop="1">
      <c r="B18" s="6"/>
      <c r="D18" s="747" t="s">
        <v>472</v>
      </c>
      <c r="E18" s="748"/>
      <c r="F18" s="130"/>
      <c r="G18" s="813" t="s">
        <v>543</v>
      </c>
      <c r="H18" s="813"/>
      <c r="I18" s="813"/>
      <c r="J18" s="813"/>
      <c r="K18" s="813"/>
      <c r="L18" s="131"/>
      <c r="M18" s="944"/>
      <c r="N18" s="945"/>
      <c r="O18" s="945"/>
      <c r="P18" s="946"/>
      <c r="Q18" s="859" t="str">
        <f>IF(その4!M27="","",その4!M27)</f>
        <v/>
      </c>
      <c r="R18" s="860"/>
      <c r="S18" s="860"/>
      <c r="T18" s="860"/>
      <c r="U18" s="859" t="str">
        <f>IF(その4!R27="","",その4!R27)</f>
        <v/>
      </c>
      <c r="V18" s="860"/>
      <c r="W18" s="860"/>
      <c r="X18" s="860"/>
      <c r="Y18" s="859" t="str">
        <f>IF(その4!W27="","",その4!W27)</f>
        <v/>
      </c>
      <c r="Z18" s="860"/>
      <c r="AA18" s="860"/>
      <c r="AB18" s="860"/>
      <c r="AC18" s="859" t="str">
        <f>IF(その4!AB27="","",その4!AB27)</f>
        <v/>
      </c>
      <c r="AD18" s="860"/>
      <c r="AE18" s="860"/>
      <c r="AF18" s="860"/>
      <c r="AG18" s="859" t="str">
        <f>IF(その4!AG27="","",その4!AG27)</f>
        <v/>
      </c>
      <c r="AH18" s="860"/>
      <c r="AI18" s="860"/>
      <c r="AJ18" s="861"/>
      <c r="AK18" s="857">
        <f>その4!AL27</f>
        <v>0</v>
      </c>
      <c r="AL18" s="857"/>
      <c r="AM18" s="857"/>
      <c r="AN18" s="857"/>
      <c r="AO18" s="857"/>
      <c r="AP18" s="858"/>
      <c r="AR18" s="7"/>
      <c r="AV18" s="390" t="s">
        <v>694</v>
      </c>
      <c r="AW18" s="233">
        <f>IFERROR(AW14-AW17,0)</f>
        <v>0</v>
      </c>
      <c r="AX18" s="233">
        <f>IFERROR(AX14-AX17,0)</f>
        <v>0</v>
      </c>
      <c r="AY18" s="233">
        <f>IFERROR(AY14-AY17,0)</f>
        <v>0</v>
      </c>
      <c r="AZ18" s="233">
        <f>IFERROR(AZ14-AZ17,0)</f>
        <v>0</v>
      </c>
      <c r="BA18" s="233">
        <f>IFERROR(BA14-BA17,0)</f>
        <v>0</v>
      </c>
      <c r="BB18" s="367"/>
      <c r="BC18" s="233"/>
      <c r="BG18" s="390" t="s">
        <v>694</v>
      </c>
      <c r="BH18" s="233">
        <f>IFERROR(BH14-BH17,0)</f>
        <v>0</v>
      </c>
      <c r="BI18" s="233">
        <f>IFERROR(BI14-BI17,0)</f>
        <v>0</v>
      </c>
      <c r="BJ18" s="233">
        <f>IFERROR(BJ14-BJ17,0)</f>
        <v>0</v>
      </c>
      <c r="BK18" s="233">
        <f>IFERROR(BK14-BK17,0)</f>
        <v>0</v>
      </c>
      <c r="BL18" s="233">
        <f>IFERROR(BL14-BL17,0)</f>
        <v>0</v>
      </c>
      <c r="BM18" s="367"/>
      <c r="BN18" s="233"/>
    </row>
    <row r="19" spans="2:66" ht="33" customHeight="1" thickBot="1">
      <c r="B19" s="6"/>
      <c r="D19" s="822"/>
      <c r="E19" s="823"/>
      <c r="F19" s="132"/>
      <c r="G19" s="692" t="s">
        <v>544</v>
      </c>
      <c r="H19" s="692"/>
      <c r="I19" s="692"/>
      <c r="J19" s="692"/>
      <c r="K19" s="692"/>
      <c r="L19" s="133"/>
      <c r="M19" s="873"/>
      <c r="N19" s="874"/>
      <c r="O19" s="874"/>
      <c r="P19" s="947"/>
      <c r="Q19" s="933" t="str">
        <f>IF(その4!M28="","",その4!M28)</f>
        <v/>
      </c>
      <c r="R19" s="934"/>
      <c r="S19" s="934"/>
      <c r="T19" s="934"/>
      <c r="U19" s="933" t="str">
        <f>IF(その4!R28="","",その4!R28)</f>
        <v/>
      </c>
      <c r="V19" s="934"/>
      <c r="W19" s="934"/>
      <c r="X19" s="934"/>
      <c r="Y19" s="933" t="str">
        <f>IF(その4!W28="","",その4!W28)</f>
        <v/>
      </c>
      <c r="Z19" s="934"/>
      <c r="AA19" s="934"/>
      <c r="AB19" s="934"/>
      <c r="AC19" s="933" t="str">
        <f>IF(その4!AB28="","",その4!AB28)</f>
        <v/>
      </c>
      <c r="AD19" s="934"/>
      <c r="AE19" s="934"/>
      <c r="AF19" s="940"/>
      <c r="AG19" s="933" t="str">
        <f>IF(その4!AG28="","",その4!AG28)</f>
        <v/>
      </c>
      <c r="AH19" s="934"/>
      <c r="AI19" s="934"/>
      <c r="AJ19" s="940"/>
      <c r="AK19" s="873"/>
      <c r="AL19" s="874"/>
      <c r="AM19" s="874"/>
      <c r="AN19" s="874"/>
      <c r="AO19" s="874"/>
      <c r="AP19" s="875"/>
      <c r="AR19" s="7"/>
      <c r="AV19" s="368" t="s">
        <v>695</v>
      </c>
      <c r="AW19" s="369"/>
      <c r="AX19" s="393">
        <f>U24</f>
        <v>0</v>
      </c>
      <c r="AY19" s="393">
        <f>Y24</f>
        <v>0</v>
      </c>
      <c r="AZ19" s="393">
        <f>AC24</f>
        <v>0</v>
      </c>
      <c r="BA19" s="393">
        <f>AG24</f>
        <v>0</v>
      </c>
      <c r="BB19" s="370"/>
      <c r="BC19" s="233"/>
      <c r="BG19" s="368" t="s">
        <v>695</v>
      </c>
      <c r="BH19" s="369"/>
      <c r="BI19" s="393">
        <f t="shared" ref="BI19:BL21" si="1">AX19</f>
        <v>0</v>
      </c>
      <c r="BJ19" s="393">
        <f t="shared" si="1"/>
        <v>0</v>
      </c>
      <c r="BK19" s="393">
        <f t="shared" si="1"/>
        <v>0</v>
      </c>
      <c r="BL19" s="393">
        <f t="shared" si="1"/>
        <v>0</v>
      </c>
      <c r="BM19" s="370"/>
      <c r="BN19" s="233"/>
    </row>
    <row r="20" spans="2:66" ht="33" customHeight="1" thickTop="1">
      <c r="B20" s="6"/>
      <c r="D20" s="822"/>
      <c r="E20" s="823"/>
      <c r="F20" s="130"/>
      <c r="G20" s="813" t="s">
        <v>549</v>
      </c>
      <c r="H20" s="813"/>
      <c r="I20" s="813"/>
      <c r="J20" s="813"/>
      <c r="K20" s="813"/>
      <c r="L20" s="131"/>
      <c r="M20" s="876"/>
      <c r="N20" s="877"/>
      <c r="O20" s="877"/>
      <c r="P20" s="877"/>
      <c r="Q20" s="877"/>
      <c r="R20" s="877"/>
      <c r="S20" s="877"/>
      <c r="T20" s="877"/>
      <c r="U20" s="877"/>
      <c r="V20" s="877"/>
      <c r="W20" s="877"/>
      <c r="X20" s="877"/>
      <c r="Y20" s="877"/>
      <c r="Z20" s="877"/>
      <c r="AA20" s="877"/>
      <c r="AB20" s="877"/>
      <c r="AC20" s="877"/>
      <c r="AD20" s="877"/>
      <c r="AE20" s="877"/>
      <c r="AF20" s="877"/>
      <c r="AG20" s="877"/>
      <c r="AH20" s="877"/>
      <c r="AI20" s="877"/>
      <c r="AJ20" s="877"/>
      <c r="AK20" s="882">
        <f>その4!AL29</f>
        <v>0</v>
      </c>
      <c r="AL20" s="857"/>
      <c r="AM20" s="857"/>
      <c r="AN20" s="857"/>
      <c r="AO20" s="857"/>
      <c r="AP20" s="858"/>
      <c r="AR20" s="7"/>
      <c r="AV20" s="368" t="s">
        <v>696</v>
      </c>
      <c r="AW20" s="371"/>
      <c r="AX20" s="233">
        <f>U25</f>
        <v>0</v>
      </c>
      <c r="AY20" s="233">
        <f>Y25</f>
        <v>0</v>
      </c>
      <c r="AZ20" s="233">
        <f>AC25</f>
        <v>0</v>
      </c>
      <c r="BA20" s="233">
        <f>AG25</f>
        <v>0</v>
      </c>
      <c r="BB20" s="372"/>
      <c r="BC20" s="233"/>
      <c r="BG20" s="368" t="s">
        <v>696</v>
      </c>
      <c r="BH20" s="371"/>
      <c r="BI20" s="393">
        <f t="shared" si="1"/>
        <v>0</v>
      </c>
      <c r="BJ20" s="393">
        <f t="shared" si="1"/>
        <v>0</v>
      </c>
      <c r="BK20" s="393">
        <f t="shared" si="1"/>
        <v>0</v>
      </c>
      <c r="BL20" s="393">
        <f t="shared" si="1"/>
        <v>0</v>
      </c>
      <c r="BM20" s="372"/>
      <c r="BN20" s="233"/>
    </row>
    <row r="21" spans="2:66" ht="33" customHeight="1" thickBot="1">
      <c r="B21" s="6"/>
      <c r="D21" s="824"/>
      <c r="E21" s="825"/>
      <c r="F21" s="134"/>
      <c r="G21" s="832" t="s">
        <v>550</v>
      </c>
      <c r="H21" s="832"/>
      <c r="I21" s="832"/>
      <c r="J21" s="832"/>
      <c r="K21" s="832"/>
      <c r="L21" s="135"/>
      <c r="M21" s="880"/>
      <c r="N21" s="881"/>
      <c r="O21" s="881"/>
      <c r="P21" s="881"/>
      <c r="Q21" s="881"/>
      <c r="R21" s="881"/>
      <c r="S21" s="881"/>
      <c r="T21" s="881"/>
      <c r="U21" s="881"/>
      <c r="V21" s="881"/>
      <c r="W21" s="881"/>
      <c r="X21" s="881"/>
      <c r="Y21" s="881"/>
      <c r="Z21" s="881"/>
      <c r="AA21" s="881"/>
      <c r="AB21" s="881"/>
      <c r="AC21" s="881"/>
      <c r="AD21" s="881"/>
      <c r="AE21" s="881"/>
      <c r="AF21" s="881"/>
      <c r="AG21" s="881"/>
      <c r="AH21" s="881"/>
      <c r="AI21" s="881"/>
      <c r="AJ21" s="881"/>
      <c r="AK21" s="870">
        <f>その4!AL30</f>
        <v>0</v>
      </c>
      <c r="AL21" s="871"/>
      <c r="AM21" s="871"/>
      <c r="AN21" s="871"/>
      <c r="AO21" s="871"/>
      <c r="AP21" s="872"/>
      <c r="AR21" s="7"/>
      <c r="AV21" s="373" t="s">
        <v>697</v>
      </c>
      <c r="AW21" s="366">
        <f>Q26</f>
        <v>0</v>
      </c>
      <c r="AX21" s="393">
        <f>U26</f>
        <v>0</v>
      </c>
      <c r="AY21" s="393">
        <f>Y26</f>
        <v>0</v>
      </c>
      <c r="AZ21" s="393">
        <f>AC26</f>
        <v>0</v>
      </c>
      <c r="BA21" s="393">
        <f>AG26</f>
        <v>0</v>
      </c>
      <c r="BB21" s="374"/>
      <c r="BC21" s="233"/>
      <c r="BG21" s="373" t="s">
        <v>697</v>
      </c>
      <c r="BH21" s="366">
        <f>AW21</f>
        <v>0</v>
      </c>
      <c r="BI21" s="393">
        <f t="shared" si="1"/>
        <v>0</v>
      </c>
      <c r="BJ21" s="393">
        <f t="shared" si="1"/>
        <v>0</v>
      </c>
      <c r="BK21" s="393">
        <f t="shared" si="1"/>
        <v>0</v>
      </c>
      <c r="BL21" s="393">
        <f>BA21</f>
        <v>0</v>
      </c>
      <c r="BM21" s="374"/>
      <c r="BN21" s="233"/>
    </row>
    <row r="22" spans="2:66" ht="33" customHeight="1" thickTop="1">
      <c r="B22" s="6"/>
      <c r="D22" s="747" t="s">
        <v>471</v>
      </c>
      <c r="E22" s="748"/>
      <c r="F22" s="130"/>
      <c r="G22" s="753" t="s">
        <v>545</v>
      </c>
      <c r="H22" s="753"/>
      <c r="I22" s="753"/>
      <c r="J22" s="753"/>
      <c r="K22" s="753"/>
      <c r="L22" s="131"/>
      <c r="M22" s="878" t="str">
        <f>IF(OR(その2!N22="",その1!G4&gt;その2!N22),"",HLOOKUP(その2!N22-1,その3!M18:AP19,2,FALSE))</f>
        <v/>
      </c>
      <c r="N22" s="878"/>
      <c r="O22" s="878"/>
      <c r="P22" s="878"/>
      <c r="Q22" s="878" t="str">
        <f>IF(その1!$G$4&lt;=$Q$17,"",その4!M31)</f>
        <v/>
      </c>
      <c r="R22" s="878"/>
      <c r="S22" s="878"/>
      <c r="T22" s="878"/>
      <c r="U22" s="878" t="str">
        <f>IF(その1!$G$4&lt;=$U$17,"",その4!R31)</f>
        <v/>
      </c>
      <c r="V22" s="878"/>
      <c r="W22" s="878"/>
      <c r="X22" s="878"/>
      <c r="Y22" s="878" t="str">
        <f>IF(その1!$G$4&lt;=$Y$17,"",その4!W31)</f>
        <v/>
      </c>
      <c r="Z22" s="878"/>
      <c r="AA22" s="878"/>
      <c r="AB22" s="878"/>
      <c r="AC22" s="878" t="str">
        <f>IF(その1!$G$4&lt;=$AC$17,"",その4!AB31)</f>
        <v/>
      </c>
      <c r="AD22" s="878"/>
      <c r="AE22" s="878"/>
      <c r="AF22" s="878"/>
      <c r="AG22" s="878" t="str">
        <f>IF(その1!$G$4&lt;=$AG$17,"",その4!AG31)</f>
        <v/>
      </c>
      <c r="AH22" s="878"/>
      <c r="AI22" s="878"/>
      <c r="AJ22" s="878"/>
      <c r="AK22" s="878" t="str">
        <f>IF(AND(Q22="",U22="",Y22="",AC22="",AG22=""),"",SUM(Q22:AJ22))</f>
        <v/>
      </c>
      <c r="AL22" s="878"/>
      <c r="AM22" s="878"/>
      <c r="AN22" s="878"/>
      <c r="AO22" s="878"/>
      <c r="AP22" s="879"/>
      <c r="AR22" s="7"/>
      <c r="AV22" s="185"/>
      <c r="AW22" s="233"/>
      <c r="AX22" s="233"/>
      <c r="AY22" s="233"/>
      <c r="AZ22" s="233"/>
      <c r="BA22" s="233"/>
      <c r="BB22" s="233"/>
      <c r="BC22" s="233"/>
      <c r="BG22" s="185"/>
      <c r="BH22" s="233"/>
      <c r="BI22" s="233"/>
      <c r="BJ22" s="233"/>
      <c r="BK22" s="233"/>
      <c r="BL22" s="233"/>
      <c r="BM22" s="233"/>
      <c r="BN22" s="233"/>
    </row>
    <row r="23" spans="2:66" ht="33" customHeight="1" thickBot="1">
      <c r="B23" s="6"/>
      <c r="D23" s="824"/>
      <c r="E23" s="825"/>
      <c r="F23" s="188"/>
      <c r="G23" s="832" t="s">
        <v>552</v>
      </c>
      <c r="H23" s="832"/>
      <c r="I23" s="832"/>
      <c r="J23" s="832"/>
      <c r="K23" s="832"/>
      <c r="L23" s="189"/>
      <c r="M23" s="900"/>
      <c r="N23" s="900"/>
      <c r="O23" s="900"/>
      <c r="P23" s="900"/>
      <c r="Q23" s="897" t="str">
        <f>IF(その1!$G$4&lt;=$Q$17,"",その4!M32)</f>
        <v/>
      </c>
      <c r="R23" s="897"/>
      <c r="S23" s="897"/>
      <c r="T23" s="897"/>
      <c r="U23" s="897" t="str">
        <f>IF(その1!$G$4&lt;=$U$17,"",その4!R32)</f>
        <v/>
      </c>
      <c r="V23" s="897"/>
      <c r="W23" s="897"/>
      <c r="X23" s="897"/>
      <c r="Y23" s="897" t="str">
        <f>IF(その1!$G$4&lt;=$Y$17,"",その4!W32)</f>
        <v/>
      </c>
      <c r="Z23" s="897"/>
      <c r="AA23" s="897"/>
      <c r="AB23" s="897"/>
      <c r="AC23" s="897" t="str">
        <f>IF(その1!$G$4&lt;=$AC$17,"",その4!AB32)</f>
        <v/>
      </c>
      <c r="AD23" s="897"/>
      <c r="AE23" s="897"/>
      <c r="AF23" s="897"/>
      <c r="AG23" s="897" t="str">
        <f>IF(その1!$G$4&lt;=$AG$17,"",その4!AG32)</f>
        <v/>
      </c>
      <c r="AH23" s="897"/>
      <c r="AI23" s="897"/>
      <c r="AJ23" s="897"/>
      <c r="AK23" s="894">
        <f>SUM(Q23:AJ23)</f>
        <v>0</v>
      </c>
      <c r="AL23" s="894"/>
      <c r="AM23" s="894"/>
      <c r="AN23" s="894"/>
      <c r="AO23" s="894"/>
      <c r="AP23" s="895"/>
      <c r="AR23" s="7"/>
      <c r="AV23" s="375" t="s">
        <v>698</v>
      </c>
      <c r="AW23" s="233"/>
      <c r="AX23" s="233"/>
      <c r="AY23" s="233"/>
      <c r="AZ23" s="233"/>
      <c r="BA23" s="233"/>
      <c r="BB23" s="233"/>
      <c r="BC23" s="233"/>
      <c r="BG23" s="375" t="s">
        <v>698</v>
      </c>
      <c r="BH23" s="233"/>
      <c r="BI23" s="233"/>
      <c r="BJ23" s="233"/>
      <c r="BK23" s="233"/>
      <c r="BL23" s="233"/>
      <c r="BM23" s="233"/>
      <c r="BN23" s="233"/>
    </row>
    <row r="24" spans="2:66" ht="33.75" customHeight="1" thickTop="1">
      <c r="B24" s="6"/>
      <c r="D24" s="109"/>
      <c r="E24" s="743" t="s">
        <v>529</v>
      </c>
      <c r="F24" s="743"/>
      <c r="G24" s="743"/>
      <c r="H24" s="743"/>
      <c r="I24" s="743"/>
      <c r="J24" s="743"/>
      <c r="K24" s="743"/>
      <c r="L24" s="110"/>
      <c r="M24" s="896"/>
      <c r="N24" s="896"/>
      <c r="O24" s="896"/>
      <c r="P24" s="896"/>
      <c r="Q24" s="896"/>
      <c r="R24" s="896"/>
      <c r="S24" s="896"/>
      <c r="T24" s="896"/>
      <c r="U24" s="898"/>
      <c r="V24" s="898"/>
      <c r="W24" s="898"/>
      <c r="X24" s="898"/>
      <c r="Y24" s="898"/>
      <c r="Z24" s="898"/>
      <c r="AA24" s="898"/>
      <c r="AB24" s="898"/>
      <c r="AC24" s="898"/>
      <c r="AD24" s="898"/>
      <c r="AE24" s="898"/>
      <c r="AF24" s="898"/>
      <c r="AG24" s="862"/>
      <c r="AH24" s="862"/>
      <c r="AI24" s="862"/>
      <c r="AJ24" s="862"/>
      <c r="AK24" s="863">
        <f>SUM(Q24:AJ24)</f>
        <v>0</v>
      </c>
      <c r="AL24" s="863"/>
      <c r="AM24" s="863"/>
      <c r="AN24" s="863"/>
      <c r="AO24" s="863"/>
      <c r="AP24" s="864"/>
      <c r="AR24" s="7"/>
      <c r="AV24" s="368" t="s">
        <v>699</v>
      </c>
      <c r="AW24" s="366" t="str">
        <f>IF(AW14="","",INT(AW14/2))</f>
        <v/>
      </c>
      <c r="AX24" s="393" t="str">
        <f>IF(AX14="","",INT(AX14/2))</f>
        <v/>
      </c>
      <c r="AY24" s="393" t="str">
        <f>IF(AY14="","",INT(AY14/2))</f>
        <v/>
      </c>
      <c r="AZ24" s="393" t="str">
        <f>IF(AZ14="","",INT(AZ14/2))</f>
        <v/>
      </c>
      <c r="BA24" s="370" t="str">
        <f>IF(BA14="","",INT(BA14/2))</f>
        <v/>
      </c>
      <c r="BB24" s="376"/>
      <c r="BC24" s="233"/>
      <c r="BG24" s="368" t="s">
        <v>699</v>
      </c>
      <c r="BH24" s="366" t="str">
        <f>IF(BH14="","",INT(BH14/2))</f>
        <v/>
      </c>
      <c r="BI24" s="393" t="str">
        <f>IF(BI14="","",INT(BI14/2))</f>
        <v/>
      </c>
      <c r="BJ24" s="393" t="str">
        <f>IF(BJ14="","",INT(BJ14/2))</f>
        <v/>
      </c>
      <c r="BK24" s="393" t="str">
        <f>IF(BK14="","",INT(BK14/2))</f>
        <v/>
      </c>
      <c r="BL24" s="370" t="str">
        <f>IF(BL14="","",INT(BL14/2))</f>
        <v/>
      </c>
      <c r="BM24" s="376"/>
      <c r="BN24" s="233"/>
    </row>
    <row r="25" spans="2:66" ht="33.75" customHeight="1">
      <c r="B25" s="6"/>
      <c r="D25" s="65"/>
      <c r="E25" s="554" t="s">
        <v>522</v>
      </c>
      <c r="F25" s="554"/>
      <c r="G25" s="554"/>
      <c r="H25" s="554"/>
      <c r="I25" s="554"/>
      <c r="J25" s="554"/>
      <c r="K25" s="554"/>
      <c r="L25" s="66"/>
      <c r="M25" s="925"/>
      <c r="N25" s="925"/>
      <c r="O25" s="925"/>
      <c r="P25" s="925"/>
      <c r="Q25" s="925"/>
      <c r="R25" s="925"/>
      <c r="S25" s="925"/>
      <c r="T25" s="925"/>
      <c r="U25" s="926"/>
      <c r="V25" s="926"/>
      <c r="W25" s="926"/>
      <c r="X25" s="926"/>
      <c r="Y25" s="926"/>
      <c r="Z25" s="926"/>
      <c r="AA25" s="926"/>
      <c r="AB25" s="926"/>
      <c r="AC25" s="926"/>
      <c r="AD25" s="926"/>
      <c r="AE25" s="926"/>
      <c r="AF25" s="926"/>
      <c r="AG25" s="893"/>
      <c r="AH25" s="893"/>
      <c r="AI25" s="893"/>
      <c r="AJ25" s="893"/>
      <c r="AK25" s="937">
        <f>IF(SUM(Q25:AJ25)=0,0,SUM(Q25:AJ25))</f>
        <v>0</v>
      </c>
      <c r="AL25" s="938"/>
      <c r="AM25" s="938"/>
      <c r="AN25" s="938"/>
      <c r="AO25" s="938"/>
      <c r="AP25" s="939"/>
      <c r="AR25" s="7"/>
      <c r="AV25" s="373" t="s">
        <v>700</v>
      </c>
      <c r="AW25" s="366" t="str">
        <f>IF(AW17="","",MIN(AW24,AW18)-AW16)</f>
        <v/>
      </c>
      <c r="AX25" s="393" t="str">
        <f>IF(AX17="","",MIN(AX24,AX18)-AX16)</f>
        <v/>
      </c>
      <c r="AY25" s="393" t="str">
        <f>IF(AY17="","",MIN(AY24,AY18)-AY16)</f>
        <v/>
      </c>
      <c r="AZ25" s="393" t="str">
        <f>IF(AZ17="","",MIN(AZ24,AZ18)-AZ16)</f>
        <v/>
      </c>
      <c r="BA25" s="370" t="str">
        <f>IF(BA17="","",MIN(BA24,BA18)-BA16)</f>
        <v/>
      </c>
      <c r="BB25" s="377"/>
      <c r="BC25" s="233"/>
      <c r="BG25" s="373" t="s">
        <v>700</v>
      </c>
      <c r="BH25" s="366" t="str">
        <f>IF(BH17="","",MIN(BH24,BH18)-BH16)</f>
        <v/>
      </c>
      <c r="BI25" s="393" t="str">
        <f>IF(BI17="","",MIN(BI24,BI18)-BI16)</f>
        <v/>
      </c>
      <c r="BJ25" s="393" t="str">
        <f>IF(BJ17="","",MIN(BJ24,BJ18)-BJ16)</f>
        <v/>
      </c>
      <c r="BK25" s="393" t="str">
        <f>IF(BK17="","",MIN(BK24,BK18)-BK16)</f>
        <v/>
      </c>
      <c r="BL25" s="370" t="str">
        <f>IF(BL17="","",MIN(BL24,BL18)-BL16)</f>
        <v/>
      </c>
      <c r="BM25" s="377"/>
      <c r="BN25" s="233"/>
    </row>
    <row r="26" spans="2:66" ht="33.75" customHeight="1" thickBot="1">
      <c r="B26" s="6"/>
      <c r="D26" s="190"/>
      <c r="E26" s="832" t="s">
        <v>523</v>
      </c>
      <c r="F26" s="832"/>
      <c r="G26" s="832"/>
      <c r="H26" s="832"/>
      <c r="I26" s="832"/>
      <c r="J26" s="832"/>
      <c r="K26" s="832"/>
      <c r="L26" s="189"/>
      <c r="M26" s="900"/>
      <c r="N26" s="900"/>
      <c r="O26" s="900"/>
      <c r="P26" s="900"/>
      <c r="Q26" s="899"/>
      <c r="R26" s="899"/>
      <c r="S26" s="899"/>
      <c r="T26" s="899"/>
      <c r="U26" s="899"/>
      <c r="V26" s="899"/>
      <c r="W26" s="899"/>
      <c r="X26" s="899"/>
      <c r="Y26" s="899"/>
      <c r="Z26" s="899"/>
      <c r="AA26" s="899"/>
      <c r="AB26" s="899"/>
      <c r="AC26" s="899"/>
      <c r="AD26" s="899"/>
      <c r="AE26" s="899"/>
      <c r="AF26" s="899"/>
      <c r="AG26" s="865"/>
      <c r="AH26" s="865"/>
      <c r="AI26" s="865"/>
      <c r="AJ26" s="865"/>
      <c r="AK26" s="935">
        <f>IF(SUM(Q26:AJ26)=0,0,SUM(Q26:AJ26))</f>
        <v>0</v>
      </c>
      <c r="AL26" s="935"/>
      <c r="AM26" s="935"/>
      <c r="AN26" s="935"/>
      <c r="AO26" s="935"/>
      <c r="AP26" s="936"/>
      <c r="AR26" s="7"/>
      <c r="AV26" s="378" t="s">
        <v>701</v>
      </c>
      <c r="AW26" s="366">
        <f>IF(AW13=0,0,SUM(AW25,-SUM(AW21)))</f>
        <v>0</v>
      </c>
      <c r="AX26" s="393">
        <f t="shared" ref="AX26:BA26" si="2">IF(AX13=0,0,SUM(AX25,-SUM(AX21)))</f>
        <v>0</v>
      </c>
      <c r="AY26" s="393">
        <f t="shared" si="2"/>
        <v>0</v>
      </c>
      <c r="AZ26" s="393">
        <f t="shared" si="2"/>
        <v>0</v>
      </c>
      <c r="BA26" s="370">
        <f t="shared" si="2"/>
        <v>0</v>
      </c>
      <c r="BB26" s="284"/>
      <c r="BC26" s="233"/>
      <c r="BG26" s="378" t="s">
        <v>701</v>
      </c>
      <c r="BH26" s="366">
        <f>IF(BH13=0,0,SUM(BH25,-SUM(BH21)))</f>
        <v>0</v>
      </c>
      <c r="BI26" s="393">
        <f t="shared" ref="BI26:BL26" si="3">IF(BI13=0,0,SUM(BI25,-SUM(BI21)))</f>
        <v>0</v>
      </c>
      <c r="BJ26" s="393">
        <f t="shared" si="3"/>
        <v>0</v>
      </c>
      <c r="BK26" s="393">
        <f t="shared" si="3"/>
        <v>0</v>
      </c>
      <c r="BL26" s="370">
        <f t="shared" si="3"/>
        <v>0</v>
      </c>
      <c r="BM26" s="284"/>
      <c r="BN26" s="233"/>
    </row>
    <row r="27" spans="2:66" ht="40.5" customHeight="1" thickTop="1">
      <c r="B27" s="6"/>
      <c r="D27" s="191"/>
      <c r="E27" s="813" t="s">
        <v>551</v>
      </c>
      <c r="F27" s="813"/>
      <c r="G27" s="813"/>
      <c r="H27" s="813"/>
      <c r="I27" s="813"/>
      <c r="J27" s="813"/>
      <c r="K27" s="813"/>
      <c r="L27" s="131"/>
      <c r="M27" s="925"/>
      <c r="N27" s="925"/>
      <c r="O27" s="925"/>
      <c r="P27" s="925"/>
      <c r="Q27" s="890" t="str">
        <f>IF(Q23="","",IF(Q24="",Q23+Q25-Q26,IF(Q23&lt;0,Q23+MIN(ABS(Q23)+INT(Q18*Q19),Q24)+Q25-Q26,Q23+MIN(INT(Q18*Q19),Q24)+Q25-Q26)))</f>
        <v/>
      </c>
      <c r="R27" s="891"/>
      <c r="S27" s="891"/>
      <c r="T27" s="892"/>
      <c r="U27" s="890" t="str">
        <f>IF(U23="","",IF(U24="",U23+U25-U26,IF(U23&lt;0,U23+MIN(ABS(U23)+INT(U18*U19),U24)+U25-U26,U23+MIN(INT(U18*U19),U24)+U25-U26)))</f>
        <v/>
      </c>
      <c r="V27" s="891"/>
      <c r="W27" s="891"/>
      <c r="X27" s="892"/>
      <c r="Y27" s="890" t="str">
        <f>IF(Y23="","",IF(Y24="",Y23+Y25-Y26,IF(Y23&lt;0,Y23+MIN(ABS(Y23)+INT(Y18*Y19),Y24)+Y25-Y26,Y23+MIN(INT(Y18*Y19),Y24)+Y25-Y26)))</f>
        <v/>
      </c>
      <c r="Z27" s="891"/>
      <c r="AA27" s="891"/>
      <c r="AB27" s="892"/>
      <c r="AC27" s="890" t="str">
        <f>IF(AC23="","",IF(AC24="",AC23+AC25-AC26,IF(AC23&lt;0,AC23+MIN(ABS(AC23)+INT(AC18*AC19),AC24)+AC25-AC26,AC23+MIN(INT(AC18*AC19),AC24)+AC25-AC26)))</f>
        <v/>
      </c>
      <c r="AD27" s="891"/>
      <c r="AE27" s="891"/>
      <c r="AF27" s="892"/>
      <c r="AG27" s="890" t="str">
        <f>IF(AG23="","",IF(AG24="",AG23+AG25-AG26,IF(AG23&lt;0,AG23+MIN(ABS(AG23)+INT(AG18*AG19),AG24)+AG25-AG26,AG23+MIN(INT(AG18*AG19),AG24)+AG25-AG26)))</f>
        <v/>
      </c>
      <c r="AH27" s="891"/>
      <c r="AI27" s="891"/>
      <c r="AJ27" s="892"/>
      <c r="AK27" s="883">
        <f>IF(SUM(Q27:AJ27)=0,0,SUM(Q27:AJ27))</f>
        <v>0</v>
      </c>
      <c r="AL27" s="883"/>
      <c r="AM27" s="883"/>
      <c r="AN27" s="883"/>
      <c r="AO27" s="883"/>
      <c r="AP27" s="884"/>
      <c r="AR27" s="7"/>
      <c r="AV27" s="375" t="s">
        <v>702</v>
      </c>
      <c r="AW27" s="233"/>
      <c r="AX27" s="233"/>
      <c r="AY27" s="233"/>
      <c r="AZ27" s="233"/>
      <c r="BA27" s="233"/>
      <c r="BB27" s="233"/>
      <c r="BC27" s="233"/>
      <c r="BG27" s="375" t="s">
        <v>702</v>
      </c>
      <c r="BH27" s="233"/>
      <c r="BI27" s="233"/>
      <c r="BJ27" s="233"/>
      <c r="BK27" s="233"/>
      <c r="BL27" s="233"/>
      <c r="BM27" s="233"/>
      <c r="BN27" s="233"/>
    </row>
    <row r="28" spans="2:66" ht="43.5" hidden="1" customHeight="1">
      <c r="B28" s="6"/>
      <c r="D28" s="391"/>
      <c r="E28" s="78"/>
      <c r="F28" s="78"/>
      <c r="G28" s="78"/>
      <c r="H28" s="78"/>
      <c r="I28" s="78"/>
      <c r="J28" s="78"/>
      <c r="K28" s="78"/>
      <c r="L28" s="392"/>
      <c r="M28" s="389"/>
      <c r="N28" s="314"/>
      <c r="O28" s="314"/>
      <c r="P28" s="192"/>
      <c r="Q28" s="901" t="str">
        <f>AW39</f>
        <v/>
      </c>
      <c r="R28" s="902"/>
      <c r="S28" s="902"/>
      <c r="T28" s="903"/>
      <c r="U28" s="901" t="str">
        <f>AX39</f>
        <v/>
      </c>
      <c r="V28" s="902"/>
      <c r="W28" s="902"/>
      <c r="X28" s="903"/>
      <c r="Y28" s="901" t="str">
        <f>AY39</f>
        <v/>
      </c>
      <c r="Z28" s="902"/>
      <c r="AA28" s="902"/>
      <c r="AB28" s="903"/>
      <c r="AC28" s="901" t="str">
        <f>AZ39</f>
        <v/>
      </c>
      <c r="AD28" s="902"/>
      <c r="AE28" s="902"/>
      <c r="AF28" s="903"/>
      <c r="AG28" s="901" t="str">
        <f>BA39</f>
        <v/>
      </c>
      <c r="AH28" s="902"/>
      <c r="AI28" s="902"/>
      <c r="AJ28" s="903"/>
      <c r="AK28" s="885"/>
      <c r="AL28" s="885"/>
      <c r="AM28" s="885"/>
      <c r="AN28" s="885"/>
      <c r="AO28" s="885"/>
      <c r="AP28" s="886"/>
      <c r="AR28" s="7"/>
      <c r="AS28" s="233"/>
      <c r="AU28" s="9" t="s">
        <v>703</v>
      </c>
      <c r="AV28" s="390" t="s">
        <v>704</v>
      </c>
      <c r="AW28" s="366">
        <f>AW18</f>
        <v>0</v>
      </c>
      <c r="AX28" s="393" t="str">
        <f>IF(AX17="","",SUM(AW28,AX18))</f>
        <v/>
      </c>
      <c r="AY28" s="393" t="str">
        <f>IF(AY17="","",SUM(AX28,AY18))</f>
        <v/>
      </c>
      <c r="AZ28" s="393" t="str">
        <f>IF(AZ17="","",SUM(AY28,AZ18))</f>
        <v/>
      </c>
      <c r="BA28" s="393" t="str">
        <f>IF(BA17="","",SUM(AZ28,BA18))</f>
        <v/>
      </c>
      <c r="BB28" s="376"/>
      <c r="BC28" s="233"/>
      <c r="BF28" s="9" t="s">
        <v>703</v>
      </c>
      <c r="BG28" s="390" t="s">
        <v>704</v>
      </c>
      <c r="BH28" s="366">
        <f>BH18</f>
        <v>0</v>
      </c>
      <c r="BI28" s="393" t="str">
        <f>IF(BI17="","",SUM(BH28,BI18))</f>
        <v/>
      </c>
      <c r="BJ28" s="393" t="str">
        <f>IF(BJ17="","",SUM(BI28,BJ18))</f>
        <v/>
      </c>
      <c r="BK28" s="393" t="str">
        <f>IF(BK17="","",SUM(BJ28,BK18))</f>
        <v/>
      </c>
      <c r="BL28" s="393" t="str">
        <f>IF(BL17="","",SUM(BK28,BL18))</f>
        <v/>
      </c>
      <c r="BM28" s="376"/>
      <c r="BN28" s="233"/>
    </row>
    <row r="29" spans="2:66" ht="33.75" customHeight="1" thickBot="1">
      <c r="B29" s="6"/>
      <c r="D29" s="103"/>
      <c r="E29" s="725" t="s">
        <v>546</v>
      </c>
      <c r="F29" s="725"/>
      <c r="G29" s="725"/>
      <c r="H29" s="725"/>
      <c r="I29" s="725"/>
      <c r="J29" s="725"/>
      <c r="K29" s="725"/>
      <c r="L29" s="104"/>
      <c r="M29" s="923"/>
      <c r="N29" s="923"/>
      <c r="O29" s="923"/>
      <c r="P29" s="923"/>
      <c r="Q29" s="904" t="str">
        <f>IF(OR($AW$4&lt;Q17:T17,Q28&lt;0),"",Q28)</f>
        <v/>
      </c>
      <c r="R29" s="905"/>
      <c r="S29" s="905"/>
      <c r="T29" s="906"/>
      <c r="U29" s="904" t="str">
        <f>IF(OR($AW$4&lt;U17:X17,U28&lt;0),"",U28)</f>
        <v/>
      </c>
      <c r="V29" s="905"/>
      <c r="W29" s="905"/>
      <c r="X29" s="906"/>
      <c r="Y29" s="904" t="str">
        <f>IF(OR($AW$4&lt;Y17:AB17,Y28&lt;0),"",Y28)</f>
        <v/>
      </c>
      <c r="Z29" s="905"/>
      <c r="AA29" s="905"/>
      <c r="AB29" s="906"/>
      <c r="AC29" s="904" t="str">
        <f>IF(OR($AW$4&lt;AC17:AF17,AC28&lt;0),"",AC28)</f>
        <v/>
      </c>
      <c r="AD29" s="905"/>
      <c r="AE29" s="905"/>
      <c r="AF29" s="906"/>
      <c r="AG29" s="904" t="str">
        <f>IF(OR($AW$4&lt;AG17:AJ17,AG28&lt;0),"",AG28)</f>
        <v/>
      </c>
      <c r="AH29" s="905"/>
      <c r="AI29" s="905"/>
      <c r="AJ29" s="906"/>
      <c r="AK29" s="887"/>
      <c r="AL29" s="888"/>
      <c r="AM29" s="888"/>
      <c r="AN29" s="888"/>
      <c r="AO29" s="888"/>
      <c r="AP29" s="889"/>
      <c r="AR29" s="7"/>
      <c r="AV29" s="379" t="s">
        <v>705</v>
      </c>
      <c r="AW29" s="366" t="str">
        <f>AW16</f>
        <v/>
      </c>
      <c r="AX29" s="393" t="str">
        <f>IF(AX17="","",IF(AW29="",AX16,SUM(AW29,AX16)))</f>
        <v/>
      </c>
      <c r="AY29" s="393" t="str">
        <f>IF(AY17="","",IF(AX29="",AY16,SUM(AX29,AY16)))</f>
        <v/>
      </c>
      <c r="AZ29" s="393" t="str">
        <f>IF(AZ17="","",IF(AY29="",AZ16,SUM(AY29,AZ16)))</f>
        <v/>
      </c>
      <c r="BA29" s="393" t="str">
        <f>IF(BA17="","",IF(AZ29="",BA16,SUM(AZ29,BA16)))</f>
        <v/>
      </c>
      <c r="BB29" s="377"/>
      <c r="BC29" s="233"/>
      <c r="BG29" s="379" t="s">
        <v>705</v>
      </c>
      <c r="BH29" s="366" t="str">
        <f>BH16</f>
        <v/>
      </c>
      <c r="BI29" s="393" t="str">
        <f>IF(BI17="","",IF(BH29="",BI16,SUM(BH29,BI16)))</f>
        <v/>
      </c>
      <c r="BJ29" s="393" t="str">
        <f>IF(BJ17="","",IF(BI29="",BJ16,SUM(BI29,BJ16)))</f>
        <v/>
      </c>
      <c r="BK29" s="393" t="str">
        <f>IF(BK17="","",IF(BJ29="",BK16,SUM(BJ29,BK16)))</f>
        <v/>
      </c>
      <c r="BL29" s="393" t="str">
        <f>IF(BL17="","",IF(BK29="",BL16,SUM(BK29,BL16)))</f>
        <v/>
      </c>
      <c r="BM29" s="377"/>
      <c r="BN29" s="233"/>
    </row>
    <row r="30" spans="2:66" ht="9.75" customHeight="1" thickBot="1">
      <c r="B30" s="6"/>
      <c r="D30" s="78"/>
      <c r="E30" s="78"/>
      <c r="F30" s="78"/>
      <c r="G30" s="78"/>
      <c r="H30" s="78"/>
      <c r="I30" s="78"/>
      <c r="J30" s="78"/>
      <c r="K30" s="78"/>
      <c r="L30" s="78"/>
      <c r="M30" s="5"/>
      <c r="N30" s="5"/>
      <c r="O30" s="5"/>
      <c r="P30" s="5"/>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R30" s="7"/>
      <c r="AV30" s="379" t="s">
        <v>706</v>
      </c>
      <c r="AW30" s="366">
        <f>AX19</f>
        <v>0</v>
      </c>
      <c r="AX30" s="393" t="str">
        <f>IF(AX17="","",SUM(AY19,AW30))</f>
        <v/>
      </c>
      <c r="AY30" s="393" t="str">
        <f>IF(AY17="","",SUM(AZ19,AX30))</f>
        <v/>
      </c>
      <c r="AZ30" s="393" t="str">
        <f>IF(AZ17="","",SUM(BA19,AY30))</f>
        <v/>
      </c>
      <c r="BA30" s="393" t="str">
        <f>IF(BA17="","",SUM(BB19,AZ30))</f>
        <v/>
      </c>
      <c r="BB30" s="377"/>
      <c r="BC30" s="233"/>
      <c r="BG30" s="379" t="s">
        <v>706</v>
      </c>
      <c r="BH30" s="366">
        <f>BI19</f>
        <v>0</v>
      </c>
      <c r="BI30" s="393" t="str">
        <f>IF(BI17="","",SUM(BJ19,BH30))</f>
        <v/>
      </c>
      <c r="BJ30" s="393" t="str">
        <f>IF(BJ17="","",SUM(BK19,BI30))</f>
        <v/>
      </c>
      <c r="BK30" s="393" t="str">
        <f>IF(BK17="","",SUM(BL19,BJ30))</f>
        <v/>
      </c>
      <c r="BL30" s="393" t="str">
        <f>IF(BL17="","",SUM(BM19,BK30))</f>
        <v/>
      </c>
      <c r="BM30" s="377"/>
      <c r="BN30" s="233"/>
    </row>
    <row r="31" spans="2:66" ht="33.75" customHeight="1" thickTop="1" thickBot="1">
      <c r="B31" s="6"/>
      <c r="D31" s="194"/>
      <c r="E31" s="927" t="s">
        <v>547</v>
      </c>
      <c r="F31" s="927"/>
      <c r="G31" s="927"/>
      <c r="H31" s="927"/>
      <c r="I31" s="927"/>
      <c r="J31" s="927"/>
      <c r="K31" s="927"/>
      <c r="L31" s="927"/>
      <c r="M31" s="927"/>
      <c r="N31" s="927"/>
      <c r="O31" s="927"/>
      <c r="P31" s="927"/>
      <c r="Q31" s="927"/>
      <c r="R31" s="927"/>
      <c r="S31" s="927"/>
      <c r="T31" s="927"/>
      <c r="U31" s="927"/>
      <c r="V31" s="927"/>
      <c r="W31" s="927"/>
      <c r="X31" s="927"/>
      <c r="Y31" s="927"/>
      <c r="Z31" s="927"/>
      <c r="AA31" s="927"/>
      <c r="AB31" s="195"/>
      <c r="AC31" s="917" t="str">
        <f>IF(AK20=0,"",SUM(AK20,AK24,AK25-SUM(AK22,AK26)))</f>
        <v/>
      </c>
      <c r="AD31" s="918"/>
      <c r="AE31" s="918"/>
      <c r="AF31" s="918"/>
      <c r="AG31" s="918"/>
      <c r="AH31" s="918"/>
      <c r="AI31" s="915" t="s">
        <v>53</v>
      </c>
      <c r="AJ31" s="915"/>
      <c r="AK31" s="915"/>
      <c r="AL31" s="915"/>
      <c r="AM31" s="915"/>
      <c r="AN31" s="915"/>
      <c r="AO31" s="915"/>
      <c r="AP31" s="916"/>
      <c r="AR31" s="7"/>
      <c r="AV31" s="380" t="s">
        <v>707</v>
      </c>
      <c r="AW31" s="381"/>
      <c r="AX31" s="363">
        <f>AX20</f>
        <v>0</v>
      </c>
      <c r="AY31" s="363" t="str">
        <f>IF(AY17="","",SUM(AY20,AX31))</f>
        <v/>
      </c>
      <c r="AZ31" s="363" t="str">
        <f>IF(AZ17="","",SUM(AZ20,AY31))</f>
        <v/>
      </c>
      <c r="BA31" s="363" t="str">
        <f>IF(BA17="","",SUM(BA20,AZ31))</f>
        <v/>
      </c>
      <c r="BB31" s="377"/>
      <c r="BC31" s="233"/>
      <c r="BG31" s="380" t="s">
        <v>707</v>
      </c>
      <c r="BH31" s="381"/>
      <c r="BI31" s="363">
        <f>BI20</f>
        <v>0</v>
      </c>
      <c r="BJ31" s="363" t="str">
        <f>IF(BJ17="","",SUM(BJ20,BI31))</f>
        <v/>
      </c>
      <c r="BK31" s="363" t="str">
        <f>IF(BK17="","",SUM(BK20,BJ31))</f>
        <v/>
      </c>
      <c r="BL31" s="363" t="str">
        <f>IF(BL17="","",SUM(BL20,BK31))</f>
        <v/>
      </c>
      <c r="BM31" s="377"/>
      <c r="BN31" s="233"/>
    </row>
    <row r="32" spans="2:66" ht="9.75" customHeight="1" thickTop="1" thickBot="1">
      <c r="B32" s="6"/>
      <c r="D32" s="185"/>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85"/>
      <c r="AC32" s="197"/>
      <c r="AD32" s="197"/>
      <c r="AE32" s="197"/>
      <c r="AF32" s="197"/>
      <c r="AG32" s="197"/>
      <c r="AH32" s="197"/>
      <c r="AI32" s="197"/>
      <c r="AJ32" s="197"/>
      <c r="AK32" s="197"/>
      <c r="AL32" s="197"/>
      <c r="AM32" s="197"/>
      <c r="AN32" s="197"/>
      <c r="AO32" s="197"/>
      <c r="AP32" s="197"/>
      <c r="AR32" s="7"/>
      <c r="AV32" s="47"/>
      <c r="AW32" s="47"/>
      <c r="AX32" s="48"/>
      <c r="AY32" s="48"/>
      <c r="AZ32" s="48"/>
      <c r="BA32" s="51"/>
      <c r="BB32" s="382"/>
      <c r="BG32" s="47"/>
      <c r="BH32" s="47"/>
      <c r="BI32" s="48"/>
      <c r="BJ32" s="48"/>
      <c r="BK32" s="48"/>
      <c r="BL32" s="51"/>
      <c r="BM32" s="382"/>
      <c r="BN32" s="233"/>
    </row>
    <row r="33" spans="2:66" ht="33.75" customHeight="1">
      <c r="B33" s="6"/>
      <c r="D33" s="198"/>
      <c r="E33" s="615" t="s">
        <v>548</v>
      </c>
      <c r="F33" s="615"/>
      <c r="G33" s="615"/>
      <c r="H33" s="615"/>
      <c r="I33" s="615"/>
      <c r="J33" s="615"/>
      <c r="K33" s="615"/>
      <c r="L33" s="615"/>
      <c r="M33" s="615"/>
      <c r="N33" s="615"/>
      <c r="O33" s="615"/>
      <c r="P33" s="615"/>
      <c r="Q33" s="615"/>
      <c r="R33" s="615"/>
      <c r="S33" s="615"/>
      <c r="T33" s="615"/>
      <c r="U33" s="615"/>
      <c r="V33" s="615"/>
      <c r="W33" s="615"/>
      <c r="X33" s="615"/>
      <c r="Y33" s="615"/>
      <c r="Z33" s="615"/>
      <c r="AA33" s="615"/>
      <c r="AB33" s="199"/>
      <c r="AC33" s="919" t="str">
        <f>IFERROR(IF(AY4=0,"",IF(AK22=0,M22*AW5,IF(AW3=AY4,M22,HLOOKUP(AW4,Q17:AJ22,6,FALSE))*AW5)),"")</f>
        <v/>
      </c>
      <c r="AD33" s="920"/>
      <c r="AE33" s="920"/>
      <c r="AF33" s="920"/>
      <c r="AG33" s="920"/>
      <c r="AH33" s="920"/>
      <c r="AI33" s="921" t="s">
        <v>53</v>
      </c>
      <c r="AJ33" s="921"/>
      <c r="AK33" s="921"/>
      <c r="AL33" s="921"/>
      <c r="AM33" s="921"/>
      <c r="AN33" s="921"/>
      <c r="AO33" s="921"/>
      <c r="AP33" s="922"/>
      <c r="AR33" s="7"/>
      <c r="AV33" s="383" t="s">
        <v>708</v>
      </c>
      <c r="AW33" s="384">
        <f>AW26</f>
        <v>0</v>
      </c>
      <c r="AX33" s="385" t="str">
        <f>IF(AX17="","",SUM(AX26,AW33))</f>
        <v/>
      </c>
      <c r="AY33" s="385" t="str">
        <f>IF(AY17="","",SUM(AY26,AX33))</f>
        <v/>
      </c>
      <c r="AZ33" s="385" t="str">
        <f>IF(AZ17="","",SUM(AZ26,AY33))</f>
        <v/>
      </c>
      <c r="BA33" s="285" t="str">
        <f>IF(BA17="","",SUM(BA26,AZ33))</f>
        <v/>
      </c>
      <c r="BB33" s="284"/>
      <c r="BC33" s="233"/>
      <c r="BG33" s="383" t="s">
        <v>708</v>
      </c>
      <c r="BH33" s="384">
        <f>BH26</f>
        <v>0</v>
      </c>
      <c r="BI33" s="385" t="str">
        <f>IF(BI17="","",SUM(BI26,BH33))</f>
        <v/>
      </c>
      <c r="BJ33" s="385" t="str">
        <f>IF(BJ17="","",SUM(BJ26,BI33))</f>
        <v/>
      </c>
      <c r="BK33" s="385" t="str">
        <f>IF(BK17="","",SUM(BK26,BJ33))</f>
        <v/>
      </c>
      <c r="BL33" s="285" t="str">
        <f>IF(BL17="","",SUM(BL26,BK33))</f>
        <v/>
      </c>
      <c r="BM33" s="284"/>
      <c r="BN33" s="233"/>
    </row>
    <row r="34" spans="2:66" ht="33.75" customHeight="1">
      <c r="B34" s="6"/>
      <c r="D34" s="65"/>
      <c r="E34" s="554" t="s">
        <v>9</v>
      </c>
      <c r="F34" s="554"/>
      <c r="G34" s="554"/>
      <c r="H34" s="554"/>
      <c r="I34" s="554"/>
      <c r="J34" s="554"/>
      <c r="K34" s="554"/>
      <c r="L34" s="554"/>
      <c r="M34" s="554"/>
      <c r="N34" s="554"/>
      <c r="O34" s="554"/>
      <c r="P34" s="554"/>
      <c r="Q34" s="554"/>
      <c r="R34" s="554"/>
      <c r="S34" s="554"/>
      <c r="T34" s="554"/>
      <c r="U34" s="554"/>
      <c r="V34" s="554"/>
      <c r="W34" s="554"/>
      <c r="X34" s="554"/>
      <c r="Y34" s="554"/>
      <c r="Z34" s="554"/>
      <c r="AA34" s="554"/>
      <c r="AB34" s="66"/>
      <c r="AC34" s="907" t="str">
        <f>IF(AC31="","",IF(BL40&lt;0,-BL40,IF(BL44&lt;0,-BL44,"")))</f>
        <v/>
      </c>
      <c r="AD34" s="908"/>
      <c r="AE34" s="908"/>
      <c r="AF34" s="908"/>
      <c r="AG34" s="908"/>
      <c r="AH34" s="908"/>
      <c r="AI34" s="909" t="s">
        <v>53</v>
      </c>
      <c r="AJ34" s="909"/>
      <c r="AK34" s="909"/>
      <c r="AL34" s="909"/>
      <c r="AM34" s="909"/>
      <c r="AN34" s="909"/>
      <c r="AO34" s="909"/>
      <c r="AP34" s="910"/>
      <c r="AR34" s="7"/>
      <c r="AV34" s="185"/>
      <c r="AW34" s="233"/>
      <c r="AX34" s="233"/>
      <c r="AY34" s="233"/>
      <c r="AZ34" s="233"/>
      <c r="BA34" s="233"/>
      <c r="BB34" s="233"/>
      <c r="BC34" s="233"/>
      <c r="BG34" s="185"/>
      <c r="BH34" s="233"/>
      <c r="BI34" s="233"/>
      <c r="BJ34" s="233"/>
      <c r="BK34" s="233"/>
      <c r="BL34" s="233"/>
      <c r="BM34" s="233"/>
      <c r="BN34" s="233"/>
    </row>
    <row r="35" spans="2:66" ht="33.75" customHeight="1" thickBot="1">
      <c r="B35" s="6"/>
      <c r="D35" s="114"/>
      <c r="E35" s="731" t="s">
        <v>8</v>
      </c>
      <c r="F35" s="731"/>
      <c r="G35" s="731"/>
      <c r="H35" s="731"/>
      <c r="I35" s="731"/>
      <c r="J35" s="731"/>
      <c r="K35" s="731"/>
      <c r="L35" s="731"/>
      <c r="M35" s="731"/>
      <c r="N35" s="731"/>
      <c r="O35" s="731"/>
      <c r="P35" s="731"/>
      <c r="Q35" s="731"/>
      <c r="R35" s="731"/>
      <c r="S35" s="731"/>
      <c r="T35" s="731"/>
      <c r="U35" s="731"/>
      <c r="V35" s="731"/>
      <c r="W35" s="731"/>
      <c r="X35" s="731"/>
      <c r="Y35" s="731"/>
      <c r="Z35" s="731"/>
      <c r="AA35" s="731"/>
      <c r="AB35" s="137"/>
      <c r="AC35" s="911" t="str">
        <f>IF(AC31="","",IF(BL39&gt;0,BL39,""))</f>
        <v/>
      </c>
      <c r="AD35" s="912"/>
      <c r="AE35" s="912"/>
      <c r="AF35" s="912"/>
      <c r="AG35" s="912"/>
      <c r="AH35" s="912"/>
      <c r="AI35" s="913" t="s">
        <v>53</v>
      </c>
      <c r="AJ35" s="913"/>
      <c r="AK35" s="913"/>
      <c r="AL35" s="913"/>
      <c r="AM35" s="913"/>
      <c r="AN35" s="913"/>
      <c r="AO35" s="913"/>
      <c r="AP35" s="914"/>
      <c r="AR35" s="7"/>
      <c r="AT35" s="43" t="s">
        <v>536</v>
      </c>
      <c r="BE35" s="43" t="s">
        <v>536</v>
      </c>
      <c r="BN35" s="5"/>
    </row>
    <row r="36" spans="2:66" ht="26.25" customHeight="1">
      <c r="B36" s="6"/>
      <c r="D36" s="924" t="s">
        <v>553</v>
      </c>
      <c r="E36" s="924"/>
      <c r="F36" s="924"/>
      <c r="G36" s="924"/>
      <c r="H36" s="924"/>
      <c r="I36" s="924"/>
      <c r="J36" s="924"/>
      <c r="K36" s="924"/>
      <c r="L36" s="924"/>
      <c r="M36" s="924"/>
      <c r="N36" s="924"/>
      <c r="O36" s="924"/>
      <c r="P36" s="924"/>
      <c r="Q36" s="924"/>
      <c r="R36" s="924"/>
      <c r="S36" s="924"/>
      <c r="T36" s="924"/>
      <c r="U36" s="924"/>
      <c r="V36" s="924"/>
      <c r="W36" s="924"/>
      <c r="X36" s="924"/>
      <c r="Y36" s="924"/>
      <c r="Z36" s="924"/>
      <c r="AA36" s="924"/>
      <c r="AB36" s="924"/>
      <c r="AC36" s="924"/>
      <c r="AD36" s="924"/>
      <c r="AE36" s="924"/>
      <c r="AF36" s="924"/>
      <c r="AG36" s="924"/>
      <c r="AH36" s="924"/>
      <c r="AI36" s="924"/>
      <c r="AJ36" s="924"/>
      <c r="AK36" s="924"/>
      <c r="AL36" s="924"/>
      <c r="AM36" s="924"/>
      <c r="AN36" s="924"/>
      <c r="AO36" s="924"/>
      <c r="AP36" s="924"/>
      <c r="AR36" s="7"/>
      <c r="AT36" s="356" t="s">
        <v>709</v>
      </c>
      <c r="AU36" s="357"/>
      <c r="AV36" s="73"/>
      <c r="AW36" s="389" t="str">
        <f>IF(0&lt;=AW28,"YES","NO")</f>
        <v>YES</v>
      </c>
      <c r="AX36" s="314" t="str">
        <f>IF(0&lt;=AX28,"YES","NO")</f>
        <v>YES</v>
      </c>
      <c r="AY36" s="314" t="str">
        <f>IF(0&lt;=AY28,"YES","NO")</f>
        <v>YES</v>
      </c>
      <c r="AZ36" s="314" t="str">
        <f>IF(0&lt;=AZ28,"YES","NO")</f>
        <v>YES</v>
      </c>
      <c r="BA36" s="192" t="str">
        <f>IF(0&lt;=BA28,"YES","NO")</f>
        <v>YES</v>
      </c>
      <c r="BB36" s="386"/>
      <c r="BC36" s="5"/>
      <c r="BE36" s="356" t="s">
        <v>709</v>
      </c>
      <c r="BF36" s="357"/>
      <c r="BG36" s="73"/>
      <c r="BH36" s="389" t="str">
        <f>IF(0&lt;=BH28,"YES","NO")</f>
        <v>YES</v>
      </c>
      <c r="BI36" s="314" t="str">
        <f>IF(0&lt;=BI28,"YES","NO")</f>
        <v>YES</v>
      </c>
      <c r="BJ36" s="314" t="str">
        <f>IF(0&lt;=BJ28,"YES","NO")</f>
        <v>YES</v>
      </c>
      <c r="BK36" s="314" t="str">
        <f>IF(0&lt;=BK28,"YES","NO")</f>
        <v>YES</v>
      </c>
      <c r="BL36" s="192" t="str">
        <f>IF(0&lt;=BL28,"YES","NO")</f>
        <v>YES</v>
      </c>
      <c r="BM36" s="386"/>
    </row>
    <row r="37" spans="2:66" ht="3" customHeight="1">
      <c r="B37" s="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8"/>
      <c r="AT37" s="47"/>
      <c r="AU37" s="48"/>
      <c r="AV37" s="48"/>
      <c r="AW37" s="48"/>
      <c r="AX37" s="48"/>
      <c r="AY37" s="48"/>
      <c r="AZ37" s="48"/>
      <c r="BA37" s="51"/>
      <c r="BB37" s="382"/>
      <c r="BE37" s="47"/>
      <c r="BF37" s="48"/>
      <c r="BG37" s="48"/>
      <c r="BH37" s="48"/>
      <c r="BI37" s="48"/>
      <c r="BJ37" s="48"/>
      <c r="BK37" s="48"/>
      <c r="BL37" s="51"/>
      <c r="BM37" s="382"/>
    </row>
    <row r="38" spans="2:66" ht="12" customHeight="1" thickBot="1">
      <c r="D38" s="9"/>
      <c r="P38" s="648"/>
      <c r="Q38" s="648"/>
      <c r="R38" s="648"/>
      <c r="Y38" s="90"/>
      <c r="Z38" s="90"/>
      <c r="AA38" s="90"/>
      <c r="AB38" s="90"/>
      <c r="AC38" s="90"/>
      <c r="AD38" s="90"/>
      <c r="AE38" s="90"/>
      <c r="AF38" s="90"/>
      <c r="AG38" s="90"/>
      <c r="AH38" s="90"/>
      <c r="AI38" s="90"/>
      <c r="AJ38" s="90"/>
      <c r="AK38" s="90"/>
      <c r="AL38" s="90"/>
      <c r="AM38" s="90"/>
      <c r="AN38" s="90"/>
      <c r="AO38" s="90"/>
      <c r="AP38" s="90"/>
      <c r="AQ38" s="1" t="s">
        <v>662</v>
      </c>
      <c r="AR38" s="1"/>
      <c r="AT38" s="6" t="s">
        <v>710</v>
      </c>
      <c r="AU38" s="7"/>
      <c r="AV38" s="67" t="s">
        <v>536</v>
      </c>
      <c r="AW38" s="366">
        <f>IF(AW36="YES",IF(AW30&gt;0,MIN(AW29,AW30),0),"")</f>
        <v>0</v>
      </c>
      <c r="AX38" s="393">
        <f>IF(AX36="YES",IF(AX30&gt;0,MIN(AX29,AX30),0),"")</f>
        <v>0</v>
      </c>
      <c r="AY38" s="393">
        <f>IF(AY36="YES",IF(AY30&gt;0,MIN(AY29,AY30),0),"")</f>
        <v>0</v>
      </c>
      <c r="AZ38" s="393">
        <f>IF(AZ36="YES",IF(AZ30&gt;0,MIN(AZ29,AZ30),0),"")</f>
        <v>0</v>
      </c>
      <c r="BA38" s="370">
        <f>IF(BA36="YES",IF(BA30&gt;0,MIN(BA29,BA30),0),"")</f>
        <v>0</v>
      </c>
      <c r="BB38" s="377"/>
      <c r="BC38" s="233"/>
      <c r="BE38" s="6" t="s">
        <v>710</v>
      </c>
      <c r="BG38" s="67" t="s">
        <v>536</v>
      </c>
      <c r="BH38" s="366">
        <f>IF(BH36="YES",IF(BH30&gt;0,MIN(BH29,BH30),0),"")</f>
        <v>0</v>
      </c>
      <c r="BI38" s="393">
        <f>IF(BI36="YES",IF(BI30&gt;0,MIN(BI29,BI30),0),"")</f>
        <v>0</v>
      </c>
      <c r="BJ38" s="393">
        <f>IF(BJ36="YES",IF(BJ30&gt;0,MIN(BJ29,BJ30),0),"")</f>
        <v>0</v>
      </c>
      <c r="BK38" s="393">
        <f>IF(BK36="YES",IF(BK30&gt;0,MIN(BK29,BK30),0),"")</f>
        <v>0</v>
      </c>
      <c r="BL38" s="370">
        <f>IF(BL36="YES",IF(BL30&gt;0,MIN(BL29,BL30),0),"")</f>
        <v>0</v>
      </c>
      <c r="BM38" s="377"/>
      <c r="BN38" s="233"/>
    </row>
    <row r="39" spans="2:66" ht="36.6" thickBot="1">
      <c r="AT39" s="6"/>
      <c r="AU39" s="7"/>
      <c r="AV39" s="356" t="s">
        <v>711</v>
      </c>
      <c r="AW39" s="366" t="str">
        <f>IF(AW17="","",IF(AW36="YES",SUM(AW33,AW38),""))</f>
        <v/>
      </c>
      <c r="AX39" s="393" t="str">
        <f>IF(AX17="","",IF(AX36="YES",SUM(AX33,AX38),""))</f>
        <v/>
      </c>
      <c r="AY39" s="393" t="str">
        <f>IF(AY17="","",IF(AY36="YES",SUM(AY33,AY38),""))</f>
        <v/>
      </c>
      <c r="AZ39" s="393" t="str">
        <f>IF(AZ17="","",IF(AZ36="YES",SUM(AZ33,AZ38),""))</f>
        <v/>
      </c>
      <c r="BA39" s="387" t="str">
        <f>IF(BA17="","",IF(BA36="YES",SUM(BA33,BA38),""))</f>
        <v/>
      </c>
      <c r="BB39" s="388"/>
      <c r="BC39" s="233"/>
      <c r="BE39" s="6"/>
      <c r="BG39" s="67" t="s">
        <v>712</v>
      </c>
      <c r="BH39" s="366" t="str">
        <f>IF(BH17="","",IF(BH36="YES",SUM(BH33,BH38),""))</f>
        <v/>
      </c>
      <c r="BI39" s="393" t="str">
        <f>IF(BI17="","",IF(BI36="YES",SUM(BI33,BI38),""))</f>
        <v/>
      </c>
      <c r="BJ39" s="393" t="str">
        <f>IF(BJ17="","",IF(BJ36="YES",SUM(BJ33,BJ38),""))</f>
        <v/>
      </c>
      <c r="BK39" s="393" t="str">
        <f>IF(BK17="","",IF(BK36="YES",SUM(BK33,BK38),""))</f>
        <v/>
      </c>
      <c r="BL39" s="387" t="str">
        <f>IF(BL17="","",IF(BL36="YES",SUM(BL33,BL38),""))</f>
        <v/>
      </c>
      <c r="BM39" s="388"/>
    </row>
    <row r="40" spans="2:66" ht="36">
      <c r="AT40" s="3"/>
      <c r="AU40" s="8"/>
      <c r="AV40" s="67" t="s">
        <v>713</v>
      </c>
      <c r="AW40" s="366">
        <f>IF(AW39&lt;0,SUM(AW39,AW31),0)</f>
        <v>0</v>
      </c>
      <c r="AX40" s="393">
        <f>IF(AX39&lt;0,SUM(AX39,AX31),0)</f>
        <v>0</v>
      </c>
      <c r="AY40" s="393">
        <f>IF(AY39&lt;0,SUM(AY39,AY31),0)</f>
        <v>0</v>
      </c>
      <c r="AZ40" s="393">
        <f>IF(AZ39&lt;0,SUM(AZ39,AZ31),0)</f>
        <v>0</v>
      </c>
      <c r="BA40" s="370">
        <f>IF(BA39&lt;0,SUM(BA39,BA31),0)</f>
        <v>0</v>
      </c>
      <c r="BB40" s="377"/>
      <c r="BC40" s="233"/>
      <c r="BE40" s="3"/>
      <c r="BF40" s="2"/>
      <c r="BG40" s="67" t="s">
        <v>713</v>
      </c>
      <c r="BH40" s="366">
        <f>IF(BH39&lt;0,SUM(BH39,BH31),0)</f>
        <v>0</v>
      </c>
      <c r="BI40" s="393">
        <f>IF(BI39&lt;0,SUM(BI39,BI31),0)</f>
        <v>0</v>
      </c>
      <c r="BJ40" s="393">
        <f>IF(BJ39&lt;0,SUM(BJ39,BJ31),0)</f>
        <v>0</v>
      </c>
      <c r="BK40" s="393">
        <f>IF(BK39&lt;0,SUM(BK39,BK31),0)</f>
        <v>0</v>
      </c>
      <c r="BL40" s="370">
        <f>IF(BL39&lt;0,SUM(BL39,BL31),0)</f>
        <v>0</v>
      </c>
      <c r="BM40" s="377"/>
    </row>
    <row r="41" spans="2:66">
      <c r="AT41" s="47" t="s">
        <v>714</v>
      </c>
      <c r="AU41" s="48"/>
      <c r="BA41" s="7"/>
      <c r="BB41" s="382"/>
      <c r="BE41" s="47" t="s">
        <v>714</v>
      </c>
      <c r="BF41" s="48"/>
      <c r="BG41" s="51"/>
      <c r="BH41" s="6"/>
      <c r="BL41" s="7"/>
      <c r="BM41" s="382"/>
      <c r="BN41" s="233"/>
    </row>
    <row r="42" spans="2:66">
      <c r="AT42" s="6"/>
      <c r="AV42" s="67" t="s">
        <v>536</v>
      </c>
      <c r="AW42" s="366" t="str">
        <f>IF(AW36="NO",IF(AW30&gt;0,MIN(-AW33,AW30),0),"")</f>
        <v/>
      </c>
      <c r="AX42" s="393" t="str">
        <f>IF(AX36="NO",IF(AX30&gt;0,MIN(-AX33,AX30),0),"")</f>
        <v/>
      </c>
      <c r="AY42" s="393" t="str">
        <f>IF(AY36="NO",IF(AY30&gt;0,MIN(-AY33,AY30),0),"")</f>
        <v/>
      </c>
      <c r="AZ42" s="393" t="str">
        <f>IF(AZ36="NO",IF(AZ30&gt;0,MIN(-AZ33,AZ30),0),"")</f>
        <v/>
      </c>
      <c r="BA42" s="370" t="str">
        <f>IF(BA36="NO",IF(BA30&gt;0,MIN(-BA33,BA30),0),"")</f>
        <v/>
      </c>
      <c r="BB42" s="377"/>
      <c r="BC42" s="233"/>
      <c r="BE42" s="6"/>
      <c r="BG42" s="67" t="s">
        <v>536</v>
      </c>
      <c r="BH42" s="366" t="str">
        <f>IF(BH36="NO",IF(BH30&gt;0,MIN(-BH33,BH30),0),"")</f>
        <v/>
      </c>
      <c r="BI42" s="393" t="str">
        <f>IF(BI36="NO",IF(BI30&gt;0,MIN(-BI33,BI30),0),"")</f>
        <v/>
      </c>
      <c r="BJ42" s="393" t="str">
        <f>IF(BJ36="NO",IF(BJ30&gt;0,MIN(-BJ33,BJ30),0),"")</f>
        <v/>
      </c>
      <c r="BK42" s="393" t="str">
        <f>IF(BK36="NO",IF(BK30&gt;0,MIN(-BK33,BK30),0),"")</f>
        <v/>
      </c>
      <c r="BL42" s="370" t="str">
        <f>IF(BL36="NO",IF(BL30&gt;0,MIN(-BL33,BL30),0),"")</f>
        <v/>
      </c>
      <c r="BM42" s="377"/>
      <c r="BN42" s="233"/>
    </row>
    <row r="43" spans="2:66" ht="12.6" thickBot="1">
      <c r="AT43" s="6"/>
      <c r="AV43" s="368" t="s">
        <v>715</v>
      </c>
      <c r="AW43" s="384" t="str">
        <f>IF(AW17="","",IF(AW36="NO",SUM(AW33,AW42),0))</f>
        <v/>
      </c>
      <c r="AX43" s="385" t="str">
        <f>IF(AX17="","",IF(AX36="NO",SUM(AX33,AX42),0))</f>
        <v/>
      </c>
      <c r="AY43" s="385" t="str">
        <f>IF(AY17="","",IF(AY36="NO",SUM(AY33,AY42),0))</f>
        <v/>
      </c>
      <c r="AZ43" s="385" t="str">
        <f>IF(AZ17="","",IF(AZ36="NO",SUM(AZ33,AZ42),0))</f>
        <v/>
      </c>
      <c r="BA43" s="388" t="str">
        <f>IF(BA17="","",IF(BA36="NO",SUM(BA33,BA42),0))</f>
        <v/>
      </c>
      <c r="BB43" s="377"/>
      <c r="BC43" s="233"/>
      <c r="BE43" s="6"/>
      <c r="BG43" s="368" t="s">
        <v>715</v>
      </c>
      <c r="BH43" s="384" t="str">
        <f>IF(BH17="","",IF(BH36="NO",SUM(BH33,BH42),0))</f>
        <v/>
      </c>
      <c r="BI43" s="385" t="str">
        <f>IF(BI17="","",IF(BI36="NO",SUM(BI33,BI42),0))</f>
        <v/>
      </c>
      <c r="BJ43" s="385" t="str">
        <f>IF(BJ17="","",IF(BJ36="NO",SUM(BJ33,BJ42),0))</f>
        <v/>
      </c>
      <c r="BK43" s="385" t="str">
        <f>IF(BK17="","",IF(BK36="NO",SUM(BK33,BK42),0))</f>
        <v/>
      </c>
      <c r="BL43" s="388" t="str">
        <f>IF(BL17="","",IF(BL36="NO",SUM(BL33,BL42),0))</f>
        <v/>
      </c>
      <c r="BM43" s="377"/>
      <c r="BN43" s="233"/>
    </row>
    <row r="44" spans="2:66" ht="36.6" thickBot="1">
      <c r="AT44" s="3"/>
      <c r="AU44" s="2"/>
      <c r="AV44" s="368" t="s">
        <v>716</v>
      </c>
      <c r="AW44" s="366" t="str">
        <f>IF(AW17="","",IF(AW36="NO",SUM(AW43,AW31),""))</f>
        <v/>
      </c>
      <c r="AX44" s="393" t="str">
        <f>IF(AX17="","",IF(AX36="NO",SUM(AX43,AX31),""))</f>
        <v/>
      </c>
      <c r="AY44" s="393" t="str">
        <f>IF(AY17="","",IF(AY36="NO",SUM(AY43,AY31),""))</f>
        <v/>
      </c>
      <c r="AZ44" s="393" t="str">
        <f>IF(AZ17="","",IF(AZ36="NO",SUM(AZ43,AZ31),""))</f>
        <v/>
      </c>
      <c r="BA44" s="387" t="str">
        <f>IF(BA17="","",IF(BA36="NO",SUM(BA43,BA31),""))</f>
        <v/>
      </c>
      <c r="BB44" s="284"/>
      <c r="BC44" s="233"/>
      <c r="BE44" s="3"/>
      <c r="BF44" s="2"/>
      <c r="BG44" s="368" t="s">
        <v>716</v>
      </c>
      <c r="BH44" s="366" t="str">
        <f>IF(BH17="","",IF(BH36="NO",SUM(BH43,BH31),""))</f>
        <v/>
      </c>
      <c r="BI44" s="393" t="str">
        <f>IF(BI17="","",IF(BI36="NO",SUM(BI43,BI31),""))</f>
        <v/>
      </c>
      <c r="BJ44" s="393" t="str">
        <f>IF(BJ17="","",IF(BJ36="NO",SUM(BJ43,BJ31),""))</f>
        <v/>
      </c>
      <c r="BK44" s="393" t="str">
        <f>IF(BK17="","",IF(BK36="NO",SUM(BK43,BK31),""))</f>
        <v/>
      </c>
      <c r="BL44" s="387" t="str">
        <f>IF(BL17="","",IF(BL36="NO",SUM(BL43,BL31),""))</f>
        <v/>
      </c>
      <c r="BM44" s="284"/>
    </row>
    <row r="47" spans="2:66">
      <c r="BM47" s="233"/>
    </row>
    <row r="48" spans="2:66">
      <c r="BM48" s="233"/>
    </row>
    <row r="49" spans="64:65">
      <c r="BM49" s="233"/>
    </row>
    <row r="51" spans="64:65">
      <c r="BL51" s="9"/>
      <c r="BM51" s="233"/>
    </row>
    <row r="65" ht="26.25" customHeight="1"/>
    <row r="66" ht="26.25" customHeight="1"/>
    <row r="67" ht="26.25" customHeight="1"/>
    <row r="68" ht="12.75" customHeight="1"/>
    <row r="155" spans="42:42">
      <c r="AP155" s="117"/>
    </row>
  </sheetData>
  <sheetProtection algorithmName="SHA-512" hashValue="HNDlCM04hfSbEIXKRRgnZGTB9iWGuSGkk8qSSDOTVCcMtqQZ2PhVN4Ol+1ZW1C1XB5kDZODMM3PdxPAsKJkGbg==" saltValue="jMTb9CPVz196kQo3ay1rgg==" spinCount="100000" sheet="1" objects="1" scenarios="1" formatCells="0"/>
  <mergeCells count="142">
    <mergeCell ref="AG14:AJ14"/>
    <mergeCell ref="AG17:AH17"/>
    <mergeCell ref="AC17:AD17"/>
    <mergeCell ref="AE12:AF12"/>
    <mergeCell ref="AG12:AH12"/>
    <mergeCell ref="AI12:AJ12"/>
    <mergeCell ref="AC13:AF13"/>
    <mergeCell ref="AG13:AJ13"/>
    <mergeCell ref="AC12:AD12"/>
    <mergeCell ref="G23:K23"/>
    <mergeCell ref="E24:K24"/>
    <mergeCell ref="G19:K19"/>
    <mergeCell ref="Q17:R17"/>
    <mergeCell ref="S17:T17"/>
    <mergeCell ref="U17:V17"/>
    <mergeCell ref="W17:X17"/>
    <mergeCell ref="Q14:T14"/>
    <mergeCell ref="U14:X14"/>
    <mergeCell ref="U24:X24"/>
    <mergeCell ref="D22:E23"/>
    <mergeCell ref="G22:K22"/>
    <mergeCell ref="Q22:T22"/>
    <mergeCell ref="Q19:T19"/>
    <mergeCell ref="M18:P18"/>
    <mergeCell ref="M19:P19"/>
    <mergeCell ref="G20:K20"/>
    <mergeCell ref="G18:K18"/>
    <mergeCell ref="U19:X19"/>
    <mergeCell ref="E13:O13"/>
    <mergeCell ref="E14:O14"/>
    <mergeCell ref="AA12:AB12"/>
    <mergeCell ref="AC18:AF18"/>
    <mergeCell ref="Y14:AB14"/>
    <mergeCell ref="Y13:AB13"/>
    <mergeCell ref="AC14:AF14"/>
    <mergeCell ref="AE17:AF17"/>
    <mergeCell ref="Y17:Z17"/>
    <mergeCell ref="AA17:AB17"/>
    <mergeCell ref="U13:X13"/>
    <mergeCell ref="Q13:T13"/>
    <mergeCell ref="Y12:Z12"/>
    <mergeCell ref="U12:V12"/>
    <mergeCell ref="W12:X12"/>
    <mergeCell ref="Y19:AB19"/>
    <mergeCell ref="AK26:AP26"/>
    <mergeCell ref="AK25:AP25"/>
    <mergeCell ref="AC23:AF23"/>
    <mergeCell ref="Y23:AB23"/>
    <mergeCell ref="U23:X23"/>
    <mergeCell ref="AG23:AJ23"/>
    <mergeCell ref="AC25:AF25"/>
    <mergeCell ref="M22:P22"/>
    <mergeCell ref="Y26:AB26"/>
    <mergeCell ref="Y25:AB25"/>
    <mergeCell ref="AC19:AF19"/>
    <mergeCell ref="AG19:AJ19"/>
    <mergeCell ref="D6:M6"/>
    <mergeCell ref="N6:S6"/>
    <mergeCell ref="P9:S9"/>
    <mergeCell ref="S12:T12"/>
    <mergeCell ref="Q12:R12"/>
    <mergeCell ref="D9:G9"/>
    <mergeCell ref="H9:K9"/>
    <mergeCell ref="D12:P12"/>
    <mergeCell ref="L9:O9"/>
    <mergeCell ref="E27:K27"/>
    <mergeCell ref="M25:P25"/>
    <mergeCell ref="Q25:T25"/>
    <mergeCell ref="U25:X25"/>
    <mergeCell ref="M26:P26"/>
    <mergeCell ref="Q26:T26"/>
    <mergeCell ref="U26:X26"/>
    <mergeCell ref="Y28:AB28"/>
    <mergeCell ref="E31:AA31"/>
    <mergeCell ref="M27:P27"/>
    <mergeCell ref="Q27:T27"/>
    <mergeCell ref="U27:X27"/>
    <mergeCell ref="E26:K26"/>
    <mergeCell ref="E25:K25"/>
    <mergeCell ref="Y27:AB27"/>
    <mergeCell ref="P38:R38"/>
    <mergeCell ref="AC28:AF28"/>
    <mergeCell ref="AC29:AF29"/>
    <mergeCell ref="E33:AA33"/>
    <mergeCell ref="E29:K29"/>
    <mergeCell ref="AC34:AH34"/>
    <mergeCell ref="AG29:AJ29"/>
    <mergeCell ref="AG28:AJ28"/>
    <mergeCell ref="AI34:AP34"/>
    <mergeCell ref="AC35:AH35"/>
    <mergeCell ref="U29:X29"/>
    <mergeCell ref="Y29:AB29"/>
    <mergeCell ref="AI35:AP35"/>
    <mergeCell ref="AI31:AP31"/>
    <mergeCell ref="AC31:AH31"/>
    <mergeCell ref="AC33:AH33"/>
    <mergeCell ref="AI33:AP33"/>
    <mergeCell ref="E34:AA34"/>
    <mergeCell ref="Q28:T28"/>
    <mergeCell ref="U28:X28"/>
    <mergeCell ref="M29:P29"/>
    <mergeCell ref="Q29:T29"/>
    <mergeCell ref="E35:AA35"/>
    <mergeCell ref="D36:AP36"/>
    <mergeCell ref="AK27:AP27"/>
    <mergeCell ref="AK28:AP28"/>
    <mergeCell ref="AK29:AP29"/>
    <mergeCell ref="AG27:AJ27"/>
    <mergeCell ref="AG25:AJ25"/>
    <mergeCell ref="AK23:AP23"/>
    <mergeCell ref="M24:P24"/>
    <mergeCell ref="Q23:T23"/>
    <mergeCell ref="Y24:AB24"/>
    <mergeCell ref="AC24:AF24"/>
    <mergeCell ref="Q24:T24"/>
    <mergeCell ref="AC26:AF26"/>
    <mergeCell ref="M23:P23"/>
    <mergeCell ref="AC27:AF27"/>
    <mergeCell ref="AK18:AP18"/>
    <mergeCell ref="AG18:AJ18"/>
    <mergeCell ref="U18:X18"/>
    <mergeCell ref="AG24:AJ24"/>
    <mergeCell ref="AK24:AP24"/>
    <mergeCell ref="AG26:AJ26"/>
    <mergeCell ref="D17:L17"/>
    <mergeCell ref="Q18:T18"/>
    <mergeCell ref="Y18:AB18"/>
    <mergeCell ref="AI17:AJ17"/>
    <mergeCell ref="AL17:AO17"/>
    <mergeCell ref="M17:P17"/>
    <mergeCell ref="D18:E21"/>
    <mergeCell ref="G21:K21"/>
    <mergeCell ref="AK21:AP21"/>
    <mergeCell ref="AK19:AP19"/>
    <mergeCell ref="M20:AJ20"/>
    <mergeCell ref="AK22:AP22"/>
    <mergeCell ref="M21:AJ21"/>
    <mergeCell ref="Y22:AB22"/>
    <mergeCell ref="U22:X22"/>
    <mergeCell ref="AC22:AF22"/>
    <mergeCell ref="AG22:AJ22"/>
    <mergeCell ref="AK20:AP20"/>
  </mergeCells>
  <phoneticPr fontId="2"/>
  <dataValidations xWindow="366" yWindow="398" count="3">
    <dataValidation type="whole" operator="greaterThan" allowBlank="1" showInputMessage="1" showErrorMessage="1" errorTitle="無効な値です。" error="整数値を入力してください。" promptTitle="注意事項" prompt="超過削減量の発行量を入力してください。" sqref="Q26:AJ26" xr:uid="{00000000-0002-0000-0800-000000000000}">
      <formula1>0</formula1>
    </dataValidation>
    <dataValidation type="whole" operator="greaterThanOrEqual" allowBlank="1" showInputMessage="1" showErrorMessage="1" promptTitle="注意事項" prompt="その他削減量で義務充当された量を入力してください。" sqref="U24:AJ24" xr:uid="{00000000-0002-0000-0800-000001000000}">
      <formula1>0</formula1>
    </dataValidation>
    <dataValidation type="whole" operator="greaterThanOrEqual" allowBlank="1" showInputMessage="1" showErrorMessage="1" promptTitle="注意事項" prompt="振替可能削減量で義務充当された量を入力してください。" sqref="U25:AJ25" xr:uid="{00000000-0002-0000-0800-000002000000}">
      <formula1>0</formula1>
    </dataValidation>
  </dataValidations>
  <pageMargins left="0.47244094488188981" right="0.19685039370078741" top="0.62992125984251968" bottom="0.31496062992125984" header="0.43307086614173229" footer="0.1968503937007874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34</vt:i4>
      </vt:variant>
    </vt:vector>
  </HeadingPairs>
  <TitlesOfParts>
    <vt:vector size="46" baseType="lpstr">
      <vt:lpstr>その7</vt:lpstr>
      <vt:lpstr>その1</vt:lpstr>
      <vt:lpstr>その1-2</vt:lpstr>
      <vt:lpstr>その2</vt:lpstr>
      <vt:lpstr>その3</vt:lpstr>
      <vt:lpstr>その4</vt:lpstr>
      <vt:lpstr>その5</vt:lpstr>
      <vt:lpstr>その6</vt:lpstr>
      <vt:lpstr>その8（非公表）</vt:lpstr>
      <vt:lpstr>その9（非公表）</vt:lpstr>
      <vt:lpstr>その10（非公表）</vt:lpstr>
      <vt:lpstr>ver</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その1!Print_Area</vt:lpstr>
      <vt:lpstr>'その10（非公表）'!Print_Area</vt:lpstr>
      <vt:lpstr>'その1-2'!Print_Area</vt:lpstr>
      <vt:lpstr>その2!Print_Area</vt:lpstr>
      <vt:lpstr>その3!Print_Area</vt:lpstr>
      <vt:lpstr>その4!Print_Area</vt:lpstr>
      <vt:lpstr>その5!Print_Area</vt:lpstr>
      <vt:lpstr>その6!Print_Area</vt:lpstr>
      <vt:lpstr>その7!Print_Area</vt:lpstr>
      <vt:lpstr>'その8（非公表）'!Print_Area</vt:lpstr>
      <vt:lpstr>'その9（非公表）'!Print_Area</vt:lpstr>
      <vt:lpstr>'その1-2'!Print_Titles</vt:lpstr>
      <vt:lpstr>その5!Print_Titles</vt:lpstr>
      <vt:lpstr>'その9（非公表）'!Print_Titles</vt:lpstr>
      <vt:lpstr>Q_複合サービス事業</vt:lpstr>
      <vt:lpstr>R_サービス業...他に分類されないもの</vt:lpstr>
      <vt:lpstr>S_公務...他に分類されるものを除く</vt:lpstr>
      <vt:lpstr>T_分類不能の産業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2020-03-31T11:00:04Z</dcterms:created>
  <dcterms:modified xsi:type="dcterms:W3CDTF">2025-04-15T03:32:12Z</dcterms:modified>
</cp:coreProperties>
</file>