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●　土壌地下水監視担当\令和4年度　土壌地下水監視担当\06その他\HP過去地下水調査結果測定地点名修正\H23年度\新結果表示\"/>
    </mc:Choice>
  </mc:AlternateContent>
  <xr:revisionPtr revIDLastSave="0" documentId="13_ncr:1_{340DA233-E062-47AE-B458-60764314AD80}" xr6:coauthVersionLast="36" xr6:coauthVersionMax="36" xr10:uidLastSave="{00000000-0000-0000-0000-000000000000}"/>
  <bookViews>
    <workbookView xWindow="0" yWindow="0" windowWidth="23040" windowHeight="8796" xr2:uid="{00000000-000D-0000-FFFF-FFFF00000000}"/>
  </bookViews>
  <sheets>
    <sheet name="H23概況調査" sheetId="5" r:id="rId1"/>
    <sheet name="H23汚染井戸周辺地区調査" sheetId="10" r:id="rId2"/>
    <sheet name="H23継続監視調査" sheetId="9" r:id="rId3"/>
  </sheets>
  <definedNames>
    <definedName name="_xlnm.Print_Area" localSheetId="0">H23概況調査!$A$1:$EL$44</definedName>
    <definedName name="_xlnm.Print_Area" localSheetId="2">H23継続監視調査!$A$1:$AK$128</definedName>
    <definedName name="_xlnm.Print_Titles" localSheetId="0">H23概況調査!$B:$D</definedName>
    <definedName name="_xlnm.Print_Titles" localSheetId="2">H23継続監視調査!$1:$4</definedName>
    <definedName name="範囲B40" localSheetId="1">#REF!</definedName>
    <definedName name="範囲B40" localSheetId="2">#REF!</definedName>
    <definedName name="範囲B40">#REF!</definedName>
    <definedName name="範囲Q3" localSheetId="1">#REF!</definedName>
    <definedName name="範囲Q3" localSheetId="2">#REF!</definedName>
    <definedName name="範囲Q3">#REF!</definedName>
  </definedNames>
  <calcPr calcId="191029"/>
</workbook>
</file>

<file path=xl/calcChain.xml><?xml version="1.0" encoding="utf-8"?>
<calcChain xmlns="http://schemas.openxmlformats.org/spreadsheetml/2006/main">
  <c r="AL122" i="9" l="1"/>
  <c r="AL123" i="9" s="1"/>
  <c r="AL121" i="9" s="1"/>
  <c r="AJ122" i="9"/>
  <c r="C121" i="9"/>
  <c r="C122" i="9" s="1"/>
  <c r="E121" i="9"/>
  <c r="E122" i="9" s="1"/>
  <c r="G121" i="9"/>
  <c r="G122" i="9" s="1"/>
  <c r="I121" i="9"/>
  <c r="I122" i="9" s="1"/>
  <c r="K121" i="9"/>
  <c r="K122" i="9" s="1"/>
  <c r="M121" i="9"/>
  <c r="M122" i="9" s="1"/>
  <c r="O121" i="9"/>
  <c r="O122" i="9" s="1"/>
  <c r="Q121" i="9"/>
  <c r="Q122" i="9" s="1"/>
  <c r="S121" i="9"/>
  <c r="S122" i="9" s="1"/>
  <c r="U121" i="9"/>
  <c r="U122" i="9"/>
  <c r="W121" i="9"/>
  <c r="W122" i="9" s="1"/>
  <c r="Y121" i="9"/>
  <c r="Y122" i="9" s="1"/>
  <c r="AA121" i="9"/>
  <c r="AA122" i="9" s="1"/>
  <c r="AC121" i="9"/>
  <c r="AC122" i="9" s="1"/>
  <c r="AE121" i="9"/>
  <c r="AE122" i="9" s="1"/>
  <c r="AG121" i="9"/>
  <c r="AG122" i="9" s="1"/>
  <c r="AI121" i="9"/>
  <c r="D122" i="9"/>
  <c r="F122" i="9"/>
  <c r="H122" i="9"/>
  <c r="J122" i="9"/>
  <c r="L122" i="9"/>
  <c r="N122" i="9"/>
  <c r="P122" i="9"/>
  <c r="R122" i="9"/>
  <c r="T122" i="9"/>
  <c r="V122" i="9"/>
  <c r="X122" i="9"/>
  <c r="Z122" i="9"/>
  <c r="AB122" i="9"/>
  <c r="AD122" i="9"/>
  <c r="AF122" i="9"/>
  <c r="AH122" i="9"/>
  <c r="C123" i="9"/>
  <c r="E123" i="9"/>
  <c r="G123" i="9"/>
  <c r="I123" i="9"/>
  <c r="K123" i="9"/>
  <c r="M123" i="9"/>
  <c r="O123" i="9"/>
  <c r="U123" i="9"/>
  <c r="W123" i="9"/>
  <c r="Y123" i="9"/>
  <c r="AA123" i="9"/>
  <c r="AG123" i="9"/>
  <c r="AI123" i="9"/>
  <c r="EH38" i="5"/>
  <c r="EH37" i="5"/>
  <c r="EH20" i="5"/>
  <c r="EH13" i="5"/>
  <c r="EF42" i="5"/>
  <c r="EF39" i="5"/>
  <c r="EN39" i="5" s="1"/>
  <c r="EF38" i="5"/>
  <c r="EN38" i="5" s="1"/>
  <c r="EM38" i="5" s="1"/>
  <c r="EO38" i="5" s="1"/>
  <c r="EG38" i="5"/>
  <c r="EF37" i="5"/>
  <c r="EG37" i="5" s="1"/>
  <c r="EH39" i="5"/>
  <c r="EF41" i="5"/>
  <c r="EN41" i="5" s="1"/>
  <c r="EM41" i="5" s="1"/>
  <c r="EO41" i="5" s="1"/>
  <c r="EF40" i="5"/>
  <c r="EN40" i="5" s="1"/>
  <c r="EM40" i="5" s="1"/>
  <c r="EO40" i="5" s="1"/>
  <c r="EF36" i="5"/>
  <c r="EN36" i="5" s="1"/>
  <c r="EF35" i="5"/>
  <c r="EN35" i="5" s="1"/>
  <c r="EF34" i="5"/>
  <c r="EN34" i="5" s="1"/>
  <c r="EF33" i="5"/>
  <c r="EN33" i="5" s="1"/>
  <c r="EF32" i="5"/>
  <c r="EN32" i="5" s="1"/>
  <c r="EF31" i="5"/>
  <c r="EN31" i="5" s="1"/>
  <c r="EF30" i="5"/>
  <c r="EN30" i="5" s="1"/>
  <c r="EF29" i="5"/>
  <c r="EN29" i="5" s="1"/>
  <c r="EM29" i="5" s="1"/>
  <c r="EO29" i="5" s="1"/>
  <c r="EF28" i="5"/>
  <c r="EN28" i="5" s="1"/>
  <c r="EF27" i="5"/>
  <c r="EN27" i="5" s="1"/>
  <c r="EF26" i="5"/>
  <c r="EN26" i="5" s="1"/>
  <c r="EF25" i="5"/>
  <c r="EN25" i="5" s="1"/>
  <c r="EM25" i="5" s="1"/>
  <c r="EO25" i="5" s="1"/>
  <c r="EF24" i="5"/>
  <c r="EN24" i="5" s="1"/>
  <c r="EF23" i="5"/>
  <c r="EN23" i="5"/>
  <c r="EF22" i="5"/>
  <c r="EN22" i="5" s="1"/>
  <c r="EF21" i="5"/>
  <c r="EN21" i="5"/>
  <c r="EM21" i="5" s="1"/>
  <c r="EO21" i="5" s="1"/>
  <c r="EF20" i="5"/>
  <c r="EN20" i="5" s="1"/>
  <c r="EF19" i="5"/>
  <c r="EG19" i="5" s="1"/>
  <c r="EF18" i="5"/>
  <c r="EN18" i="5" s="1"/>
  <c r="EF17" i="5"/>
  <c r="EN17" i="5" s="1"/>
  <c r="EM17" i="5" s="1"/>
  <c r="EF16" i="5"/>
  <c r="EN16" i="5" s="1"/>
  <c r="EM16" i="5" s="1"/>
  <c r="EO16" i="5" s="1"/>
  <c r="EF15" i="5"/>
  <c r="EG15" i="5" s="1"/>
  <c r="EF14" i="5"/>
  <c r="EN14" i="5"/>
  <c r="EF13" i="5"/>
  <c r="EN13" i="5" s="1"/>
  <c r="EF12" i="5"/>
  <c r="EN12" i="5" s="1"/>
  <c r="EM12" i="5" s="1"/>
  <c r="EO12" i="5" s="1"/>
  <c r="EF11" i="5"/>
  <c r="EN11" i="5" s="1"/>
  <c r="EF10" i="5"/>
  <c r="EN10" i="5" s="1"/>
  <c r="EF9" i="5"/>
  <c r="EN9" i="5" s="1"/>
  <c r="EF8" i="5"/>
  <c r="EN8" i="5" s="1"/>
  <c r="EM8" i="5" s="1"/>
  <c r="EO8" i="5" s="1"/>
  <c r="EF7" i="5"/>
  <c r="EN7" i="5" s="1"/>
  <c r="EF6" i="5"/>
  <c r="EN6" i="5" s="1"/>
  <c r="EF5" i="5"/>
  <c r="EN5" i="5" s="1"/>
  <c r="EH36" i="5"/>
  <c r="EG36" i="5"/>
  <c r="EH35" i="5"/>
  <c r="EG35" i="5"/>
  <c r="EH34" i="5"/>
  <c r="EH33" i="5"/>
  <c r="EG33" i="5"/>
  <c r="EH32" i="5"/>
  <c r="EG32" i="5"/>
  <c r="EH31" i="5"/>
  <c r="EH30" i="5"/>
  <c r="EH29" i="5"/>
  <c r="EH28" i="5"/>
  <c r="EG28" i="5"/>
  <c r="EH27" i="5"/>
  <c r="EG27" i="5"/>
  <c r="EH26" i="5"/>
  <c r="EH25" i="5"/>
  <c r="EH24" i="5"/>
  <c r="EH23" i="5"/>
  <c r="EG23" i="5"/>
  <c r="EH22" i="5"/>
  <c r="EG22" i="5"/>
  <c r="EH21" i="5"/>
  <c r="EG21" i="5"/>
  <c r="EH19" i="5"/>
  <c r="EH18" i="5"/>
  <c r="EH17" i="5"/>
  <c r="EG17" i="5"/>
  <c r="EH16" i="5"/>
  <c r="EG16" i="5"/>
  <c r="EH15" i="5"/>
  <c r="EH14" i="5"/>
  <c r="EG14" i="5"/>
  <c r="EG13" i="5"/>
  <c r="EH42" i="5"/>
  <c r="EG42" i="5"/>
  <c r="EH41" i="5"/>
  <c r="EG41" i="5"/>
  <c r="EH40" i="5"/>
  <c r="EG40" i="5"/>
  <c r="EH12" i="5"/>
  <c r="EG12" i="5"/>
  <c r="EH10" i="5"/>
  <c r="EG10" i="5"/>
  <c r="EH9" i="5"/>
  <c r="EH8" i="5"/>
  <c r="EH7" i="5"/>
  <c r="EH6" i="5"/>
  <c r="EG6" i="5"/>
  <c r="EH5" i="5"/>
  <c r="EN19" i="5" l="1"/>
  <c r="EG7" i="5"/>
  <c r="EG31" i="5"/>
  <c r="EG25" i="5"/>
  <c r="EG29" i="5"/>
  <c r="EM10" i="5"/>
  <c r="EG9" i="5"/>
  <c r="EG24" i="5"/>
  <c r="EG8" i="5"/>
  <c r="EM31" i="5"/>
  <c r="EO31" i="5" s="1"/>
  <c r="EM36" i="5"/>
  <c r="EO36" i="5" s="1"/>
  <c r="EG5" i="5"/>
  <c r="EG26" i="5"/>
  <c r="EG30" i="5"/>
  <c r="EG34" i="5"/>
  <c r="EM6" i="5"/>
  <c r="EM27" i="5"/>
  <c r="EO27" i="5" s="1"/>
  <c r="EM32" i="5"/>
  <c r="EO32" i="5" s="1"/>
  <c r="EO10" i="5"/>
  <c r="EM23" i="5"/>
  <c r="EO23" i="5" s="1"/>
  <c r="EM14" i="5"/>
  <c r="EO14" i="5" s="1"/>
  <c r="EM19" i="5"/>
  <c r="EM34" i="5"/>
  <c r="EO34" i="5" s="1"/>
  <c r="EO6" i="5"/>
  <c r="EM11" i="5"/>
  <c r="EO11" i="5" s="1"/>
  <c r="EO19" i="5"/>
  <c r="EM24" i="5"/>
  <c r="EO24" i="5" s="1"/>
  <c r="EM7" i="5"/>
  <c r="EO7" i="5" s="1"/>
  <c r="EM20" i="5"/>
  <c r="EO20" i="5" s="1"/>
  <c r="EM28" i="5"/>
  <c r="EO28" i="5" s="1"/>
  <c r="EM33" i="5"/>
  <c r="EO33" i="5" s="1"/>
  <c r="EG18" i="5"/>
  <c r="EG20" i="5"/>
  <c r="EN15" i="5"/>
  <c r="EN37" i="5"/>
  <c r="EM5" i="5"/>
  <c r="EO5" i="5" s="1"/>
  <c r="EM9" i="5"/>
  <c r="EO9" i="5" s="1"/>
  <c r="EM13" i="5"/>
  <c r="EO13" i="5" s="1"/>
  <c r="EO17" i="5"/>
  <c r="EM18" i="5"/>
  <c r="EO18" i="5" s="1"/>
  <c r="EM22" i="5"/>
  <c r="EO22" i="5" s="1"/>
  <c r="EM26" i="5"/>
  <c r="EO26" i="5" s="1"/>
  <c r="EM30" i="5"/>
  <c r="EO30" i="5" s="1"/>
  <c r="EM35" i="5"/>
  <c r="EO35" i="5" s="1"/>
  <c r="EG39" i="5"/>
  <c r="EM39" i="5"/>
  <c r="EO39" i="5" s="1"/>
  <c r="EM15" i="5" l="1"/>
  <c r="EO15" i="5" s="1"/>
  <c r="EM37" i="5"/>
  <c r="EO37" i="5"/>
</calcChain>
</file>

<file path=xl/sharedStrings.xml><?xml version="1.0" encoding="utf-8"?>
<sst xmlns="http://schemas.openxmlformats.org/spreadsheetml/2006/main" count="4588" uniqueCount="338">
  <si>
    <t>カドミウム</t>
  </si>
  <si>
    <t>－</t>
  </si>
  <si>
    <t>セレン</t>
  </si>
  <si>
    <t>全
シアン</t>
    <rPh sb="0" eb="1">
      <t>ゼン</t>
    </rPh>
    <phoneticPr fontId="4"/>
  </si>
  <si>
    <t>鉛</t>
    <rPh sb="0" eb="1">
      <t>ナマリ</t>
    </rPh>
    <phoneticPr fontId="4"/>
  </si>
  <si>
    <t>六価クロム</t>
    <rPh sb="0" eb="1">
      <t>ロク</t>
    </rPh>
    <rPh sb="1" eb="2">
      <t>アタイ</t>
    </rPh>
    <phoneticPr fontId="4"/>
  </si>
  <si>
    <t>砒素</t>
    <rPh sb="0" eb="2">
      <t>ヒソ</t>
    </rPh>
    <phoneticPr fontId="4"/>
  </si>
  <si>
    <t>総水銀</t>
    <rPh sb="0" eb="1">
      <t>ソウ</t>
    </rPh>
    <rPh sb="1" eb="3">
      <t>スイギン</t>
    </rPh>
    <phoneticPr fontId="4"/>
  </si>
  <si>
    <t>四塩化炭素</t>
    <rPh sb="0" eb="1">
      <t>シ</t>
    </rPh>
    <rPh sb="1" eb="3">
      <t>エンカ</t>
    </rPh>
    <rPh sb="3" eb="5">
      <t>タンソ</t>
    </rPh>
    <phoneticPr fontId="4"/>
  </si>
  <si>
    <t>ふっ素</t>
    <rPh sb="2" eb="3">
      <t>ソ</t>
    </rPh>
    <phoneticPr fontId="4"/>
  </si>
  <si>
    <t>ほう素</t>
    <rPh sb="2" eb="3">
      <t>ソ</t>
    </rPh>
    <phoneticPr fontId="4"/>
  </si>
  <si>
    <t>アルキル水銀</t>
    <rPh sb="4" eb="6">
      <t>スイギン</t>
    </rPh>
    <phoneticPr fontId="4"/>
  </si>
  <si>
    <t>最大濃度</t>
    <rPh sb="0" eb="2">
      <t>サイダイ</t>
    </rPh>
    <rPh sb="2" eb="4">
      <t>ノウド</t>
    </rPh>
    <phoneticPr fontId="4"/>
  </si>
  <si>
    <t>環境基準項目</t>
    <rPh sb="0" eb="2">
      <t>カンキョウ</t>
    </rPh>
    <rPh sb="2" eb="4">
      <t>キジュン</t>
    </rPh>
    <rPh sb="4" eb="6">
      <t>コウモク</t>
    </rPh>
    <phoneticPr fontId="4"/>
  </si>
  <si>
    <t>ダイオキシン類</t>
    <rPh sb="6" eb="7">
      <t>ルイ</t>
    </rPh>
    <phoneticPr fontId="4"/>
  </si>
  <si>
    <t>単位：mg／L（ダイオキシン類を除く）、pg-TEQ／L（ダイオキシン類）</t>
    <rPh sb="0" eb="2">
      <t>タンイ</t>
    </rPh>
    <rPh sb="14" eb="15">
      <t>ルイ</t>
    </rPh>
    <rPh sb="16" eb="17">
      <t>ノゾ</t>
    </rPh>
    <rPh sb="35" eb="36">
      <t>ルイ</t>
    </rPh>
    <phoneticPr fontId="4"/>
  </si>
  <si>
    <t>環境基準</t>
    <rPh sb="0" eb="2">
      <t>カンキョウ</t>
    </rPh>
    <rPh sb="2" eb="4">
      <t>キジュン</t>
    </rPh>
    <phoneticPr fontId="4"/>
  </si>
  <si>
    <t>項目別
環境基準
又は指針値
超過地点数</t>
    <rPh sb="0" eb="2">
      <t>コウモク</t>
    </rPh>
    <rPh sb="2" eb="3">
      <t>ベツ</t>
    </rPh>
    <rPh sb="4" eb="6">
      <t>カンキョウ</t>
    </rPh>
    <rPh sb="6" eb="8">
      <t>キジュン</t>
    </rPh>
    <rPh sb="9" eb="10">
      <t>マタ</t>
    </rPh>
    <rPh sb="11" eb="14">
      <t>シシンチ</t>
    </rPh>
    <rPh sb="15" eb="17">
      <t>チョウカ</t>
    </rPh>
    <rPh sb="17" eb="19">
      <t>チテン</t>
    </rPh>
    <rPh sb="19" eb="20">
      <t>スウ</t>
    </rPh>
    <phoneticPr fontId="4"/>
  </si>
  <si>
    <t>検出されないこと</t>
  </si>
  <si>
    <t>№</t>
  </si>
  <si>
    <t>鉛</t>
  </si>
  <si>
    <t>砒素</t>
  </si>
  <si>
    <t>　（単位：mg／L）</t>
    <rPh sb="2" eb="4">
      <t>タンイ</t>
    </rPh>
    <phoneticPr fontId="28"/>
  </si>
  <si>
    <t>ふっ素</t>
    <rPh sb="2" eb="3">
      <t>ソ</t>
    </rPh>
    <phoneticPr fontId="26"/>
  </si>
  <si>
    <t>項目別環境基準超過地点数</t>
    <rPh sb="0" eb="2">
      <t>コウモク</t>
    </rPh>
    <rPh sb="2" eb="3">
      <t>ベツ</t>
    </rPh>
    <rPh sb="3" eb="5">
      <t>カンキョウ</t>
    </rPh>
    <rPh sb="5" eb="7">
      <t>キジュン</t>
    </rPh>
    <rPh sb="7" eb="9">
      <t>チョウカ</t>
    </rPh>
    <rPh sb="9" eb="11">
      <t>チテン</t>
    </rPh>
    <rPh sb="11" eb="12">
      <t>スウ</t>
    </rPh>
    <phoneticPr fontId="4"/>
  </si>
  <si>
    <t>項目別測定地点数</t>
    <rPh sb="0" eb="2">
      <t>コウモク</t>
    </rPh>
    <rPh sb="2" eb="3">
      <t>ベツ</t>
    </rPh>
    <rPh sb="3" eb="5">
      <t>ソクテイ</t>
    </rPh>
    <rPh sb="5" eb="7">
      <t>チテン</t>
    </rPh>
    <rPh sb="7" eb="8">
      <t>カズ</t>
    </rPh>
    <phoneticPr fontId="26"/>
  </si>
  <si>
    <t>項目別最大濃度</t>
    <rPh sb="0" eb="2">
      <t>コウモク</t>
    </rPh>
    <rPh sb="2" eb="3">
      <t>ベツ</t>
    </rPh>
    <rPh sb="3" eb="5">
      <t>サイダイ</t>
    </rPh>
    <rPh sb="5" eb="7">
      <t>ノウド</t>
    </rPh>
    <phoneticPr fontId="4"/>
  </si>
  <si>
    <t>基準値超過地点</t>
    <rPh sb="0" eb="3">
      <t>キジュンチ</t>
    </rPh>
    <rPh sb="3" eb="5">
      <t>チョウカ</t>
    </rPh>
    <rPh sb="5" eb="7">
      <t>チテン</t>
    </rPh>
    <phoneticPr fontId="26"/>
  </si>
  <si>
    <t>注　網掛け部分は環境基準超過を示す。</t>
    <rPh sb="0" eb="1">
      <t>チュウ</t>
    </rPh>
    <rPh sb="2" eb="4">
      <t>アミカ</t>
    </rPh>
    <rPh sb="5" eb="7">
      <t>ブブン</t>
    </rPh>
    <rPh sb="8" eb="10">
      <t>カンキョウ</t>
    </rPh>
    <rPh sb="10" eb="12">
      <t>キジュン</t>
    </rPh>
    <rPh sb="12" eb="14">
      <t>チョウカ</t>
    </rPh>
    <rPh sb="15" eb="16">
      <t>シメ</t>
    </rPh>
    <phoneticPr fontId="4"/>
  </si>
  <si>
    <t>&lt;</t>
  </si>
  <si>
    <t>(mg/L)</t>
  </si>
  <si>
    <t>No.</t>
  </si>
  <si>
    <t>備考</t>
    <rPh sb="0" eb="2">
      <t>ビコウ</t>
    </rPh>
    <phoneticPr fontId="3"/>
  </si>
  <si>
    <t>環境基準</t>
    <rPh sb="0" eb="4">
      <t>カンキョウキジュン</t>
    </rPh>
    <phoneticPr fontId="3"/>
  </si>
  <si>
    <t>ほう素</t>
    <rPh sb="2" eb="3">
      <t>ソ</t>
    </rPh>
    <phoneticPr fontId="26"/>
  </si>
  <si>
    <t>&lt;</t>
    <phoneticPr fontId="26"/>
  </si>
  <si>
    <t>*</t>
    <phoneticPr fontId="26"/>
  </si>
  <si>
    <t>※「網掛け部分」は環境基準超過を示す。</t>
    <rPh sb="2" eb="4">
      <t>アミカ</t>
    </rPh>
    <rPh sb="5" eb="7">
      <t>ブブン</t>
    </rPh>
    <rPh sb="9" eb="11">
      <t>カンキョウ</t>
    </rPh>
    <rPh sb="11" eb="13">
      <t>キジュン</t>
    </rPh>
    <rPh sb="13" eb="15">
      <t>チョウカ</t>
    </rPh>
    <rPh sb="16" eb="17">
      <t>シメ</t>
    </rPh>
    <phoneticPr fontId="4"/>
  </si>
  <si>
    <r>
      <t xml:space="preserve">環境基準
</t>
    </r>
    <r>
      <rPr>
        <sz val="9"/>
        <rFont val="ＭＳ 明朝"/>
        <family val="1"/>
        <charset val="128"/>
      </rPr>
      <t>（括弧書きは指針値）</t>
    </r>
    <rPh sb="0" eb="2">
      <t>カンキョウ</t>
    </rPh>
    <rPh sb="2" eb="4">
      <t>キジュン</t>
    </rPh>
    <rPh sb="6" eb="8">
      <t>カッコ</t>
    </rPh>
    <rPh sb="8" eb="9">
      <t>カ</t>
    </rPh>
    <rPh sb="11" eb="14">
      <t>シシンチ</t>
    </rPh>
    <phoneticPr fontId="4"/>
  </si>
  <si>
    <t>0.01以下</t>
    <rPh sb="4" eb="6">
      <t>イカ</t>
    </rPh>
    <phoneticPr fontId="26"/>
  </si>
  <si>
    <t>0.05以下</t>
    <rPh sb="4" eb="6">
      <t>イカ</t>
    </rPh>
    <phoneticPr fontId="26"/>
  </si>
  <si>
    <t>0.002以下</t>
    <rPh sb="5" eb="7">
      <t>イカ</t>
    </rPh>
    <phoneticPr fontId="26"/>
  </si>
  <si>
    <t>0.04以下</t>
    <rPh sb="4" eb="6">
      <t>イカ</t>
    </rPh>
    <phoneticPr fontId="26"/>
  </si>
  <si>
    <t>1以下</t>
    <rPh sb="1" eb="3">
      <t>イカ</t>
    </rPh>
    <phoneticPr fontId="26"/>
  </si>
  <si>
    <t>0.03以下</t>
    <rPh sb="4" eb="6">
      <t>イカ</t>
    </rPh>
    <phoneticPr fontId="26"/>
  </si>
  <si>
    <r>
      <t>1</t>
    </r>
    <r>
      <rPr>
        <sz val="11"/>
        <rFont val="ＭＳ 明朝"/>
        <family val="1"/>
        <charset val="128"/>
      </rPr>
      <t>0以下</t>
    </r>
    <rPh sb="2" eb="4">
      <t>イカ</t>
    </rPh>
    <phoneticPr fontId="26"/>
  </si>
  <si>
    <t>0.8以下</t>
    <rPh sb="3" eb="5">
      <t>イカ</t>
    </rPh>
    <phoneticPr fontId="26"/>
  </si>
  <si>
    <t>1 以下</t>
    <rPh sb="2" eb="4">
      <t>イカ</t>
    </rPh>
    <phoneticPr fontId="4"/>
  </si>
  <si>
    <t>0.002 以下</t>
    <rPh sb="6" eb="8">
      <t>イカ</t>
    </rPh>
    <phoneticPr fontId="4"/>
  </si>
  <si>
    <t>塩化ビニルモノマー</t>
    <rPh sb="0" eb="2">
      <t>エンカ</t>
    </rPh>
    <phoneticPr fontId="4"/>
  </si>
  <si>
    <t>硝酸性窒素</t>
    <rPh sb="0" eb="3">
      <t>ショウサンセイ</t>
    </rPh>
    <rPh sb="3" eb="5">
      <t>チッソ</t>
    </rPh>
    <phoneticPr fontId="4"/>
  </si>
  <si>
    <t>亜硝酸性窒素</t>
  </si>
  <si>
    <t>項目
要監視</t>
    <rPh sb="3" eb="4">
      <t>ヨウ</t>
    </rPh>
    <rPh sb="4" eb="6">
      <t>カンシ</t>
    </rPh>
    <phoneticPr fontId="4"/>
  </si>
  <si>
    <r>
      <t>0.01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</si>
  <si>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r>
      <t>0.05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</si>
  <si>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r>
      <t>0.01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</si>
  <si>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r>
      <t>0.0005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</si>
  <si>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t>ＰＣＢ</t>
    <phoneticPr fontId="4"/>
  </si>
  <si>
    <t>ジクロロメタン</t>
    <phoneticPr fontId="4"/>
  </si>
  <si>
    <r>
      <t>0.02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</si>
  <si>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r>
      <t>0.002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</si>
  <si>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r>
      <t>0.004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</si>
  <si>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t>1,1-ジクロロエチレン</t>
    <phoneticPr fontId="4"/>
  </si>
  <si>
    <r>
      <t>0.1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</si>
  <si>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r>
      <t>0.04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</si>
  <si>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t>シス-1,2-ジクロロエチレン</t>
    <phoneticPr fontId="4"/>
  </si>
  <si>
    <t>－</t>
    <phoneticPr fontId="4"/>
  </si>
  <si>
    <t>トランス-1,2-ジクロロエチレン</t>
    <phoneticPr fontId="4"/>
  </si>
  <si>
    <t>1,1,1-トリクロロエタン</t>
    <phoneticPr fontId="4"/>
  </si>
  <si>
    <r>
      <t>1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</si>
  <si>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t>1,1,2-トリクロロエタン</t>
    <phoneticPr fontId="4"/>
  </si>
  <si>
    <r>
      <t>0.006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</si>
  <si>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t>トリクロロエチレン</t>
    <phoneticPr fontId="4"/>
  </si>
  <si>
    <r>
      <t>0.03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</si>
  <si>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t>テトラクロロエチレン</t>
    <phoneticPr fontId="4"/>
  </si>
  <si>
    <r>
      <t>0.01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</si>
  <si>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t>1,3-ジクロロプロペン</t>
    <phoneticPr fontId="4"/>
  </si>
  <si>
    <r>
      <t>0.002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</si>
  <si>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t>チウラム</t>
    <phoneticPr fontId="4"/>
  </si>
  <si>
    <t>シマジン</t>
    <phoneticPr fontId="4"/>
  </si>
  <si>
    <r>
      <t>0.003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</si>
  <si>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t>チオベンカルブ</t>
    <phoneticPr fontId="4"/>
  </si>
  <si>
    <r>
      <t>0.02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</si>
  <si>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t>ベンゼン</t>
    <phoneticPr fontId="4"/>
  </si>
  <si>
    <r>
      <t>10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</si>
  <si>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t>－</t>
    <phoneticPr fontId="4"/>
  </si>
  <si>
    <r>
      <t>0.8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4"/>
  </si>
  <si>
    <t>1,4-ジオキサン</t>
    <phoneticPr fontId="4"/>
  </si>
  <si>
    <t>0.05 以下</t>
    <phoneticPr fontId="4"/>
  </si>
  <si>
    <r>
      <t>1,2</t>
    </r>
    <r>
      <rPr>
        <sz val="11"/>
        <rFont val="ＭＳ 明朝"/>
        <family val="1"/>
        <charset val="128"/>
      </rPr>
      <t>-</t>
    </r>
    <r>
      <rPr>
        <sz val="11"/>
        <rFont val="ＭＳ 明朝"/>
        <family val="1"/>
        <charset val="128"/>
      </rPr>
      <t>ジクロロエタン</t>
    </r>
    <phoneticPr fontId="4"/>
  </si>
  <si>
    <t>－</t>
    <phoneticPr fontId="4"/>
  </si>
  <si>
    <t>項目別
測定
地点数</t>
    <rPh sb="0" eb="2">
      <t>コウモク</t>
    </rPh>
    <rPh sb="2" eb="3">
      <t>ベツ</t>
    </rPh>
    <rPh sb="4" eb="6">
      <t>ソクテイ</t>
    </rPh>
    <rPh sb="7" eb="9">
      <t>チテン</t>
    </rPh>
    <rPh sb="9" eb="10">
      <t>カズ</t>
    </rPh>
    <phoneticPr fontId="4"/>
  </si>
  <si>
    <t>（*）定量下限値の異なるNo.43～45を除く地点の最大濃度。</t>
    <rPh sb="3" eb="5">
      <t>テイリョウ</t>
    </rPh>
    <rPh sb="5" eb="7">
      <t>カゲン</t>
    </rPh>
    <rPh sb="7" eb="8">
      <t>チ</t>
    </rPh>
    <rPh sb="9" eb="10">
      <t>コト</t>
    </rPh>
    <rPh sb="21" eb="22">
      <t>ノゾ</t>
    </rPh>
    <rPh sb="23" eb="25">
      <t>チテン</t>
    </rPh>
    <rPh sb="26" eb="28">
      <t>サイダイ</t>
    </rPh>
    <rPh sb="28" eb="30">
      <t>ノウド</t>
    </rPh>
    <phoneticPr fontId="4"/>
  </si>
  <si>
    <t>*</t>
  </si>
  <si>
    <t>全シアン</t>
    <phoneticPr fontId="26"/>
  </si>
  <si>
    <t>六価
クロム</t>
    <phoneticPr fontId="26"/>
  </si>
  <si>
    <t>四塩化
炭素</t>
    <phoneticPr fontId="26"/>
  </si>
  <si>
    <t>1,1－ジクロロエチレン</t>
    <phoneticPr fontId="26"/>
  </si>
  <si>
    <t>1,1,1－トリクロロエタン</t>
    <phoneticPr fontId="26"/>
  </si>
  <si>
    <t>トリクロロエチレン</t>
    <phoneticPr fontId="26"/>
  </si>
  <si>
    <t>テトラクロロエチレン</t>
    <phoneticPr fontId="26"/>
  </si>
  <si>
    <t>硝酸性
窒素</t>
    <rPh sb="0" eb="2">
      <t>ショウサン</t>
    </rPh>
    <rPh sb="2" eb="3">
      <t>セイ</t>
    </rPh>
    <rPh sb="4" eb="6">
      <t>チッソ</t>
    </rPh>
    <phoneticPr fontId="28"/>
  </si>
  <si>
    <t>亜硝酸性
窒素</t>
    <rPh sb="0" eb="1">
      <t>ア</t>
    </rPh>
    <rPh sb="1" eb="3">
      <t>ショウサン</t>
    </rPh>
    <rPh sb="3" eb="4">
      <t>セイ</t>
    </rPh>
    <rPh sb="5" eb="7">
      <t>チッソ</t>
    </rPh>
    <phoneticPr fontId="28"/>
  </si>
  <si>
    <t>&lt;</t>
    <phoneticPr fontId="26"/>
  </si>
  <si>
    <t>&lt;</t>
    <phoneticPr fontId="26"/>
  </si>
  <si>
    <t>―</t>
    <phoneticPr fontId="26"/>
  </si>
  <si>
    <r>
      <t>0.</t>
    </r>
    <r>
      <rPr>
        <sz val="11"/>
        <rFont val="ＭＳ 明朝"/>
        <family val="1"/>
        <charset val="128"/>
      </rPr>
      <t>1</t>
    </r>
    <r>
      <rPr>
        <sz val="11"/>
        <rFont val="ＭＳ 明朝"/>
        <family val="1"/>
        <charset val="128"/>
      </rPr>
      <t>以下</t>
    </r>
    <rPh sb="3" eb="5">
      <t>イカ</t>
    </rPh>
    <phoneticPr fontId="26"/>
  </si>
  <si>
    <t>欠測地点数</t>
    <rPh sb="0" eb="1">
      <t>カ</t>
    </rPh>
    <rPh sb="1" eb="3">
      <t>ソクチ</t>
    </rPh>
    <rPh sb="3" eb="5">
      <t>テンスウ</t>
    </rPh>
    <phoneticPr fontId="26"/>
  </si>
  <si>
    <t>調査地点数（欠測除く）</t>
    <rPh sb="0" eb="2">
      <t>チョウサ</t>
    </rPh>
    <rPh sb="2" eb="4">
      <t>チテン</t>
    </rPh>
    <rPh sb="4" eb="5">
      <t>スウ</t>
    </rPh>
    <rPh sb="6" eb="7">
      <t>カ</t>
    </rPh>
    <rPh sb="7" eb="8">
      <t>ハカリ</t>
    </rPh>
    <rPh sb="8" eb="9">
      <t>ノゾ</t>
    </rPh>
    <phoneticPr fontId="26"/>
  </si>
  <si>
    <t>環境基準超過地点数</t>
    <rPh sb="0" eb="2">
      <t>カンキョウ</t>
    </rPh>
    <rPh sb="2" eb="4">
      <t>キジュン</t>
    </rPh>
    <rPh sb="4" eb="6">
      <t>チョウカ</t>
    </rPh>
    <rPh sb="6" eb="8">
      <t>チテン</t>
    </rPh>
    <rPh sb="8" eb="9">
      <t>スウ</t>
    </rPh>
    <phoneticPr fontId="26"/>
  </si>
  <si>
    <r>
      <t>（注１）</t>
    </r>
    <r>
      <rPr>
        <sz val="9"/>
        <rFont val="ＭＳ 明朝"/>
        <family val="1"/>
        <charset val="128"/>
      </rPr>
      <t>　</t>
    </r>
    <r>
      <rPr>
        <sz val="9"/>
        <rFont val="Century"/>
        <family val="1"/>
      </rPr>
      <t>2</t>
    </r>
    <r>
      <rPr>
        <sz val="9"/>
        <rFont val="ＭＳ 明朝"/>
        <family val="1"/>
        <charset val="128"/>
      </rPr>
      <t>つの値の合計値に対して環境基準が定められている。端数処理の関係で、計算が合わない場合がある。</t>
    </r>
    <rPh sb="1" eb="2">
      <t>チュウ</t>
    </rPh>
    <phoneticPr fontId="26"/>
  </si>
  <si>
    <r>
      <t>1,2－ジクロロエチレン</t>
    </r>
    <r>
      <rPr>
        <vertAlign val="superscript"/>
        <sz val="10"/>
        <rFont val="ＭＳ 明朝"/>
        <family val="1"/>
        <charset val="128"/>
      </rPr>
      <t>（注１）</t>
    </r>
    <rPh sb="13" eb="14">
      <t>チュウ</t>
    </rPh>
    <phoneticPr fontId="26"/>
  </si>
  <si>
    <r>
      <t>硝酸性窒素及び亜硝酸性窒素</t>
    </r>
    <r>
      <rPr>
        <vertAlign val="superscript"/>
        <sz val="10"/>
        <rFont val="ＭＳ 明朝"/>
        <family val="1"/>
        <charset val="128"/>
      </rPr>
      <t>（注１）</t>
    </r>
    <rPh sb="0" eb="2">
      <t>ショウサン</t>
    </rPh>
    <rPh sb="2" eb="3">
      <t>セイ</t>
    </rPh>
    <rPh sb="3" eb="5">
      <t>チッソ</t>
    </rPh>
    <rPh sb="5" eb="6">
      <t>オヨ</t>
    </rPh>
    <rPh sb="7" eb="8">
      <t>ア</t>
    </rPh>
    <rPh sb="8" eb="10">
      <t>ショウサン</t>
    </rPh>
    <rPh sb="10" eb="11">
      <t>セイ</t>
    </rPh>
    <rPh sb="11" eb="13">
      <t>チッソ</t>
    </rPh>
    <rPh sb="14" eb="15">
      <t>チュウ</t>
    </rPh>
    <phoneticPr fontId="28"/>
  </si>
  <si>
    <r>
      <t>（注２）</t>
    </r>
    <r>
      <rPr>
        <sz val="9"/>
        <rFont val="ＭＳ 明朝"/>
        <family val="1"/>
        <charset val="128"/>
      </rPr>
      <t>　ポンプ故障、井戸枯れ等により欠測。</t>
    </r>
    <rPh sb="1" eb="2">
      <t>チュウ</t>
    </rPh>
    <rPh sb="8" eb="10">
      <t>コショウ</t>
    </rPh>
    <rPh sb="11" eb="13">
      <t>イド</t>
    </rPh>
    <rPh sb="13" eb="14">
      <t>ガ</t>
    </rPh>
    <rPh sb="15" eb="16">
      <t>トウ</t>
    </rPh>
    <rPh sb="19" eb="20">
      <t>ケツ</t>
    </rPh>
    <rPh sb="20" eb="21">
      <t>ソク</t>
    </rPh>
    <phoneticPr fontId="26"/>
  </si>
  <si>
    <t>亜硝酸性窒素</t>
    <rPh sb="0" eb="4">
      <t>アショウサンセイ</t>
    </rPh>
    <rPh sb="4" eb="6">
      <t>チッソ</t>
    </rPh>
    <phoneticPr fontId="3"/>
  </si>
  <si>
    <t>硝酸性
窒素</t>
    <rPh sb="0" eb="3">
      <t>ショウサンセイ</t>
    </rPh>
    <rPh sb="4" eb="6">
      <t>チッソ</t>
    </rPh>
    <phoneticPr fontId="3"/>
  </si>
  <si>
    <t>10 以下</t>
    <rPh sb="3" eb="5">
      <t>イカ</t>
    </rPh>
    <phoneticPr fontId="4"/>
  </si>
  <si>
    <t>硝酸性窒素及び亜硝酸性窒素</t>
    <rPh sb="0" eb="3">
      <t>ショウサンセイ</t>
    </rPh>
    <rPh sb="3" eb="5">
      <t>チッソ</t>
    </rPh>
    <rPh sb="5" eb="6">
      <t>オヨ</t>
    </rPh>
    <rPh sb="7" eb="11">
      <t>アショウサンセイ</t>
    </rPh>
    <rPh sb="11" eb="13">
      <t>チッソ</t>
    </rPh>
    <phoneticPr fontId="3"/>
  </si>
  <si>
    <r>
      <t>硝酸性窒素及び亜硝酸性窒素</t>
    </r>
    <r>
      <rPr>
        <vertAlign val="superscript"/>
        <sz val="11"/>
        <rFont val="ＭＳ 明朝"/>
        <family val="1"/>
        <charset val="128"/>
      </rPr>
      <t>（注）</t>
    </r>
    <rPh sb="0" eb="3">
      <t>ショウサンセイ</t>
    </rPh>
    <rPh sb="3" eb="5">
      <t>チッソ</t>
    </rPh>
    <rPh sb="5" eb="6">
      <t>オヨ</t>
    </rPh>
    <rPh sb="14" eb="15">
      <t>チュウ</t>
    </rPh>
    <phoneticPr fontId="4"/>
  </si>
  <si>
    <r>
      <t>1,2-ジクロロエチレン</t>
    </r>
    <r>
      <rPr>
        <vertAlign val="superscript"/>
        <sz val="11"/>
        <rFont val="ＭＳ 明朝"/>
        <family val="1"/>
        <charset val="128"/>
      </rPr>
      <t>（注）</t>
    </r>
    <rPh sb="13" eb="14">
      <t>チュウ</t>
    </rPh>
    <phoneticPr fontId="4"/>
  </si>
  <si>
    <t>検出地点数</t>
    <rPh sb="0" eb="2">
      <t>ケンシュツ</t>
    </rPh>
    <rPh sb="2" eb="4">
      <t>チテン</t>
    </rPh>
    <rPh sb="4" eb="5">
      <t>スウ</t>
    </rPh>
    <phoneticPr fontId="4"/>
  </si>
  <si>
    <t>不検出地点数</t>
    <rPh sb="0" eb="1">
      <t>フ</t>
    </rPh>
    <rPh sb="1" eb="3">
      <t>ケンシュツ</t>
    </rPh>
    <rPh sb="3" eb="5">
      <t>チテン</t>
    </rPh>
    <rPh sb="5" eb="6">
      <t>スウ</t>
    </rPh>
    <phoneticPr fontId="4"/>
  </si>
  <si>
    <t>検出率</t>
    <rPh sb="0" eb="2">
      <t>ケンシュツ</t>
    </rPh>
    <rPh sb="2" eb="3">
      <t>リツ</t>
    </rPh>
    <phoneticPr fontId="4"/>
  </si>
  <si>
    <t>表１　平成２３年度概況調査 地点別測定結果</t>
    <rPh sb="0" eb="1">
      <t>ヒョウ</t>
    </rPh>
    <rPh sb="3" eb="5">
      <t>ヘイセイ</t>
    </rPh>
    <rPh sb="7" eb="9">
      <t>ネンド</t>
    </rPh>
    <rPh sb="9" eb="11">
      <t>ガイキョウ</t>
    </rPh>
    <rPh sb="11" eb="13">
      <t>チョウサ</t>
    </rPh>
    <rPh sb="14" eb="16">
      <t>チテン</t>
    </rPh>
    <rPh sb="16" eb="17">
      <t>ベツ</t>
    </rPh>
    <rPh sb="17" eb="19">
      <t>ソクテイ</t>
    </rPh>
    <rPh sb="19" eb="21">
      <t>ケッカ</t>
    </rPh>
    <phoneticPr fontId="4"/>
  </si>
  <si>
    <t xml:space="preserve">&lt; </t>
  </si>
  <si>
    <t>（ 0.06 以下 ）</t>
  </si>
  <si>
    <t>（ 0.2 以下 ）</t>
  </si>
  <si>
    <t>（ 0.008 以下 ）</t>
  </si>
  <si>
    <t>（ 0.005 以下 ）</t>
  </si>
  <si>
    <t>クロロホルム</t>
    <phoneticPr fontId="4"/>
  </si>
  <si>
    <t>1.2-ジクロロプロパン</t>
    <phoneticPr fontId="4"/>
  </si>
  <si>
    <t>p-ジクロロベンゼン</t>
    <phoneticPr fontId="4"/>
  </si>
  <si>
    <t>イソキサチオン</t>
    <phoneticPr fontId="4"/>
  </si>
  <si>
    <t>ダイアジノン</t>
    <phoneticPr fontId="4"/>
  </si>
  <si>
    <t>&lt;</t>
    <phoneticPr fontId="4"/>
  </si>
  <si>
    <r>
      <t>（注１）</t>
    </r>
    <r>
      <rPr>
        <sz val="9"/>
        <rFont val="ＭＳ 明朝"/>
        <family val="1"/>
        <charset val="128"/>
      </rPr>
      <t xml:space="preserve"> </t>
    </r>
    <r>
      <rPr>
        <sz val="9"/>
        <rFont val="Century"/>
        <family val="1"/>
      </rPr>
      <t>2</t>
    </r>
    <r>
      <rPr>
        <sz val="9"/>
        <rFont val="ＭＳ 明朝"/>
        <family val="1"/>
        <charset val="128"/>
      </rPr>
      <t>つの値の合計値に対して環境基準が定められている。</t>
    </r>
    <r>
      <rPr>
        <sz val="9"/>
        <rFont val="Century"/>
        <family val="1"/>
      </rPr>
      <t xml:space="preserve"> </t>
    </r>
    <r>
      <rPr>
        <sz val="9"/>
        <rFont val="ＭＳ 明朝"/>
        <family val="1"/>
        <charset val="128"/>
      </rPr>
      <t>端数処理の関係で、計算が合わない場合がある。</t>
    </r>
    <rPh sb="1" eb="2">
      <t>チュウ</t>
    </rPh>
    <phoneticPr fontId="26"/>
  </si>
  <si>
    <r>
      <t>（注２）</t>
    </r>
    <r>
      <rPr>
        <sz val="9"/>
        <rFont val="ＭＳ 明朝"/>
        <family val="1"/>
        <charset val="128"/>
      </rPr>
      <t xml:space="preserve"> ダイオキシン類は水質測定計画の対象項目ではないが、参考として測定結果を掲載した（詳細は、別途公表）。</t>
    </r>
    <rPh sb="1" eb="2">
      <t>チュウ</t>
    </rPh>
    <phoneticPr fontId="26"/>
  </si>
  <si>
    <t>（**）H23.10.27に、カドミウムの基準値が0.003mg/Lに改正された。</t>
    <rPh sb="21" eb="24">
      <t>キジュンチ</t>
    </rPh>
    <rPh sb="35" eb="37">
      <t>カイセイ</t>
    </rPh>
    <phoneticPr fontId="4"/>
  </si>
  <si>
    <t>0.01 以下（**）</t>
    <rPh sb="5" eb="7">
      <t>イカ</t>
    </rPh>
    <phoneticPr fontId="4"/>
  </si>
  <si>
    <t>&lt;</t>
    <phoneticPr fontId="4"/>
  </si>
  <si>
    <t>表３　平成２３年度継続監視調査　地点別測定結果</t>
    <rPh sb="0" eb="1">
      <t>ヒョウ</t>
    </rPh>
    <rPh sb="3" eb="5">
      <t>ヘイセイ</t>
    </rPh>
    <rPh sb="7" eb="9">
      <t>ネンド</t>
    </rPh>
    <rPh sb="9" eb="11">
      <t>ケイゾク</t>
    </rPh>
    <rPh sb="11" eb="13">
      <t>カンシ</t>
    </rPh>
    <rPh sb="13" eb="15">
      <t>チョウサ</t>
    </rPh>
    <rPh sb="16" eb="19">
      <t>チテンベツ</t>
    </rPh>
    <rPh sb="19" eb="21">
      <t>ソクテイ</t>
    </rPh>
    <rPh sb="21" eb="23">
      <t>ケッカ</t>
    </rPh>
    <phoneticPr fontId="28"/>
  </si>
  <si>
    <t>ｼｽ－1,2－ジクロロエチレン</t>
    <phoneticPr fontId="26"/>
  </si>
  <si>
    <t>ﾄﾗﾝｽ-1,2-ジクロロエチレン</t>
    <phoneticPr fontId="26"/>
  </si>
  <si>
    <t>-</t>
    <phoneticPr fontId="26"/>
  </si>
  <si>
    <t>&lt;</t>
    <phoneticPr fontId="26"/>
  </si>
  <si>
    <t>*</t>
    <phoneticPr fontId="26"/>
  </si>
  <si>
    <t>&lt;</t>
    <phoneticPr fontId="26"/>
  </si>
  <si>
    <t>*</t>
    <phoneticPr fontId="26"/>
  </si>
  <si>
    <t>&lt;</t>
    <phoneticPr fontId="26"/>
  </si>
  <si>
    <t>*</t>
    <phoneticPr fontId="26"/>
  </si>
  <si>
    <t>&lt;</t>
    <phoneticPr fontId="26"/>
  </si>
  <si>
    <r>
      <t>※欠測</t>
    </r>
    <r>
      <rPr>
        <vertAlign val="superscript"/>
        <sz val="11"/>
        <rFont val="ＭＳ 明朝"/>
        <family val="1"/>
        <charset val="128"/>
      </rPr>
      <t>(注2)</t>
    </r>
    <rPh sb="1" eb="2">
      <t>ケツ</t>
    </rPh>
    <rPh sb="2" eb="3">
      <t>ソク</t>
    </rPh>
    <rPh sb="4" eb="5">
      <t>チュウ</t>
    </rPh>
    <phoneticPr fontId="26"/>
  </si>
  <si>
    <t>欠測</t>
    <rPh sb="0" eb="1">
      <t>ケツ</t>
    </rPh>
    <rPh sb="1" eb="2">
      <t>ハカリ</t>
    </rPh>
    <phoneticPr fontId="26"/>
  </si>
  <si>
    <t>欠測</t>
    <rPh sb="0" eb="1">
      <t>ケツ</t>
    </rPh>
    <rPh sb="1" eb="2">
      <t>ソク</t>
    </rPh>
    <phoneticPr fontId="26"/>
  </si>
  <si>
    <t>&lt;</t>
    <phoneticPr fontId="26"/>
  </si>
  <si>
    <t>*</t>
    <phoneticPr fontId="26"/>
  </si>
  <si>
    <t>&lt;</t>
    <phoneticPr fontId="26"/>
  </si>
  <si>
    <t>*</t>
    <phoneticPr fontId="26"/>
  </si>
  <si>
    <t>&lt;</t>
    <phoneticPr fontId="26"/>
  </si>
  <si>
    <t>*</t>
    <phoneticPr fontId="26"/>
  </si>
  <si>
    <t>&lt;</t>
    <phoneticPr fontId="26"/>
  </si>
  <si>
    <t>&lt;</t>
    <phoneticPr fontId="26"/>
  </si>
  <si>
    <t>*</t>
    <phoneticPr fontId="26"/>
  </si>
  <si>
    <t>&lt;</t>
    <phoneticPr fontId="26"/>
  </si>
  <si>
    <r>
      <t>検出されないこと</t>
    </r>
    <r>
      <rPr>
        <vertAlign val="superscript"/>
        <sz val="9"/>
        <rFont val="ＭＳ 明朝"/>
        <family val="1"/>
        <charset val="128"/>
      </rPr>
      <t>(注３)</t>
    </r>
    <phoneticPr fontId="26"/>
  </si>
  <si>
    <t>―</t>
    <phoneticPr fontId="26"/>
  </si>
  <si>
    <t>&lt;</t>
    <phoneticPr fontId="26"/>
  </si>
  <si>
    <t>&lt;</t>
    <phoneticPr fontId="26"/>
  </si>
  <si>
    <t>H23概況調査結果は、硝酸性窒素16mg/l、亜硝酸性窒素0.002mg/l未満</t>
    <rPh sb="3" eb="5">
      <t>ガイキョウ</t>
    </rPh>
    <rPh sb="5" eb="7">
      <t>チョウサ</t>
    </rPh>
    <rPh sb="7" eb="9">
      <t>ケッカ</t>
    </rPh>
    <rPh sb="11" eb="14">
      <t>ショウサンセイ</t>
    </rPh>
    <rPh sb="14" eb="16">
      <t>チッソ</t>
    </rPh>
    <rPh sb="23" eb="26">
      <t>アショウサン</t>
    </rPh>
    <rPh sb="26" eb="27">
      <t>セイ</t>
    </rPh>
    <rPh sb="27" eb="29">
      <t>チッソ</t>
    </rPh>
    <rPh sb="38" eb="40">
      <t>ミマン</t>
    </rPh>
    <phoneticPr fontId="4"/>
  </si>
  <si>
    <t>0.01 以下</t>
    <rPh sb="5" eb="7">
      <t>イカ</t>
    </rPh>
    <phoneticPr fontId="4"/>
  </si>
  <si>
    <t>備考</t>
    <rPh sb="0" eb="2">
      <t>ビコウ</t>
    </rPh>
    <phoneticPr fontId="4"/>
  </si>
  <si>
    <t>&lt;0.0002</t>
    <phoneticPr fontId="4"/>
  </si>
  <si>
    <r>
      <t>&lt;0.000</t>
    </r>
    <r>
      <rPr>
        <sz val="11"/>
        <rFont val="ＭＳ 明朝"/>
        <family val="1"/>
        <charset val="128"/>
      </rPr>
      <t>4</t>
    </r>
    <phoneticPr fontId="4"/>
  </si>
  <si>
    <t>&lt;0.001</t>
    <phoneticPr fontId="4"/>
  </si>
  <si>
    <t>0.1以下</t>
    <rPh sb="3" eb="5">
      <t>イカ</t>
    </rPh>
    <phoneticPr fontId="4"/>
  </si>
  <si>
    <t>0.04以下</t>
    <rPh sb="4" eb="6">
      <t>イカ</t>
    </rPh>
    <phoneticPr fontId="4"/>
  </si>
  <si>
    <t>0.03以下</t>
    <rPh sb="4" eb="6">
      <t>イカ</t>
    </rPh>
    <phoneticPr fontId="4"/>
  </si>
  <si>
    <t>0.01以下</t>
    <rPh sb="4" eb="6">
      <t>イカ</t>
    </rPh>
    <phoneticPr fontId="4"/>
  </si>
  <si>
    <t>&lt;0.002</t>
    <phoneticPr fontId="4"/>
  </si>
  <si>
    <t>&lt;0.002</t>
    <phoneticPr fontId="4"/>
  </si>
  <si>
    <t>&lt;0.002</t>
    <phoneticPr fontId="4"/>
  </si>
  <si>
    <t>－</t>
    <phoneticPr fontId="4"/>
  </si>
  <si>
    <t>&lt;0.005</t>
    <phoneticPr fontId="4"/>
  </si>
  <si>
    <t>&lt;0.002</t>
    <phoneticPr fontId="4"/>
  </si>
  <si>
    <t>&lt;0.002</t>
    <phoneticPr fontId="4"/>
  </si>
  <si>
    <t>&lt;0.002</t>
    <phoneticPr fontId="4"/>
  </si>
  <si>
    <t>1,1-
ｼﾞｸﾛﾛ
ｴﾁﾚﾝ</t>
    <phoneticPr fontId="4"/>
  </si>
  <si>
    <t>1,2-ｼﾞｸﾛﾛｴﾁﾚﾝ</t>
    <phoneticPr fontId="4"/>
  </si>
  <si>
    <t>ﾄﾘｸﾛﾛ
ｴﾁﾚﾝ</t>
    <phoneticPr fontId="4"/>
  </si>
  <si>
    <t>ﾃﾄﾗｸﾛﾛ
ｴﾁﾚﾝ</t>
    <phoneticPr fontId="4"/>
  </si>
  <si>
    <t>ｼｽ-
1,2-
ｼﾞｸﾛﾛ
ｴﾁﾚﾝ</t>
    <phoneticPr fontId="4"/>
  </si>
  <si>
    <t>ﾄﾗﾝｽ-
1,2-
ｼﾞｸﾛﾛ
ｴﾁﾚﾝ</t>
    <phoneticPr fontId="4"/>
  </si>
  <si>
    <t>&lt;0.0002</t>
    <phoneticPr fontId="4"/>
  </si>
  <si>
    <r>
      <t>&lt;0.000</t>
    </r>
    <r>
      <rPr>
        <sz val="11"/>
        <rFont val="ＭＳ 明朝"/>
        <family val="1"/>
        <charset val="128"/>
      </rPr>
      <t>4</t>
    </r>
    <phoneticPr fontId="4"/>
  </si>
  <si>
    <t>&lt;0.001</t>
    <phoneticPr fontId="4"/>
  </si>
  <si>
    <t>&lt;0.0002</t>
    <phoneticPr fontId="4"/>
  </si>
  <si>
    <t>&lt;0.001</t>
    <phoneticPr fontId="4"/>
  </si>
  <si>
    <r>
      <t>&lt;0.000</t>
    </r>
    <r>
      <rPr>
        <sz val="11"/>
        <rFont val="ＭＳ 明朝"/>
        <family val="1"/>
        <charset val="128"/>
      </rPr>
      <t>4</t>
    </r>
    <phoneticPr fontId="4"/>
  </si>
  <si>
    <t>&lt;0.0002</t>
    <phoneticPr fontId="4"/>
  </si>
  <si>
    <r>
      <t>&lt;0.000</t>
    </r>
    <r>
      <rPr>
        <sz val="11"/>
        <rFont val="ＭＳ 明朝"/>
        <family val="1"/>
        <charset val="128"/>
      </rPr>
      <t>4</t>
    </r>
    <phoneticPr fontId="4"/>
  </si>
  <si>
    <t>&lt;0.001</t>
    <phoneticPr fontId="4"/>
  </si>
  <si>
    <t>&lt;0.0002</t>
    <phoneticPr fontId="4"/>
  </si>
  <si>
    <r>
      <t>&lt;0.000</t>
    </r>
    <r>
      <rPr>
        <sz val="11"/>
        <rFont val="ＭＳ 明朝"/>
        <family val="1"/>
        <charset val="128"/>
      </rPr>
      <t>4</t>
    </r>
    <phoneticPr fontId="4"/>
  </si>
  <si>
    <t>&lt;0.001</t>
    <phoneticPr fontId="4"/>
  </si>
  <si>
    <t>&lt;0.0002</t>
    <phoneticPr fontId="4"/>
  </si>
  <si>
    <r>
      <t>&lt;0.000</t>
    </r>
    <r>
      <rPr>
        <sz val="11"/>
        <rFont val="ＭＳ 明朝"/>
        <family val="1"/>
        <charset val="128"/>
      </rPr>
      <t>4</t>
    </r>
    <phoneticPr fontId="4"/>
  </si>
  <si>
    <t>&lt;0.005</t>
    <phoneticPr fontId="4"/>
  </si>
  <si>
    <t>&lt;0.001</t>
    <phoneticPr fontId="4"/>
  </si>
  <si>
    <t>&lt;0.0002</t>
    <phoneticPr fontId="4"/>
  </si>
  <si>
    <r>
      <t>&lt;0.000</t>
    </r>
    <r>
      <rPr>
        <sz val="11"/>
        <rFont val="ＭＳ 明朝"/>
        <family val="1"/>
        <charset val="128"/>
      </rPr>
      <t>4</t>
    </r>
    <phoneticPr fontId="4"/>
  </si>
  <si>
    <t>&lt;0.001</t>
    <phoneticPr fontId="4"/>
  </si>
  <si>
    <t>&lt;0.005</t>
    <phoneticPr fontId="4"/>
  </si>
  <si>
    <t>&lt;0.0002</t>
    <phoneticPr fontId="4"/>
  </si>
  <si>
    <r>
      <t>&lt;0.000</t>
    </r>
    <r>
      <rPr>
        <sz val="11"/>
        <rFont val="ＭＳ 明朝"/>
        <family val="1"/>
        <charset val="128"/>
      </rPr>
      <t>4</t>
    </r>
    <phoneticPr fontId="4"/>
  </si>
  <si>
    <t>&lt;0.001</t>
    <phoneticPr fontId="4"/>
  </si>
  <si>
    <t>&lt;0.005</t>
    <phoneticPr fontId="4"/>
  </si>
  <si>
    <t>表２　平成２３年度汚染井戸周辺地区調査 地点別測定結果</t>
    <rPh sb="0" eb="1">
      <t>ヒョウ</t>
    </rPh>
    <rPh sb="3" eb="5">
      <t>ヘイセイ</t>
    </rPh>
    <rPh sb="7" eb="9">
      <t>ネンド</t>
    </rPh>
    <rPh sb="9" eb="11">
      <t>オセン</t>
    </rPh>
    <rPh sb="11" eb="13">
      <t>イド</t>
    </rPh>
    <rPh sb="13" eb="15">
      <t>シュウヘン</t>
    </rPh>
    <rPh sb="15" eb="17">
      <t>チク</t>
    </rPh>
    <rPh sb="17" eb="19">
      <t>チョウサ</t>
    </rPh>
    <rPh sb="20" eb="22">
      <t>チテン</t>
    </rPh>
    <rPh sb="22" eb="23">
      <t>ベツ</t>
    </rPh>
    <rPh sb="23" eb="25">
      <t>ソクテイ</t>
    </rPh>
    <rPh sb="25" eb="27">
      <t>ケッカ</t>
    </rPh>
    <phoneticPr fontId="4"/>
  </si>
  <si>
    <t>３　鉛（葛飾区）</t>
    <rPh sb="2" eb="3">
      <t>ナマリ</t>
    </rPh>
    <rPh sb="4" eb="7">
      <t>カツシカク</t>
    </rPh>
    <phoneticPr fontId="3"/>
  </si>
  <si>
    <t>２　砒素（足立区）</t>
    <rPh sb="2" eb="4">
      <t>ヒソ</t>
    </rPh>
    <rPh sb="5" eb="8">
      <t>アダチク</t>
    </rPh>
    <phoneticPr fontId="3"/>
  </si>
  <si>
    <t>1　硝酸性窒素及び亜硝酸性窒素（板橋区）</t>
    <rPh sb="16" eb="18">
      <t>イタバシ</t>
    </rPh>
    <rPh sb="18" eb="19">
      <t>ク</t>
    </rPh>
    <phoneticPr fontId="3"/>
  </si>
  <si>
    <t>５　ＶＯＣ（武蔵野市）</t>
    <rPh sb="6" eb="10">
      <t>ムサシノシ</t>
    </rPh>
    <phoneticPr fontId="3"/>
  </si>
  <si>
    <t>① 溶解性砒素濃度0.024mg/L（参考）
② H23概況調査結果は、1,2-ジクロロエチ
　　レン0.079mg/l、砒素0.024mg/l</t>
    <rPh sb="2" eb="5">
      <t>ヨウカイセイ</t>
    </rPh>
    <rPh sb="5" eb="7">
      <t>ヒソ</t>
    </rPh>
    <rPh sb="7" eb="9">
      <t>ノウド</t>
    </rPh>
    <rPh sb="19" eb="21">
      <t>サンコウ</t>
    </rPh>
    <rPh sb="28" eb="30">
      <t>ガイキョウ</t>
    </rPh>
    <rPh sb="30" eb="32">
      <t>チョウサ</t>
    </rPh>
    <rPh sb="32" eb="34">
      <t>ケッカ</t>
    </rPh>
    <rPh sb="61" eb="63">
      <t>ヒソ</t>
    </rPh>
    <phoneticPr fontId="4"/>
  </si>
  <si>
    <t>H23概況調査結果は、テトラクロロエチレン0.022mg/l</t>
    <rPh sb="3" eb="5">
      <t>ガイキョウ</t>
    </rPh>
    <rPh sb="5" eb="7">
      <t>チョウサ</t>
    </rPh>
    <rPh sb="7" eb="9">
      <t>ケッカ</t>
    </rPh>
    <phoneticPr fontId="4"/>
  </si>
  <si>
    <t>H23概況調査結果は、テトラクロロエチレン0.093mg/l</t>
    <rPh sb="3" eb="5">
      <t>ガイキョウ</t>
    </rPh>
    <rPh sb="5" eb="7">
      <t>チョウサ</t>
    </rPh>
    <rPh sb="7" eb="9">
      <t>ケッカ</t>
    </rPh>
    <phoneticPr fontId="4"/>
  </si>
  <si>
    <t>① 溶解性鉛濃度0.002mg/L（参考）
② H23概況調査結果は、0.058mg/l</t>
    <rPh sb="5" eb="6">
      <t>ナマリ</t>
    </rPh>
    <rPh sb="27" eb="29">
      <t>ガイキョウ</t>
    </rPh>
    <rPh sb="29" eb="31">
      <t>チョウサ</t>
    </rPh>
    <rPh sb="31" eb="33">
      <t>ケッカ</t>
    </rPh>
    <phoneticPr fontId="4"/>
  </si>
  <si>
    <t>① 溶解性砒素濃度0.047mg/L（参考）
② H23概況調査結果は、0.047mg/l</t>
    <rPh sb="28" eb="30">
      <t>ガイキョウ</t>
    </rPh>
    <rPh sb="30" eb="32">
      <t>チョウサ</t>
    </rPh>
    <rPh sb="32" eb="34">
      <t>ケッカ</t>
    </rPh>
    <phoneticPr fontId="4"/>
  </si>
  <si>
    <t>　可能性がある地層「上総層群」から採水しており、濃度も自然由来の砒素汚染に一般的な濃度）</t>
    <rPh sb="7" eb="9">
      <t>チソウ</t>
    </rPh>
    <rPh sb="24" eb="26">
      <t>ノウド</t>
    </rPh>
    <phoneticPr fontId="4"/>
  </si>
  <si>
    <t>※ 鉛は自然由来と推定（①No.1地点における溶解性鉛の濃度から、地下水中に鉛はほとんど溶解していない、②No,1地点の</t>
    <rPh sb="2" eb="3">
      <t>ナマリ</t>
    </rPh>
    <rPh sb="4" eb="6">
      <t>シゼン</t>
    </rPh>
    <rPh sb="6" eb="8">
      <t>ユライ</t>
    </rPh>
    <rPh sb="9" eb="11">
      <t>スイテイ</t>
    </rPh>
    <rPh sb="17" eb="19">
      <t>チテン</t>
    </rPh>
    <rPh sb="23" eb="26">
      <t>ヨウカイセイ</t>
    </rPh>
    <rPh sb="26" eb="27">
      <t>ナマリ</t>
    </rPh>
    <rPh sb="28" eb="30">
      <t>ノウド</t>
    </rPh>
    <rPh sb="33" eb="37">
      <t>チカスイチュウ</t>
    </rPh>
    <rPh sb="44" eb="46">
      <t>ヨウカイ</t>
    </rPh>
    <rPh sb="57" eb="59">
      <t>チテン</t>
    </rPh>
    <phoneticPr fontId="4"/>
  </si>
  <si>
    <t>　井戸水に濁りがあったため、鉛を含む粒子が混入したと推定）</t>
    <rPh sb="21" eb="23">
      <t>コンニュウ</t>
    </rPh>
    <rPh sb="26" eb="28">
      <t>スイテイ</t>
    </rPh>
    <phoneticPr fontId="4"/>
  </si>
  <si>
    <t>※ 砒素は自然由来と推定（①周辺に砒素使用事業場が存在しない、②浅井戸は全地点不検出、③No.1地点は、砒素が溶出する</t>
    <rPh sb="2" eb="4">
      <t>ヒソ</t>
    </rPh>
    <rPh sb="5" eb="7">
      <t>シゼン</t>
    </rPh>
    <rPh sb="7" eb="9">
      <t>ユライ</t>
    </rPh>
    <rPh sb="10" eb="12">
      <t>スイテイ</t>
    </rPh>
    <rPh sb="14" eb="16">
      <t>シュウヘン</t>
    </rPh>
    <rPh sb="17" eb="19">
      <t>ヒソ</t>
    </rPh>
    <rPh sb="19" eb="21">
      <t>シヨウ</t>
    </rPh>
    <rPh sb="21" eb="24">
      <t>ジギョウジョウ</t>
    </rPh>
    <rPh sb="25" eb="27">
      <t>ソンザイ</t>
    </rPh>
    <rPh sb="32" eb="33">
      <t>アサ</t>
    </rPh>
    <rPh sb="33" eb="35">
      <t>イド</t>
    </rPh>
    <rPh sb="36" eb="37">
      <t>ゼン</t>
    </rPh>
    <rPh sb="37" eb="39">
      <t>チテン</t>
    </rPh>
    <rPh sb="39" eb="40">
      <t>フ</t>
    </rPh>
    <rPh sb="40" eb="42">
      <t>ケンシュツ</t>
    </rPh>
    <rPh sb="48" eb="50">
      <t>チテン</t>
    </rPh>
    <phoneticPr fontId="4"/>
  </si>
  <si>
    <t>中央区</t>
    <rPh sb="0" eb="2">
      <t>チュウオウ</t>
    </rPh>
    <rPh sb="2" eb="3">
      <t>ク</t>
    </rPh>
    <phoneticPr fontId="4"/>
  </si>
  <si>
    <t>港区</t>
    <rPh sb="0" eb="2">
      <t>ミナトク</t>
    </rPh>
    <phoneticPr fontId="4"/>
  </si>
  <si>
    <t>新宿区</t>
    <rPh sb="0" eb="3">
      <t>シンジュクク</t>
    </rPh>
    <phoneticPr fontId="4"/>
  </si>
  <si>
    <t>文京区</t>
    <rPh sb="0" eb="3">
      <t>ブンキョウク</t>
    </rPh>
    <phoneticPr fontId="4"/>
  </si>
  <si>
    <t>台東区</t>
    <rPh sb="0" eb="3">
      <t>タイトウク</t>
    </rPh>
    <phoneticPr fontId="4"/>
  </si>
  <si>
    <t>江東区</t>
    <rPh sb="0" eb="2">
      <t>コウトウ</t>
    </rPh>
    <rPh sb="2" eb="3">
      <t>ク</t>
    </rPh>
    <phoneticPr fontId="4"/>
  </si>
  <si>
    <t>品川区</t>
    <rPh sb="0" eb="3">
      <t>シナガワク</t>
    </rPh>
    <phoneticPr fontId="4"/>
  </si>
  <si>
    <t>目黒区</t>
    <rPh sb="0" eb="3">
      <t>メグロク</t>
    </rPh>
    <phoneticPr fontId="4"/>
  </si>
  <si>
    <t>大田区</t>
    <rPh sb="0" eb="3">
      <t>オオタク</t>
    </rPh>
    <phoneticPr fontId="4"/>
  </si>
  <si>
    <t>世田谷区</t>
    <rPh sb="0" eb="4">
      <t>セタガヤク</t>
    </rPh>
    <phoneticPr fontId="4"/>
  </si>
  <si>
    <t>渋谷区</t>
    <rPh sb="0" eb="3">
      <t>シブヤク</t>
    </rPh>
    <phoneticPr fontId="4"/>
  </si>
  <si>
    <t>中野区</t>
    <rPh sb="0" eb="3">
      <t>ナカノク</t>
    </rPh>
    <phoneticPr fontId="4"/>
  </si>
  <si>
    <t>杉並区</t>
    <rPh sb="0" eb="3">
      <t>スギナミク</t>
    </rPh>
    <phoneticPr fontId="4"/>
  </si>
  <si>
    <t>豊島区</t>
    <rPh sb="0" eb="3">
      <t>トシマク</t>
    </rPh>
    <phoneticPr fontId="4"/>
  </si>
  <si>
    <t>北区</t>
    <rPh sb="0" eb="2">
      <t>キタク</t>
    </rPh>
    <phoneticPr fontId="4"/>
  </si>
  <si>
    <t>荒川区</t>
    <rPh sb="0" eb="3">
      <t>アラカワク</t>
    </rPh>
    <phoneticPr fontId="4"/>
  </si>
  <si>
    <t>板橋区</t>
    <rPh sb="0" eb="3">
      <t>イタバシク</t>
    </rPh>
    <phoneticPr fontId="4"/>
  </si>
  <si>
    <t>練馬区</t>
    <rPh sb="0" eb="3">
      <t>ネリマク</t>
    </rPh>
    <phoneticPr fontId="4"/>
  </si>
  <si>
    <t>足立区</t>
    <rPh sb="0" eb="3">
      <t>アダチク</t>
    </rPh>
    <phoneticPr fontId="4"/>
  </si>
  <si>
    <t>葛飾区</t>
    <rPh sb="0" eb="3">
      <t>カツシカク</t>
    </rPh>
    <phoneticPr fontId="4"/>
  </si>
  <si>
    <t>江戸川区</t>
    <rPh sb="0" eb="4">
      <t>エドガワク</t>
    </rPh>
    <phoneticPr fontId="4"/>
  </si>
  <si>
    <t>八王子市</t>
    <rPh sb="0" eb="4">
      <t>ハチオウジシ</t>
    </rPh>
    <phoneticPr fontId="4"/>
  </si>
  <si>
    <t>立川市</t>
  </si>
  <si>
    <t>立川市</t>
    <rPh sb="0" eb="3">
      <t>タチカワシ</t>
    </rPh>
    <phoneticPr fontId="4"/>
  </si>
  <si>
    <t>武蔵野市</t>
    <rPh sb="0" eb="4">
      <t>ムサシノシ</t>
    </rPh>
    <phoneticPr fontId="4"/>
  </si>
  <si>
    <t>三鷹市</t>
    <rPh sb="0" eb="3">
      <t>ミタカシ</t>
    </rPh>
    <phoneticPr fontId="4"/>
  </si>
  <si>
    <t>青梅市</t>
    <rPh sb="0" eb="3">
      <t>オウメシ</t>
    </rPh>
    <phoneticPr fontId="4"/>
  </si>
  <si>
    <t>府中市</t>
    <rPh sb="0" eb="3">
      <t>フチュウシ</t>
    </rPh>
    <phoneticPr fontId="4"/>
  </si>
  <si>
    <t>昭島市</t>
    <rPh sb="0" eb="3">
      <t>アキシマシ</t>
    </rPh>
    <phoneticPr fontId="4"/>
  </si>
  <si>
    <t>調布市</t>
    <rPh sb="0" eb="3">
      <t>チョウフシ</t>
    </rPh>
    <phoneticPr fontId="4"/>
  </si>
  <si>
    <t>町田市</t>
  </si>
  <si>
    <t>町田市</t>
    <rPh sb="0" eb="2">
      <t>マチダ</t>
    </rPh>
    <rPh sb="2" eb="3">
      <t>シ</t>
    </rPh>
    <phoneticPr fontId="4"/>
  </si>
  <si>
    <t>小金井市</t>
    <rPh sb="0" eb="4">
      <t>コガネイシ</t>
    </rPh>
    <phoneticPr fontId="4"/>
  </si>
  <si>
    <t>小平市</t>
    <rPh sb="0" eb="3">
      <t>コダイラシ</t>
    </rPh>
    <phoneticPr fontId="4"/>
  </si>
  <si>
    <t>日野市</t>
    <rPh sb="0" eb="3">
      <t>ヒノシ</t>
    </rPh>
    <phoneticPr fontId="4"/>
  </si>
  <si>
    <t>東村山市</t>
    <rPh sb="0" eb="4">
      <t>ヒガシムラヤマシ</t>
    </rPh>
    <phoneticPr fontId="4"/>
  </si>
  <si>
    <t>国分寺市</t>
    <rPh sb="0" eb="4">
      <t>コクブンジシ</t>
    </rPh>
    <phoneticPr fontId="4"/>
  </si>
  <si>
    <t>国立市</t>
    <rPh sb="0" eb="3">
      <t>クニタチシ</t>
    </rPh>
    <phoneticPr fontId="4"/>
  </si>
  <si>
    <t>福生市</t>
    <rPh sb="0" eb="3">
      <t>フッサシ</t>
    </rPh>
    <phoneticPr fontId="4"/>
  </si>
  <si>
    <t>狛江市</t>
    <rPh sb="0" eb="3">
      <t>コマエシ</t>
    </rPh>
    <phoneticPr fontId="4"/>
  </si>
  <si>
    <t>東大和市</t>
    <rPh sb="0" eb="4">
      <t>ヒガシヤマトシ</t>
    </rPh>
    <phoneticPr fontId="4"/>
  </si>
  <si>
    <t>清瀬市</t>
    <rPh sb="0" eb="3">
      <t>キヨセシ</t>
    </rPh>
    <phoneticPr fontId="4"/>
  </si>
  <si>
    <t>東久留米市</t>
    <rPh sb="0" eb="5">
      <t>ヒガシクルメシ</t>
    </rPh>
    <phoneticPr fontId="4"/>
  </si>
  <si>
    <t>武蔵村山市</t>
    <rPh sb="0" eb="2">
      <t>ムサシ</t>
    </rPh>
    <rPh sb="2" eb="5">
      <t>ムラヤマシ</t>
    </rPh>
    <phoneticPr fontId="4"/>
  </si>
  <si>
    <t>多摩市</t>
    <rPh sb="0" eb="3">
      <t>タマシ</t>
    </rPh>
    <phoneticPr fontId="4"/>
  </si>
  <si>
    <t>稲城市</t>
    <rPh sb="0" eb="3">
      <t>イナギシ</t>
    </rPh>
    <phoneticPr fontId="4"/>
  </si>
  <si>
    <t>羽村市</t>
    <rPh sb="0" eb="3">
      <t>ハムラシ</t>
    </rPh>
    <phoneticPr fontId="4"/>
  </si>
  <si>
    <t>あきる野市</t>
    <rPh sb="3" eb="5">
      <t>ノシ</t>
    </rPh>
    <phoneticPr fontId="4"/>
  </si>
  <si>
    <t>西東京市</t>
    <rPh sb="0" eb="4">
      <t>ニシトウキョウシ</t>
    </rPh>
    <phoneticPr fontId="4"/>
  </si>
  <si>
    <t>瑞穂町</t>
    <rPh sb="0" eb="3">
      <t>ミズホマチ</t>
    </rPh>
    <phoneticPr fontId="4"/>
  </si>
  <si>
    <t>日の出町</t>
    <rPh sb="0" eb="1">
      <t>ヒ</t>
    </rPh>
    <rPh sb="2" eb="4">
      <t>デマチ</t>
    </rPh>
    <phoneticPr fontId="4"/>
  </si>
  <si>
    <t>檜原村</t>
    <rPh sb="0" eb="2">
      <t>ヒノハラ</t>
    </rPh>
    <rPh sb="2" eb="3">
      <t>ムラ</t>
    </rPh>
    <phoneticPr fontId="4"/>
  </si>
  <si>
    <t>測　定　地　点</t>
    <rPh sb="0" eb="1">
      <t>ソク</t>
    </rPh>
    <rPh sb="2" eb="3">
      <t>サダム</t>
    </rPh>
    <rPh sb="4" eb="5">
      <t>チ</t>
    </rPh>
    <rPh sb="6" eb="7">
      <t>テン</t>
    </rPh>
    <phoneticPr fontId="4"/>
  </si>
  <si>
    <t>番号</t>
    <rPh sb="0" eb="2">
      <t>バンゴウ</t>
    </rPh>
    <phoneticPr fontId="4"/>
  </si>
  <si>
    <t>板橋区</t>
    <rPh sb="0" eb="3">
      <t>イタバシク</t>
    </rPh>
    <phoneticPr fontId="3"/>
  </si>
  <si>
    <t>足立区</t>
    <rPh sb="0" eb="3">
      <t>アダチク</t>
    </rPh>
    <phoneticPr fontId="3"/>
  </si>
  <si>
    <t>葛飾区</t>
    <rPh sb="0" eb="3">
      <t>カツシカク</t>
    </rPh>
    <phoneticPr fontId="3"/>
  </si>
  <si>
    <t>武蔵野市</t>
    <rPh sb="0" eb="4">
      <t>ムサシノシ</t>
    </rPh>
    <phoneticPr fontId="3"/>
  </si>
  <si>
    <t>福生市</t>
    <rPh sb="0" eb="2">
      <t>フッサ</t>
    </rPh>
    <rPh sb="2" eb="3">
      <t>シ</t>
    </rPh>
    <phoneticPr fontId="3"/>
  </si>
  <si>
    <t>狛江市</t>
    <rPh sb="0" eb="2">
      <t>コマエ</t>
    </rPh>
    <rPh sb="2" eb="3">
      <t>シ</t>
    </rPh>
    <phoneticPr fontId="3"/>
  </si>
  <si>
    <t>６　ＶＯＣ（福生市）</t>
    <rPh sb="6" eb="8">
      <t>フッサ</t>
    </rPh>
    <rPh sb="8" eb="9">
      <t>シ</t>
    </rPh>
    <phoneticPr fontId="3"/>
  </si>
  <si>
    <t>測定地点</t>
    <rPh sb="0" eb="2">
      <t>ソクテイ</t>
    </rPh>
    <rPh sb="2" eb="4">
      <t>チテン</t>
    </rPh>
    <phoneticPr fontId="4"/>
  </si>
  <si>
    <t>７　ＶＯＣ、砒素（狛江市）</t>
    <rPh sb="6" eb="8">
      <t>ヒソ</t>
    </rPh>
    <rPh sb="9" eb="11">
      <t>コマエ</t>
    </rPh>
    <rPh sb="11" eb="12">
      <t>シ</t>
    </rPh>
    <phoneticPr fontId="3"/>
  </si>
  <si>
    <t>新宿区</t>
    <rPh sb="0" eb="2">
      <t>シンジュク</t>
    </rPh>
    <rPh sb="2" eb="3">
      <t>ク</t>
    </rPh>
    <phoneticPr fontId="12"/>
  </si>
  <si>
    <t>品川区</t>
    <rPh sb="0" eb="2">
      <t>シナガワ</t>
    </rPh>
    <rPh sb="2" eb="3">
      <t>ク</t>
    </rPh>
    <phoneticPr fontId="12"/>
  </si>
  <si>
    <t>大田区</t>
    <rPh sb="0" eb="3">
      <t>オオタク</t>
    </rPh>
    <phoneticPr fontId="12"/>
  </si>
  <si>
    <t>渋谷区</t>
    <rPh sb="0" eb="3">
      <t>シブヤク</t>
    </rPh>
    <phoneticPr fontId="12"/>
  </si>
  <si>
    <t>豊島区</t>
    <rPh sb="0" eb="3">
      <t>トシマク</t>
    </rPh>
    <phoneticPr fontId="12"/>
  </si>
  <si>
    <t>荒川区</t>
    <rPh sb="0" eb="3">
      <t>アラカワク</t>
    </rPh>
    <phoneticPr fontId="12"/>
  </si>
  <si>
    <t>板橋区</t>
    <rPh sb="0" eb="3">
      <t>イタバシク</t>
    </rPh>
    <phoneticPr fontId="12"/>
  </si>
  <si>
    <t>練馬区</t>
    <rPh sb="0" eb="3">
      <t>ネリマク</t>
    </rPh>
    <phoneticPr fontId="12"/>
  </si>
  <si>
    <t>江戸川区</t>
    <rPh sb="0" eb="3">
      <t>エドガワ</t>
    </rPh>
    <rPh sb="3" eb="4">
      <t>ク</t>
    </rPh>
    <phoneticPr fontId="12"/>
  </si>
  <si>
    <t>武蔵野市</t>
    <rPh sb="0" eb="4">
      <t>ムサシノシ</t>
    </rPh>
    <phoneticPr fontId="12"/>
  </si>
  <si>
    <t>武蔵野市</t>
    <rPh sb="0" eb="2">
      <t>ムサシ</t>
    </rPh>
    <rPh sb="2" eb="3">
      <t>ノ</t>
    </rPh>
    <rPh sb="3" eb="4">
      <t>シ</t>
    </rPh>
    <phoneticPr fontId="12"/>
  </si>
  <si>
    <t>国立市</t>
    <rPh sb="0" eb="3">
      <t>クニタチシ</t>
    </rPh>
    <phoneticPr fontId="12"/>
  </si>
  <si>
    <t>狛江市</t>
    <rPh sb="0" eb="3">
      <t>コマエシ</t>
    </rPh>
    <phoneticPr fontId="12"/>
  </si>
  <si>
    <t>東大和市</t>
    <rPh sb="0" eb="1">
      <t>ヒガシ</t>
    </rPh>
    <rPh sb="1" eb="4">
      <t>ヤマトシ</t>
    </rPh>
    <phoneticPr fontId="12"/>
  </si>
  <si>
    <t>清瀬市</t>
    <rPh sb="0" eb="3">
      <t>キヨセシ</t>
    </rPh>
    <phoneticPr fontId="12"/>
  </si>
  <si>
    <t>武蔵村山市</t>
    <rPh sb="0" eb="5">
      <t>ムサシムラヤマシ</t>
    </rPh>
    <phoneticPr fontId="12"/>
  </si>
  <si>
    <t>西東京市</t>
    <rPh sb="0" eb="1">
      <t>ニシ</t>
    </rPh>
    <rPh sb="1" eb="3">
      <t>トウキョウ</t>
    </rPh>
    <rPh sb="3" eb="4">
      <t>シ</t>
    </rPh>
    <phoneticPr fontId="12"/>
  </si>
  <si>
    <t>文京区</t>
    <rPh sb="0" eb="3">
      <t>ブンキョウク</t>
    </rPh>
    <phoneticPr fontId="12"/>
  </si>
  <si>
    <t>目黒区</t>
    <rPh sb="0" eb="3">
      <t>メグロク</t>
    </rPh>
    <phoneticPr fontId="12"/>
  </si>
  <si>
    <t>世田谷区</t>
    <rPh sb="0" eb="3">
      <t>セタガヤ</t>
    </rPh>
    <rPh sb="3" eb="4">
      <t>ク</t>
    </rPh>
    <phoneticPr fontId="12"/>
  </si>
  <si>
    <t>杉並区</t>
    <rPh sb="0" eb="2">
      <t>スギナミ</t>
    </rPh>
    <rPh sb="2" eb="3">
      <t>ク</t>
    </rPh>
    <phoneticPr fontId="12"/>
  </si>
  <si>
    <t>江戸川区</t>
    <rPh sb="0" eb="4">
      <t>エドガワク</t>
    </rPh>
    <phoneticPr fontId="12"/>
  </si>
  <si>
    <t>青梅市</t>
    <rPh sb="0" eb="3">
      <t>オウメシ</t>
    </rPh>
    <phoneticPr fontId="12"/>
  </si>
  <si>
    <t>府中市</t>
    <rPh sb="0" eb="3">
      <t>フチュウシ</t>
    </rPh>
    <phoneticPr fontId="12"/>
  </si>
  <si>
    <t>調布市</t>
    <rPh sb="0" eb="3">
      <t>チョウフシ</t>
    </rPh>
    <phoneticPr fontId="12"/>
  </si>
  <si>
    <t>小金井市</t>
    <rPh sb="0" eb="4">
      <t>コガネイシ</t>
    </rPh>
    <phoneticPr fontId="12"/>
  </si>
  <si>
    <t>日野市</t>
    <rPh sb="0" eb="3">
      <t>ヒノシ</t>
    </rPh>
    <phoneticPr fontId="12"/>
  </si>
  <si>
    <t>あきる野市</t>
    <rPh sb="3" eb="5">
      <t>ノシ</t>
    </rPh>
    <phoneticPr fontId="12"/>
  </si>
  <si>
    <t>瑞穂町</t>
    <rPh sb="0" eb="3">
      <t>ミズホマチ</t>
    </rPh>
    <phoneticPr fontId="12"/>
  </si>
  <si>
    <t>中央区</t>
    <rPh sb="0" eb="3">
      <t>チュウオウク</t>
    </rPh>
    <phoneticPr fontId="12"/>
  </si>
  <si>
    <t>港区</t>
    <rPh sb="0" eb="2">
      <t>ミナトク</t>
    </rPh>
    <phoneticPr fontId="12"/>
  </si>
  <si>
    <t>江東区</t>
    <rPh sb="0" eb="3">
      <t>コウトウク</t>
    </rPh>
    <phoneticPr fontId="12"/>
  </si>
  <si>
    <t>目黒区</t>
    <rPh sb="0" eb="2">
      <t>メグロ</t>
    </rPh>
    <rPh sb="2" eb="3">
      <t>ク</t>
    </rPh>
    <phoneticPr fontId="12"/>
  </si>
  <si>
    <t>三鷹市</t>
    <rPh sb="0" eb="3">
      <t>ミタカシ</t>
    </rPh>
    <phoneticPr fontId="12"/>
  </si>
  <si>
    <t>東久留米市</t>
    <rPh sb="0" eb="5">
      <t>ヒガシクルメシ</t>
    </rPh>
    <phoneticPr fontId="12"/>
  </si>
  <si>
    <t>文京区</t>
    <rPh sb="0" eb="2">
      <t>ブンキョウ</t>
    </rPh>
    <rPh sb="2" eb="3">
      <t>ク</t>
    </rPh>
    <phoneticPr fontId="12"/>
  </si>
  <si>
    <t>杉並区</t>
    <rPh sb="0" eb="3">
      <t>スギナミク</t>
    </rPh>
    <phoneticPr fontId="12"/>
  </si>
  <si>
    <t>国分寺市</t>
    <rPh sb="0" eb="4">
      <t>コクブンジシ</t>
    </rPh>
    <phoneticPr fontId="12"/>
  </si>
  <si>
    <t>世田谷区</t>
    <rPh sb="0" eb="4">
      <t>セタガヤク</t>
    </rPh>
    <phoneticPr fontId="12"/>
  </si>
  <si>
    <t>板橋区</t>
    <rPh sb="0" eb="2">
      <t>イタバシ</t>
    </rPh>
    <rPh sb="2" eb="3">
      <t>ク</t>
    </rPh>
    <phoneticPr fontId="12"/>
  </si>
  <si>
    <t>練馬区</t>
    <rPh sb="0" eb="2">
      <t>ネリマ</t>
    </rPh>
    <rPh sb="2" eb="3">
      <t>ク</t>
    </rPh>
    <phoneticPr fontId="12"/>
  </si>
  <si>
    <t>葛飾区</t>
    <rPh sb="0" eb="2">
      <t>カツシカ</t>
    </rPh>
    <rPh sb="2" eb="3">
      <t>ク</t>
    </rPh>
    <phoneticPr fontId="12"/>
  </si>
  <si>
    <t>測 定 地 点</t>
    <phoneticPr fontId="26"/>
  </si>
  <si>
    <r>
      <t>（注３）</t>
    </r>
    <r>
      <rPr>
        <sz val="9"/>
        <rFont val="ＭＳ 明朝"/>
        <family val="1"/>
        <charset val="128"/>
      </rPr>
      <t>　</t>
    </r>
    <r>
      <rPr>
        <sz val="9"/>
        <rFont val="Century"/>
        <family val="1"/>
      </rPr>
      <t xml:space="preserve"> </t>
    </r>
    <r>
      <rPr>
        <sz val="9"/>
        <rFont val="ＭＳ 明朝"/>
        <family val="1"/>
        <charset val="128"/>
      </rPr>
      <t>全シアンの環境基準は、日本工業規格</t>
    </r>
    <r>
      <rPr>
        <sz val="9"/>
        <rFont val="Century"/>
        <family val="1"/>
      </rPr>
      <t>K0102</t>
    </r>
    <r>
      <rPr>
        <sz val="9"/>
        <rFont val="ＭＳ 明朝"/>
        <family val="1"/>
        <charset val="128"/>
      </rPr>
      <t>に定める方法（定量下限値</t>
    </r>
    <r>
      <rPr>
        <sz val="9"/>
        <rFont val="Century"/>
        <family val="1"/>
      </rPr>
      <t>0.1mg/L</t>
    </r>
    <r>
      <rPr>
        <sz val="9"/>
        <rFont val="ＭＳ 明朝"/>
        <family val="1"/>
        <charset val="128"/>
      </rPr>
      <t>）で測定したときに検出されないことである。東京都では</t>
    </r>
    <r>
      <rPr>
        <sz val="9"/>
        <rFont val="Century"/>
        <family val="1"/>
      </rPr>
      <t>0.01mg/L</t>
    </r>
    <r>
      <rPr>
        <sz val="9"/>
        <rFont val="ＭＳ 明朝"/>
        <family val="1"/>
        <charset val="128"/>
      </rPr>
      <t>まで測定値を求めているが、環境基準については、測定値が</t>
    </r>
    <r>
      <rPr>
        <sz val="9"/>
        <rFont val="Century"/>
        <family val="1"/>
      </rPr>
      <t>0.1mg/L</t>
    </r>
    <r>
      <rPr>
        <sz val="9"/>
        <rFont val="ＭＳ 明朝"/>
        <family val="1"/>
        <charset val="128"/>
      </rPr>
      <t>以上のときに基準超過と</t>
    </r>
    <phoneticPr fontId="26"/>
  </si>
  <si>
    <t xml:space="preserve">       判断している。</t>
    <phoneticPr fontId="2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</si>
</sst>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76" formatCode="0.0000"/>
    <numFmt numFmtId="177" formatCode="0.000"/>
    <numFmt numFmtId="178" formatCode="0.0"/>
    <numFmt numFmtId="179" formatCode="0.0_ "/>
    <numFmt numFmtId="180" formatCode="#,##0.0;[Red]\-#,##0.0"/>
    <numFmt numFmtId="181" formatCode="0.0_);[Red]\(0.0\)"/>
    <numFmt numFmtId="182" formatCode="0.000_ "/>
    <numFmt numFmtId="183" formatCode="0.00_ "/>
    <numFmt numFmtId="184" formatCode="0.0000_ "/>
    <numFmt numFmtId="185" formatCode="0.000;[Red]0.000"/>
    <numFmt numFmtId="186" formatCode="0.0000;[Red]0.0000"/>
    <numFmt numFmtId="187" formatCode="0.0000;&quot;△ &quot;0.0000"/>
    <numFmt numFmtId="188" formatCode="&quot;(&quot;\ 0.###\ &quot;)&quot;"/>
    <numFmt numFmtId="189" formatCode="0.000_);[Red]\(0.000\)"/>
    <numFmt numFmtId="190" formatCode="0.00_);[Red]\(0.00\)"/>
    <numFmt numFmtId="191" formatCode="0.0000_);[Red]\(0.0000\)"/>
    <numFmt numFmtId="192" formatCode="0_);[Red]\(0\)"/>
    <numFmt numFmtId="193" formatCode="0.00;_䰀"/>
    <numFmt numFmtId="194" formatCode="#,##0.000;[Red]\-#,##0.000"/>
    <numFmt numFmtId="195" formatCode="#,##0.0000;[Red]\-#,##0.0000"/>
    <numFmt numFmtId="196" formatCode="0.0;_瀀"/>
    <numFmt numFmtId="197" formatCode="0.00;_瀀"/>
  </numFmts>
  <fonts count="4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6"/>
      <name val="ＭＳ 明朝"/>
      <family val="1"/>
      <charset val="128"/>
    </font>
    <font>
      <sz val="13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vertAlign val="superscript"/>
      <sz val="11"/>
      <name val="ＭＳ 明朝"/>
      <family val="1"/>
      <charset val="128"/>
    </font>
    <font>
      <sz val="10"/>
      <name val="ＭＳ ゴシック"/>
      <family val="3"/>
      <charset val="128"/>
    </font>
    <font>
      <vertAlign val="superscript"/>
      <sz val="9"/>
      <name val="ＭＳ 明朝"/>
      <family val="1"/>
      <charset val="128"/>
    </font>
    <font>
      <b/>
      <sz val="11"/>
      <name val="ＭＳ 明朝"/>
      <family val="1"/>
      <charset val="128"/>
    </font>
    <font>
      <strike/>
      <sz val="11"/>
      <name val="ＭＳ 明朝"/>
      <family val="1"/>
      <charset val="128"/>
    </font>
    <font>
      <sz val="9"/>
      <name val="Century"/>
      <family val="1"/>
    </font>
    <font>
      <vertAlign val="superscript"/>
      <sz val="10"/>
      <name val="ＭＳ 明朝"/>
      <family val="1"/>
      <charset val="128"/>
    </font>
    <font>
      <sz val="11"/>
      <name val="Century"/>
      <family val="1"/>
    </font>
    <font>
      <sz val="10"/>
      <name val="ＭＳ Ｐ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0" borderId="0"/>
    <xf numFmtId="0" fontId="12" fillId="0" borderId="0"/>
    <xf numFmtId="0" fontId="33" fillId="0" borderId="0"/>
    <xf numFmtId="0" fontId="25" fillId="4" borderId="0" applyNumberFormat="0" applyBorder="0" applyAlignment="0" applyProtection="0">
      <alignment vertical="center"/>
    </xf>
  </cellStyleXfs>
  <cellXfs count="310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0" fillId="0" borderId="10" xfId="0" applyBorder="1">
      <alignment vertical="center"/>
    </xf>
    <xf numFmtId="0" fontId="0" fillId="0" borderId="0" xfId="0" applyAlignment="1">
      <alignment horizontal="right" vertical="center"/>
    </xf>
    <xf numFmtId="0" fontId="0" fillId="24" borderId="10" xfId="0" applyFill="1" applyBorder="1">
      <alignment vertical="center"/>
    </xf>
    <xf numFmtId="0" fontId="27" fillId="0" borderId="0" xfId="44" applyNumberFormat="1" applyFont="1" applyFill="1" applyBorder="1" applyAlignment="1">
      <alignment vertical="center"/>
    </xf>
    <xf numFmtId="0" fontId="6" fillId="0" borderId="0" xfId="43" applyNumberFormat="1" applyFont="1" applyFill="1" applyAlignment="1" applyProtection="1">
      <alignment horizontal="center" vertical="center"/>
      <protection locked="0"/>
    </xf>
    <xf numFmtId="0" fontId="29" fillId="0" borderId="0" xfId="43" applyFont="1" applyFill="1" applyAlignment="1">
      <alignment vertical="center"/>
    </xf>
    <xf numFmtId="0" fontId="1" fillId="0" borderId="0" xfId="43" applyFont="1" applyFill="1" applyAlignment="1">
      <alignment horizontal="center" vertical="center"/>
    </xf>
    <xf numFmtId="0" fontId="31" fillId="0" borderId="0" xfId="0" applyFont="1" applyAlignment="1">
      <alignment vertical="center"/>
    </xf>
    <xf numFmtId="0" fontId="28" fillId="0" borderId="0" xfId="43" applyFont="1" applyFill="1" applyAlignment="1">
      <alignment vertical="center"/>
    </xf>
    <xf numFmtId="0" fontId="30" fillId="0" borderId="11" xfId="0" applyFont="1" applyFill="1" applyBorder="1" applyAlignment="1">
      <alignment horizontal="left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1" xfId="0" applyBorder="1">
      <alignment vertical="center"/>
    </xf>
    <xf numFmtId="0" fontId="0" fillId="0" borderId="0" xfId="0" applyAlignment="1">
      <alignment vertical="center"/>
    </xf>
    <xf numFmtId="0" fontId="1" fillId="0" borderId="0" xfId="43" applyFont="1" applyFill="1" applyAlignment="1">
      <alignment vertical="center"/>
    </xf>
    <xf numFmtId="49" fontId="1" fillId="0" borderId="0" xfId="43" applyNumberFormat="1" applyFont="1" applyFill="1" applyAlignment="1">
      <alignment horizontal="right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7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>
      <alignment vertical="center"/>
    </xf>
    <xf numFmtId="0" fontId="1" fillId="0" borderId="12" xfId="0" applyFont="1" applyFill="1" applyBorder="1" applyAlignment="1">
      <alignment horizontal="right"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>
      <alignment vertical="center"/>
    </xf>
    <xf numFmtId="0" fontId="1" fillId="0" borderId="11" xfId="0" applyFont="1" applyFill="1" applyBorder="1" applyAlignment="1">
      <alignment vertical="center" shrinkToFit="1"/>
    </xf>
    <xf numFmtId="0" fontId="1" fillId="0" borderId="1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shrinkToFit="1"/>
    </xf>
    <xf numFmtId="0" fontId="1" fillId="0" borderId="16" xfId="0" applyFont="1" applyFill="1" applyBorder="1" applyAlignment="1">
      <alignment vertical="center" shrinkToFit="1"/>
    </xf>
    <xf numFmtId="0" fontId="1" fillId="0" borderId="10" xfId="0" applyFont="1" applyFill="1" applyBorder="1" applyAlignment="1">
      <alignment vertical="center" shrinkToFit="1"/>
    </xf>
    <xf numFmtId="0" fontId="1" fillId="0" borderId="17" xfId="0" applyFont="1" applyFill="1" applyBorder="1" applyAlignment="1">
      <alignment vertical="center" shrinkToFit="1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Border="1" applyAlignment="1">
      <alignment horizontal="center" vertical="center"/>
    </xf>
    <xf numFmtId="188" fontId="0" fillId="0" borderId="10" xfId="0" applyNumberFormat="1" applyFill="1" applyBorder="1" applyAlignment="1">
      <alignment horizontal="center" vertical="center" shrinkToFit="1"/>
    </xf>
    <xf numFmtId="188" fontId="1" fillId="0" borderId="10" xfId="0" quotePrefix="1" applyNumberFormat="1" applyFont="1" applyFill="1" applyBorder="1" applyAlignment="1">
      <alignment horizontal="center" vertical="center" shrinkToFit="1"/>
    </xf>
    <xf numFmtId="0" fontId="28" fillId="0" borderId="0" xfId="0" applyFont="1" applyFill="1" applyBorder="1" applyAlignment="1">
      <alignment vertical="center"/>
    </xf>
    <xf numFmtId="0" fontId="1" fillId="0" borderId="11" xfId="0" quotePrefix="1" applyNumberFormat="1" applyFont="1" applyFill="1" applyBorder="1" applyAlignment="1">
      <alignment horizontal="left" vertical="center"/>
    </xf>
    <xf numFmtId="183" fontId="1" fillId="0" borderId="11" xfId="0" applyNumberFormat="1" applyFont="1" applyFill="1" applyBorder="1" applyAlignment="1">
      <alignment horizontal="left" vertical="center"/>
    </xf>
    <xf numFmtId="0" fontId="1" fillId="0" borderId="11" xfId="34" applyNumberFormat="1" applyFont="1" applyFill="1" applyBorder="1" applyAlignment="1">
      <alignment horizontal="left" vertical="center"/>
    </xf>
    <xf numFmtId="180" fontId="1" fillId="0" borderId="11" xfId="34" applyNumberFormat="1" applyFont="1" applyFill="1" applyBorder="1" applyAlignment="1">
      <alignment horizontal="left" vertical="center"/>
    </xf>
    <xf numFmtId="195" fontId="1" fillId="0" borderId="11" xfId="34" applyNumberFormat="1" applyFont="1" applyFill="1" applyBorder="1" applyAlignment="1">
      <alignment horizontal="left" vertical="center"/>
    </xf>
    <xf numFmtId="194" fontId="1" fillId="0" borderId="11" xfId="34" applyNumberFormat="1" applyFont="1" applyFill="1" applyBorder="1" applyAlignment="1">
      <alignment horizontal="left" vertical="center"/>
    </xf>
    <xf numFmtId="40" fontId="1" fillId="0" borderId="11" xfId="34" quotePrefix="1" applyNumberFormat="1" applyFont="1" applyFill="1" applyBorder="1" applyAlignment="1">
      <alignment horizontal="left" vertical="center"/>
    </xf>
    <xf numFmtId="180" fontId="1" fillId="0" borderId="11" xfId="34" quotePrefix="1" applyNumberFormat="1" applyFont="1" applyFill="1" applyBorder="1" applyAlignment="1">
      <alignment horizontal="left" vertical="center"/>
    </xf>
    <xf numFmtId="0" fontId="35" fillId="24" borderId="11" xfId="0" applyFont="1" applyFill="1" applyBorder="1" applyAlignment="1">
      <alignment horizontal="left" vertical="center"/>
    </xf>
    <xf numFmtId="0" fontId="35" fillId="24" borderId="11" xfId="0" applyNumberFormat="1" applyFont="1" applyFill="1" applyBorder="1" applyAlignment="1">
      <alignment horizontal="left" vertical="center"/>
    </xf>
    <xf numFmtId="0" fontId="1" fillId="24" borderId="15" xfId="0" applyNumberFormat="1" applyFont="1" applyFill="1" applyBorder="1" applyAlignment="1">
      <alignment horizontal="center" vertical="center"/>
    </xf>
    <xf numFmtId="49" fontId="1" fillId="0" borderId="13" xfId="43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 shrinkToFit="1"/>
    </xf>
    <xf numFmtId="0" fontId="28" fillId="0" borderId="18" xfId="0" applyFont="1" applyFill="1" applyBorder="1" applyAlignment="1">
      <alignment vertical="center"/>
    </xf>
    <xf numFmtId="0" fontId="28" fillId="0" borderId="0" xfId="0" applyFont="1" applyFill="1" applyAlignment="1">
      <alignment vertical="center"/>
    </xf>
    <xf numFmtId="181" fontId="1" fillId="0" borderId="0" xfId="43" applyNumberFormat="1" applyFont="1" applyFill="1" applyAlignment="1">
      <alignment vertical="center"/>
    </xf>
    <xf numFmtId="190" fontId="1" fillId="0" borderId="0" xfId="43" applyNumberFormat="1" applyFont="1" applyFill="1" applyAlignment="1">
      <alignment horizontal="right" vertical="center"/>
    </xf>
    <xf numFmtId="0" fontId="1" fillId="0" borderId="0" xfId="43" applyNumberFormat="1" applyFont="1" applyFill="1" applyAlignment="1">
      <alignment horizontal="right" vertical="center"/>
    </xf>
    <xf numFmtId="0" fontId="1" fillId="0" borderId="0" xfId="43" applyFont="1" applyFill="1" applyAlignment="1">
      <alignment horizontal="right" vertical="center"/>
    </xf>
    <xf numFmtId="0" fontId="1" fillId="0" borderId="10" xfId="44" applyFont="1" applyFill="1" applyBorder="1" applyAlignment="1">
      <alignment vertical="center" wrapText="1"/>
    </xf>
    <xf numFmtId="0" fontId="1" fillId="0" borderId="11" xfId="43" applyFont="1" applyFill="1" applyBorder="1" applyAlignment="1">
      <alignment horizontal="left" vertical="center"/>
    </xf>
    <xf numFmtId="189" fontId="1" fillId="0" borderId="11" xfId="43" applyNumberFormat="1" applyFont="1" applyFill="1" applyBorder="1" applyAlignment="1">
      <alignment horizontal="left" vertical="center"/>
    </xf>
    <xf numFmtId="0" fontId="1" fillId="0" borderId="13" xfId="43" applyFont="1" applyFill="1" applyBorder="1" applyAlignment="1">
      <alignment horizontal="center" vertical="center" wrapText="1"/>
    </xf>
    <xf numFmtId="190" fontId="1" fillId="0" borderId="11" xfId="43" applyNumberFormat="1" applyFont="1" applyFill="1" applyBorder="1" applyAlignment="1">
      <alignment horizontal="left" vertical="center"/>
    </xf>
    <xf numFmtId="0" fontId="1" fillId="0" borderId="13" xfId="44" applyFont="1" applyFill="1" applyBorder="1" applyAlignment="1">
      <alignment horizontal="center" vertical="center"/>
    </xf>
    <xf numFmtId="191" fontId="1" fillId="0" borderId="11" xfId="43" applyNumberFormat="1" applyFont="1" applyFill="1" applyBorder="1" applyAlignment="1">
      <alignment horizontal="left" vertical="center"/>
    </xf>
    <xf numFmtId="191" fontId="1" fillId="0" borderId="13" xfId="43" applyNumberFormat="1" applyFont="1" applyFill="1" applyBorder="1" applyAlignment="1">
      <alignment horizontal="left" vertical="center"/>
    </xf>
    <xf numFmtId="191" fontId="1" fillId="0" borderId="15" xfId="43" applyNumberFormat="1" applyFont="1" applyFill="1" applyBorder="1" applyAlignment="1">
      <alignment horizontal="left" vertical="center"/>
    </xf>
    <xf numFmtId="181" fontId="1" fillId="0" borderId="11" xfId="43" applyNumberFormat="1" applyFont="1" applyFill="1" applyBorder="1" applyAlignment="1">
      <alignment horizontal="left" vertical="center"/>
    </xf>
    <xf numFmtId="0" fontId="29" fillId="0" borderId="14" xfId="43" applyFont="1" applyFill="1" applyBorder="1" applyAlignment="1">
      <alignment horizontal="center" vertical="center"/>
    </xf>
    <xf numFmtId="0" fontId="1" fillId="24" borderId="10" xfId="0" applyFont="1" applyFill="1" applyBorder="1" applyAlignment="1">
      <alignment horizontal="center" vertical="center"/>
    </xf>
    <xf numFmtId="0" fontId="1" fillId="0" borderId="13" xfId="43" applyFont="1" applyFill="1" applyBorder="1" applyAlignment="1">
      <alignment horizontal="center" vertical="center"/>
    </xf>
    <xf numFmtId="190" fontId="1" fillId="0" borderId="15" xfId="43" applyNumberFormat="1" applyFont="1" applyFill="1" applyBorder="1" applyAlignment="1">
      <alignment horizontal="left" vertical="center"/>
    </xf>
    <xf numFmtId="0" fontId="1" fillId="24" borderId="13" xfId="44" applyFont="1" applyFill="1" applyBorder="1" applyAlignment="1">
      <alignment horizontal="center" vertical="center"/>
    </xf>
    <xf numFmtId="0" fontId="1" fillId="0" borderId="15" xfId="44" applyFont="1" applyFill="1" applyBorder="1" applyAlignment="1">
      <alignment horizontal="center" vertical="center"/>
    </xf>
    <xf numFmtId="0" fontId="1" fillId="0" borderId="14" xfId="43" applyFont="1" applyFill="1" applyBorder="1" applyAlignment="1">
      <alignment horizontal="center" vertical="center"/>
    </xf>
    <xf numFmtId="0" fontId="36" fillId="0" borderId="13" xfId="44" applyFont="1" applyFill="1" applyBorder="1" applyAlignment="1">
      <alignment horizontal="center" vertical="center"/>
    </xf>
    <xf numFmtId="0" fontId="1" fillId="0" borderId="14" xfId="43" applyFont="1" applyFill="1" applyBorder="1" applyAlignment="1">
      <alignment vertical="center"/>
    </xf>
    <xf numFmtId="181" fontId="1" fillId="0" borderId="11" xfId="45" applyNumberFormat="1" applyFont="1" applyFill="1" applyBorder="1" applyAlignment="1">
      <alignment horizontal="left" vertical="center"/>
    </xf>
    <xf numFmtId="189" fontId="1" fillId="0" borderId="11" xfId="45" applyNumberFormat="1" applyFont="1" applyFill="1" applyBorder="1" applyAlignment="1">
      <alignment horizontal="left" vertical="center"/>
    </xf>
    <xf numFmtId="192" fontId="1" fillId="0" borderId="11" xfId="45" applyNumberFormat="1" applyFont="1" applyFill="1" applyBorder="1" applyAlignment="1">
      <alignment horizontal="left" vertical="center"/>
    </xf>
    <xf numFmtId="177" fontId="1" fillId="0" borderId="13" xfId="44" applyNumberFormat="1" applyFont="1" applyFill="1" applyBorder="1" applyAlignment="1">
      <alignment horizontal="center" vertical="center"/>
    </xf>
    <xf numFmtId="0" fontId="1" fillId="24" borderId="13" xfId="43" applyFont="1" applyFill="1" applyBorder="1" applyAlignment="1">
      <alignment horizontal="center" vertical="center"/>
    </xf>
    <xf numFmtId="192" fontId="1" fillId="0" borderId="11" xfId="43" applyNumberFormat="1" applyFont="1" applyFill="1" applyBorder="1" applyAlignment="1">
      <alignment horizontal="left" vertical="center"/>
    </xf>
    <xf numFmtId="0" fontId="1" fillId="0" borderId="13" xfId="43" applyNumberFormat="1" applyFont="1" applyFill="1" applyBorder="1" applyAlignment="1">
      <alignment horizontal="center" vertical="center"/>
    </xf>
    <xf numFmtId="191" fontId="1" fillId="24" borderId="15" xfId="43" applyNumberFormat="1" applyFont="1" applyFill="1" applyBorder="1" applyAlignment="1">
      <alignment horizontal="left" vertical="center"/>
    </xf>
    <xf numFmtId="189" fontId="1" fillId="0" borderId="15" xfId="45" applyNumberFormat="1" applyFont="1" applyFill="1" applyBorder="1" applyAlignment="1">
      <alignment horizontal="left" vertical="center"/>
    </xf>
    <xf numFmtId="189" fontId="1" fillId="24" borderId="15" xfId="45" applyNumberFormat="1" applyFont="1" applyFill="1" applyBorder="1" applyAlignment="1">
      <alignment horizontal="left" vertical="center"/>
    </xf>
    <xf numFmtId="177" fontId="1" fillId="24" borderId="13" xfId="44" applyNumberFormat="1" applyFont="1" applyFill="1" applyBorder="1" applyAlignment="1">
      <alignment horizontal="center" vertical="center"/>
    </xf>
    <xf numFmtId="190" fontId="1" fillId="0" borderId="11" xfId="45" applyNumberFormat="1" applyFont="1" applyFill="1" applyBorder="1" applyAlignment="1">
      <alignment horizontal="left" vertical="center"/>
    </xf>
    <xf numFmtId="190" fontId="1" fillId="0" borderId="13" xfId="45" applyNumberFormat="1" applyFont="1" applyFill="1" applyBorder="1" applyAlignment="1">
      <alignment horizontal="left" vertical="center"/>
    </xf>
    <xf numFmtId="191" fontId="1" fillId="0" borderId="11" xfId="45" applyNumberFormat="1" applyFont="1" applyFill="1" applyBorder="1" applyAlignment="1">
      <alignment horizontal="left" vertical="center"/>
    </xf>
    <xf numFmtId="190" fontId="1" fillId="24" borderId="15" xfId="45" applyNumberFormat="1" applyFont="1" applyFill="1" applyBorder="1" applyAlignment="1">
      <alignment horizontal="left" vertical="center"/>
    </xf>
    <xf numFmtId="2" fontId="1" fillId="0" borderId="13" xfId="44" applyNumberFormat="1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191" fontId="1" fillId="24" borderId="15" xfId="45" applyNumberFormat="1" applyFont="1" applyFill="1" applyBorder="1" applyAlignment="1">
      <alignment horizontal="left" vertical="center"/>
    </xf>
    <xf numFmtId="185" fontId="1" fillId="0" borderId="13" xfId="44" applyNumberFormat="1" applyFont="1" applyFill="1" applyBorder="1" applyAlignment="1">
      <alignment horizontal="center" vertical="center"/>
    </xf>
    <xf numFmtId="177" fontId="1" fillId="0" borderId="13" xfId="43" applyNumberFormat="1" applyFont="1" applyFill="1" applyBorder="1" applyAlignment="1">
      <alignment horizontal="center" vertical="center"/>
    </xf>
    <xf numFmtId="176" fontId="1" fillId="0" borderId="13" xfId="43" applyNumberFormat="1" applyFont="1" applyFill="1" applyBorder="1" applyAlignment="1">
      <alignment horizontal="center" vertical="center"/>
    </xf>
    <xf numFmtId="187" fontId="1" fillId="0" borderId="13" xfId="43" applyNumberFormat="1" applyFont="1" applyFill="1" applyBorder="1" applyAlignment="1">
      <alignment horizontal="center" vertical="center"/>
    </xf>
    <xf numFmtId="186" fontId="1" fillId="0" borderId="13" xfId="43" applyNumberFormat="1" applyFont="1" applyFill="1" applyBorder="1" applyAlignment="1">
      <alignment horizontal="center" vertical="center"/>
    </xf>
    <xf numFmtId="0" fontId="1" fillId="0" borderId="0" xfId="44" applyNumberFormat="1" applyFont="1" applyFill="1" applyBorder="1" applyAlignment="1">
      <alignment vertical="center"/>
    </xf>
    <xf numFmtId="181" fontId="1" fillId="0" borderId="0" xfId="43" applyNumberFormat="1" applyFont="1" applyFill="1" applyAlignment="1">
      <alignment horizontal="center" vertical="center"/>
    </xf>
    <xf numFmtId="181" fontId="1" fillId="0" borderId="0" xfId="43" applyNumberFormat="1" applyFont="1" applyFill="1" applyAlignment="1">
      <alignment horizontal="left" vertical="center"/>
    </xf>
    <xf numFmtId="181" fontId="1" fillId="0" borderId="14" xfId="43" applyNumberFormat="1" applyFont="1" applyFill="1" applyBorder="1" applyAlignment="1">
      <alignment horizontal="center" vertical="center"/>
    </xf>
    <xf numFmtId="181" fontId="1" fillId="0" borderId="19" xfId="43" applyNumberFormat="1" applyFont="1" applyFill="1" applyBorder="1" applyAlignment="1">
      <alignment horizontal="center" vertical="center"/>
    </xf>
    <xf numFmtId="190" fontId="1" fillId="0" borderId="0" xfId="43" applyNumberFormat="1" applyFont="1" applyFill="1" applyAlignment="1">
      <alignment horizontal="center" vertical="center"/>
    </xf>
    <xf numFmtId="0" fontId="1" fillId="0" borderId="11" xfId="43" applyNumberFormat="1" applyFont="1" applyFill="1" applyBorder="1" applyAlignment="1">
      <alignment horizontal="left" vertical="center"/>
    </xf>
    <xf numFmtId="0" fontId="0" fillId="0" borderId="13" xfId="0" applyBorder="1" applyAlignment="1">
      <alignment horizontal="center" vertical="center" wrapText="1"/>
    </xf>
    <xf numFmtId="0" fontId="34" fillId="0" borderId="0" xfId="0" applyFont="1" applyAlignment="1">
      <alignment vertical="center"/>
    </xf>
    <xf numFmtId="49" fontId="6" fillId="0" borderId="20" xfId="43" applyNumberFormat="1" applyFont="1" applyFill="1" applyBorder="1" applyAlignment="1">
      <alignment vertical="center" wrapText="1"/>
    </xf>
    <xf numFmtId="49" fontId="6" fillId="0" borderId="12" xfId="43" applyNumberFormat="1" applyFont="1" applyFill="1" applyBorder="1" applyAlignment="1">
      <alignment vertical="center" wrapText="1"/>
    </xf>
    <xf numFmtId="49" fontId="28" fillId="0" borderId="20" xfId="43" applyNumberFormat="1" applyFont="1" applyFill="1" applyBorder="1" applyAlignment="1">
      <alignment vertical="center" wrapText="1" shrinkToFit="1"/>
    </xf>
    <xf numFmtId="49" fontId="28" fillId="0" borderId="12" xfId="43" applyNumberFormat="1" applyFont="1" applyFill="1" applyBorder="1" applyAlignment="1">
      <alignment vertical="center" wrapText="1" shrinkToFit="1"/>
    </xf>
    <xf numFmtId="0" fontId="34" fillId="0" borderId="0" xfId="0" applyFont="1" applyBorder="1" applyAlignment="1">
      <alignment horizontal="left" vertical="center"/>
    </xf>
    <xf numFmtId="0" fontId="39" fillId="0" borderId="10" xfId="0" applyFont="1" applyBorder="1">
      <alignment vertical="center"/>
    </xf>
    <xf numFmtId="0" fontId="39" fillId="0" borderId="12" xfId="0" applyFont="1" applyBorder="1" applyAlignment="1">
      <alignment horizontal="right" vertical="center"/>
    </xf>
    <xf numFmtId="0" fontId="0" fillId="0" borderId="12" xfId="0" applyBorder="1" applyAlignment="1">
      <alignment vertical="center"/>
    </xf>
    <xf numFmtId="178" fontId="1" fillId="0" borderId="10" xfId="0" applyNumberFormat="1" applyFont="1" applyFill="1" applyBorder="1" applyAlignment="1">
      <alignment horizontal="center" vertical="center"/>
    </xf>
    <xf numFmtId="0" fontId="1" fillId="0" borderId="17" xfId="0" applyFont="1" applyFill="1" applyBorder="1">
      <alignment vertical="center"/>
    </xf>
    <xf numFmtId="9" fontId="1" fillId="0" borderId="17" xfId="28" applyFont="1" applyFill="1" applyBorder="1">
      <alignment vertical="center"/>
    </xf>
    <xf numFmtId="0" fontId="1" fillId="0" borderId="13" xfId="0" applyNumberFormat="1" applyFont="1" applyFill="1" applyBorder="1" applyAlignment="1">
      <alignment horizontal="center" vertical="center"/>
    </xf>
    <xf numFmtId="0" fontId="1" fillId="24" borderId="15" xfId="0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/>
    </xf>
    <xf numFmtId="0" fontId="1" fillId="25" borderId="10" xfId="43" applyFont="1" applyFill="1" applyBorder="1" applyAlignment="1">
      <alignment horizontal="center" vertical="center"/>
    </xf>
    <xf numFmtId="22" fontId="1" fillId="0" borderId="13" xfId="45" applyNumberFormat="1" applyFont="1" applyFill="1" applyBorder="1" applyAlignment="1">
      <alignment vertical="center" shrinkToFit="1"/>
    </xf>
    <xf numFmtId="0" fontId="1" fillId="0" borderId="13" xfId="44" applyNumberFormat="1" applyFont="1" applyFill="1" applyBorder="1" applyAlignment="1">
      <alignment horizontal="center" vertical="center"/>
    </xf>
    <xf numFmtId="0" fontId="1" fillId="0" borderId="13" xfId="45" applyNumberFormat="1" applyFont="1" applyFill="1" applyBorder="1" applyAlignment="1">
      <alignment vertical="center" shrinkToFit="1"/>
    </xf>
    <xf numFmtId="0" fontId="1" fillId="0" borderId="11" xfId="45" applyNumberFormat="1" applyFont="1" applyFill="1" applyBorder="1" applyAlignment="1">
      <alignment horizontal="left" vertical="center" shrinkToFit="1"/>
    </xf>
    <xf numFmtId="184" fontId="1" fillId="0" borderId="13" xfId="44" applyNumberFormat="1" applyFont="1" applyFill="1" applyBorder="1" applyAlignment="1">
      <alignment horizontal="center" vertical="center"/>
    </xf>
    <xf numFmtId="191" fontId="1" fillId="0" borderId="13" xfId="45" applyNumberFormat="1" applyFont="1" applyFill="1" applyBorder="1" applyAlignment="1">
      <alignment horizontal="left" vertical="center"/>
    </xf>
    <xf numFmtId="189" fontId="1" fillId="0" borderId="13" xfId="45" applyNumberFormat="1" applyFont="1" applyFill="1" applyBorder="1" applyAlignment="1">
      <alignment horizontal="left" vertical="center"/>
    </xf>
    <xf numFmtId="191" fontId="1" fillId="0" borderId="15" xfId="45" applyNumberFormat="1" applyFont="1" applyFill="1" applyBorder="1" applyAlignment="1">
      <alignment horizontal="left" vertical="center"/>
    </xf>
    <xf numFmtId="0" fontId="1" fillId="0" borderId="15" xfId="45" applyNumberFormat="1" applyFont="1" applyFill="1" applyBorder="1" applyAlignment="1">
      <alignment horizontal="left" vertical="center"/>
    </xf>
    <xf numFmtId="0" fontId="1" fillId="0" borderId="13" xfId="45" applyNumberFormat="1" applyFont="1" applyFill="1" applyBorder="1" applyAlignment="1">
      <alignment horizontal="left" vertical="center"/>
    </xf>
    <xf numFmtId="176" fontId="1" fillId="0" borderId="13" xfId="44" applyNumberFormat="1" applyFont="1" applyFill="1" applyBorder="1" applyAlignment="1">
      <alignment horizontal="center" vertical="center"/>
    </xf>
    <xf numFmtId="0" fontId="1" fillId="0" borderId="13" xfId="44" applyNumberFormat="1" applyFont="1" applyFill="1" applyBorder="1" applyAlignment="1">
      <alignment horizontal="left" vertical="center"/>
    </xf>
    <xf numFmtId="0" fontId="1" fillId="0" borderId="13" xfId="43" applyNumberFormat="1" applyFont="1" applyFill="1" applyBorder="1" applyAlignment="1">
      <alignment horizontal="left" vertical="center"/>
    </xf>
    <xf numFmtId="0" fontId="1" fillId="0" borderId="13" xfId="45" applyNumberFormat="1" applyFont="1" applyFill="1" applyBorder="1" applyAlignment="1">
      <alignment horizontal="left" vertical="center" shrinkToFit="1"/>
    </xf>
    <xf numFmtId="0" fontId="1" fillId="24" borderId="13" xfId="45" applyNumberFormat="1" applyFont="1" applyFill="1" applyBorder="1" applyAlignment="1">
      <alignment horizontal="left" vertical="center" shrinkToFit="1"/>
    </xf>
    <xf numFmtId="0" fontId="1" fillId="0" borderId="15" xfId="43" applyNumberFormat="1" applyFont="1" applyFill="1" applyBorder="1" applyAlignment="1">
      <alignment horizontal="left" vertical="center"/>
    </xf>
    <xf numFmtId="0" fontId="1" fillId="25" borderId="10" xfId="43" applyFont="1" applyFill="1" applyBorder="1" applyAlignment="1">
      <alignment vertical="center"/>
    </xf>
    <xf numFmtId="179" fontId="1" fillId="0" borderId="11" xfId="45" applyNumberFormat="1" applyFont="1" applyFill="1" applyBorder="1" applyAlignment="1">
      <alignment horizontal="left" vertical="center"/>
    </xf>
    <xf numFmtId="0" fontId="1" fillId="0" borderId="20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0" borderId="13" xfId="43" applyFont="1" applyFill="1" applyBorder="1" applyAlignment="1">
      <alignment vertical="center"/>
    </xf>
    <xf numFmtId="0" fontId="1" fillId="0" borderId="15" xfId="43" applyFont="1" applyFill="1" applyBorder="1" applyAlignment="1">
      <alignment vertical="center"/>
    </xf>
    <xf numFmtId="193" fontId="1" fillId="0" borderId="11" xfId="43" applyNumberFormat="1" applyFont="1" applyFill="1" applyBorder="1" applyAlignment="1">
      <alignment horizontal="left" vertical="center"/>
    </xf>
    <xf numFmtId="184" fontId="1" fillId="0" borderId="11" xfId="43" applyNumberFormat="1" applyFont="1" applyFill="1" applyBorder="1" applyAlignment="1">
      <alignment horizontal="left" vertical="center"/>
    </xf>
    <xf numFmtId="197" fontId="1" fillId="0" borderId="11" xfId="43" applyNumberFormat="1" applyFont="1" applyFill="1" applyBorder="1" applyAlignment="1">
      <alignment horizontal="left" vertical="center"/>
    </xf>
    <xf numFmtId="192" fontId="1" fillId="0" borderId="13" xfId="43" applyNumberFormat="1" applyFont="1" applyFill="1" applyBorder="1" applyAlignment="1">
      <alignment vertical="center"/>
    </xf>
    <xf numFmtId="196" fontId="1" fillId="0" borderId="11" xfId="43" applyNumberFormat="1" applyFont="1" applyFill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21" xfId="0" applyBorder="1" applyAlignment="1">
      <alignment horizontal="left" vertical="center"/>
    </xf>
    <xf numFmtId="0" fontId="0" fillId="0" borderId="18" xfId="0" applyBorder="1">
      <alignment vertical="center"/>
    </xf>
    <xf numFmtId="0" fontId="0" fillId="0" borderId="18" xfId="0" applyBorder="1" applyAlignment="1">
      <alignment horizontal="centerContinuous" vertical="center"/>
    </xf>
    <xf numFmtId="0" fontId="0" fillId="0" borderId="20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17" xfId="0" quotePrefix="1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vertical="center" wrapText="1"/>
    </xf>
    <xf numFmtId="0" fontId="0" fillId="0" borderId="10" xfId="0" applyFill="1" applyBorder="1">
      <alignment vertical="center"/>
    </xf>
    <xf numFmtId="0" fontId="0" fillId="0" borderId="22" xfId="0" applyBorder="1" applyAlignment="1">
      <alignment horizontal="centerContinuous" vertical="center" wrapText="1"/>
    </xf>
    <xf numFmtId="0" fontId="0" fillId="0" borderId="10" xfId="0" applyBorder="1" applyAlignment="1">
      <alignment horizontal="centerContinuous" vertical="center" wrapText="1"/>
    </xf>
    <xf numFmtId="0" fontId="0" fillId="0" borderId="0" xfId="0" applyBorder="1" applyAlignment="1">
      <alignment horizontal="center" vertical="center"/>
    </xf>
    <xf numFmtId="0" fontId="0" fillId="0" borderId="17" xfId="0" applyBorder="1" applyAlignment="1">
      <alignment horizontal="centerContinuous" vertical="center" wrapText="1"/>
    </xf>
    <xf numFmtId="0" fontId="0" fillId="24" borderId="10" xfId="0" applyFill="1" applyBorder="1" applyAlignment="1">
      <alignment horizontal="right" vertical="center"/>
    </xf>
    <xf numFmtId="0" fontId="1" fillId="0" borderId="10" xfId="0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24" fillId="0" borderId="0" xfId="0" applyFont="1" applyBorder="1" applyAlignment="1">
      <alignment vertical="center" wrapText="1"/>
    </xf>
    <xf numFmtId="0" fontId="39" fillId="0" borderId="0" xfId="0" applyFont="1" applyBorder="1">
      <alignment vertical="center"/>
    </xf>
    <xf numFmtId="0" fontId="0" fillId="0" borderId="10" xfId="0" applyBorder="1" applyAlignment="1">
      <alignment vertical="center" shrinkToFit="1"/>
    </xf>
    <xf numFmtId="0" fontId="0" fillId="0" borderId="10" xfId="0" applyFill="1" applyBorder="1" applyAlignment="1">
      <alignment horizontal="center" vertical="center"/>
    </xf>
    <xf numFmtId="182" fontId="1" fillId="0" borderId="10" xfId="0" applyNumberFormat="1" applyFont="1" applyBorder="1" applyAlignment="1">
      <alignment vertical="center" shrinkToFit="1"/>
    </xf>
    <xf numFmtId="184" fontId="1" fillId="0" borderId="10" xfId="0" applyNumberFormat="1" applyFont="1" applyBorder="1" applyAlignment="1">
      <alignment vertical="center" shrinkToFit="1"/>
    </xf>
    <xf numFmtId="0" fontId="1" fillId="0" borderId="0" xfId="0" applyFont="1" applyBorder="1" applyAlignment="1">
      <alignment horizontal="center" vertical="center"/>
    </xf>
    <xf numFmtId="179" fontId="1" fillId="0" borderId="11" xfId="0" quotePrefix="1" applyNumberFormat="1" applyFont="1" applyFill="1" applyBorder="1" applyAlignment="1">
      <alignment horizontal="left" vertical="center"/>
    </xf>
    <xf numFmtId="40" fontId="1" fillId="0" borderId="11" xfId="34" applyNumberFormat="1" applyFont="1" applyFill="1" applyBorder="1" applyAlignment="1">
      <alignment horizontal="left" vertical="center"/>
    </xf>
    <xf numFmtId="0" fontId="35" fillId="24" borderId="10" xfId="0" applyFont="1" applyFill="1" applyBorder="1" applyAlignment="1">
      <alignment horizontal="center" vertical="center"/>
    </xf>
    <xf numFmtId="189" fontId="35" fillId="24" borderId="23" xfId="43" applyNumberFormat="1" applyFont="1" applyFill="1" applyBorder="1" applyAlignment="1">
      <alignment horizontal="left" vertical="center"/>
    </xf>
    <xf numFmtId="191" fontId="35" fillId="24" borderId="11" xfId="43" applyNumberFormat="1" applyFont="1" applyFill="1" applyBorder="1" applyAlignment="1">
      <alignment horizontal="left" vertical="center"/>
    </xf>
    <xf numFmtId="189" fontId="35" fillId="24" borderId="11" xfId="43" applyNumberFormat="1" applyFont="1" applyFill="1" applyBorder="1" applyAlignment="1">
      <alignment horizontal="left" vertical="center"/>
    </xf>
    <xf numFmtId="189" fontId="35" fillId="24" borderId="11" xfId="45" applyNumberFormat="1" applyFont="1" applyFill="1" applyBorder="1" applyAlignment="1">
      <alignment horizontal="left" vertical="center"/>
    </xf>
    <xf numFmtId="190" fontId="35" fillId="24" borderId="11" xfId="45" applyNumberFormat="1" applyFont="1" applyFill="1" applyBorder="1" applyAlignment="1">
      <alignment horizontal="left" vertical="center"/>
    </xf>
    <xf numFmtId="189" fontId="35" fillId="24" borderId="15" xfId="45" applyNumberFormat="1" applyFont="1" applyFill="1" applyBorder="1" applyAlignment="1">
      <alignment horizontal="left" vertical="center"/>
    </xf>
    <xf numFmtId="190" fontId="35" fillId="24" borderId="11" xfId="43" applyNumberFormat="1" applyFont="1" applyFill="1" applyBorder="1" applyAlignment="1">
      <alignment horizontal="left" vertical="center"/>
    </xf>
    <xf numFmtId="0" fontId="35" fillId="24" borderId="11" xfId="43" applyFont="1" applyFill="1" applyBorder="1" applyAlignment="1">
      <alignment horizontal="left" vertical="center"/>
    </xf>
    <xf numFmtId="0" fontId="35" fillId="24" borderId="11" xfId="45" applyNumberFormat="1" applyFont="1" applyFill="1" applyBorder="1" applyAlignment="1">
      <alignment horizontal="left" vertical="center" shrinkToFit="1"/>
    </xf>
    <xf numFmtId="192" fontId="35" fillId="24" borderId="11" xfId="43" applyNumberFormat="1" applyFont="1" applyFill="1" applyBorder="1" applyAlignment="1">
      <alignment horizontal="left" vertical="center"/>
    </xf>
    <xf numFmtId="192" fontId="35" fillId="24" borderId="11" xfId="45" applyNumberFormat="1" applyFont="1" applyFill="1" applyBorder="1" applyAlignment="1">
      <alignment horizontal="left" vertical="center"/>
    </xf>
    <xf numFmtId="0" fontId="28" fillId="0" borderId="0" xfId="43" applyFont="1" applyFill="1" applyAlignment="1">
      <alignment horizontal="left" vertical="center"/>
    </xf>
    <xf numFmtId="0" fontId="0" fillId="0" borderId="2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1" fillId="0" borderId="22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shrinkToFit="1"/>
    </xf>
    <xf numFmtId="0" fontId="1" fillId="0" borderId="15" xfId="0" applyFont="1" applyFill="1" applyBorder="1" applyAlignment="1">
      <alignment horizontal="center" vertical="center" shrinkToFit="1"/>
    </xf>
    <xf numFmtId="0" fontId="1" fillId="0" borderId="11" xfId="0" applyFont="1" applyFill="1" applyBorder="1" applyAlignment="1">
      <alignment horizontal="center" vertical="center" shrinkToFit="1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shrinkToFit="1"/>
    </xf>
    <xf numFmtId="0" fontId="1" fillId="0" borderId="13" xfId="0" applyFont="1" applyFill="1" applyBorder="1" applyAlignment="1">
      <alignment vertical="center" shrinkToFit="1"/>
    </xf>
    <xf numFmtId="0" fontId="1" fillId="0" borderId="11" xfId="0" applyFont="1" applyFill="1" applyBorder="1" applyAlignment="1">
      <alignment vertical="center" shrinkToFit="1"/>
    </xf>
    <xf numFmtId="0" fontId="1" fillId="0" borderId="21" xfId="0" applyFont="1" applyFill="1" applyBorder="1" applyAlignment="1">
      <alignment vertical="center" shrinkToFit="1"/>
    </xf>
    <xf numFmtId="0" fontId="1" fillId="0" borderId="23" xfId="0" applyFont="1" applyFill="1" applyBorder="1" applyAlignment="1">
      <alignment vertical="center" shrinkToFit="1"/>
    </xf>
    <xf numFmtId="0" fontId="6" fillId="0" borderId="22" xfId="0" applyFont="1" applyFill="1" applyBorder="1" applyAlignment="1">
      <alignment vertical="center" textRotation="255" wrapText="1"/>
    </xf>
    <xf numFmtId="0" fontId="6" fillId="0" borderId="16" xfId="0" applyFont="1" applyFill="1" applyBorder="1" applyAlignment="1">
      <alignment vertical="center" textRotation="255" wrapText="1"/>
    </xf>
    <xf numFmtId="0" fontId="6" fillId="0" borderId="16" xfId="0" applyFont="1" applyFill="1" applyBorder="1" applyAlignment="1">
      <alignment vertical="center" textRotation="255"/>
    </xf>
    <xf numFmtId="0" fontId="6" fillId="0" borderId="17" xfId="0" applyFont="1" applyFill="1" applyBorder="1" applyAlignment="1">
      <alignment vertical="center" textRotation="255"/>
    </xf>
    <xf numFmtId="0" fontId="1" fillId="0" borderId="22" xfId="0" applyFont="1" applyFill="1" applyBorder="1" applyAlignment="1">
      <alignment horizontal="center" vertical="center" textRotation="255"/>
    </xf>
    <xf numFmtId="0" fontId="1" fillId="0" borderId="16" xfId="0" applyFont="1" applyFill="1" applyBorder="1" applyAlignment="1">
      <alignment horizontal="center" vertical="center" textRotation="255"/>
    </xf>
    <xf numFmtId="0" fontId="1" fillId="0" borderId="17" xfId="0" applyFont="1" applyFill="1" applyBorder="1" applyAlignment="1">
      <alignment horizontal="center" vertical="center" textRotation="255"/>
    </xf>
    <xf numFmtId="0" fontId="1" fillId="0" borderId="20" xfId="0" applyFont="1" applyFill="1" applyBorder="1" applyAlignment="1">
      <alignment vertical="center" shrinkToFit="1"/>
    </xf>
    <xf numFmtId="0" fontId="1" fillId="24" borderId="13" xfId="0" applyFont="1" applyFill="1" applyBorder="1" applyAlignment="1">
      <alignment horizontal="center" vertical="center"/>
    </xf>
    <xf numFmtId="0" fontId="1" fillId="24" borderId="11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35" fillId="24" borderId="13" xfId="0" quotePrefix="1" applyFont="1" applyFill="1" applyBorder="1" applyAlignment="1">
      <alignment horizontal="center" vertical="center"/>
    </xf>
    <xf numFmtId="0" fontId="35" fillId="24" borderId="11" xfId="0" quotePrefix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78" fontId="1" fillId="0" borderId="13" xfId="0" applyNumberFormat="1" applyFont="1" applyBorder="1" applyAlignment="1">
      <alignment horizontal="center" vertical="center"/>
    </xf>
    <xf numFmtId="178" fontId="1" fillId="0" borderId="11" xfId="0" applyNumberFormat="1" applyFont="1" applyBorder="1" applyAlignment="1">
      <alignment horizontal="center" vertical="center"/>
    </xf>
    <xf numFmtId="0" fontId="35" fillId="24" borderId="13" xfId="0" applyFont="1" applyFill="1" applyBorder="1" applyAlignment="1">
      <alignment horizontal="center" vertical="center"/>
    </xf>
    <xf numFmtId="0" fontId="35" fillId="24" borderId="11" xfId="0" applyFont="1" applyFill="1" applyBorder="1" applyAlignment="1">
      <alignment horizontal="center" vertical="center"/>
    </xf>
    <xf numFmtId="0" fontId="35" fillId="24" borderId="10" xfId="0" quotePrefix="1" applyFont="1" applyFill="1" applyBorder="1" applyAlignment="1">
      <alignment horizontal="center" vertical="center"/>
    </xf>
    <xf numFmtId="0" fontId="24" fillId="0" borderId="13" xfId="0" applyFont="1" applyBorder="1" applyAlignment="1">
      <alignment vertical="center" wrapText="1"/>
    </xf>
    <xf numFmtId="0" fontId="24" fillId="0" borderId="15" xfId="0" applyFont="1" applyBorder="1" applyAlignment="1">
      <alignment vertical="center" wrapText="1"/>
    </xf>
    <xf numFmtId="0" fontId="24" fillId="0" borderId="11" xfId="0" applyFont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0" fontId="1" fillId="0" borderId="15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5" fillId="24" borderId="15" xfId="0" quotePrefix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/>
    </xf>
    <xf numFmtId="0" fontId="40" fillId="0" borderId="10" xfId="0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44" applyNumberFormat="1" applyFont="1" applyFill="1" applyBorder="1" applyAlignment="1">
      <alignment horizontal="center" vertical="center"/>
    </xf>
    <xf numFmtId="0" fontId="1" fillId="0" borderId="17" xfId="44" applyNumberFormat="1" applyFont="1" applyFill="1" applyBorder="1" applyAlignment="1">
      <alignment horizontal="center" vertical="center"/>
    </xf>
    <xf numFmtId="0" fontId="1" fillId="0" borderId="22" xfId="43" applyFont="1" applyFill="1" applyBorder="1" applyAlignment="1">
      <alignment horizontal="center" vertical="center"/>
    </xf>
    <xf numFmtId="0" fontId="1" fillId="0" borderId="17" xfId="43" applyFont="1" applyFill="1" applyBorder="1" applyAlignment="1">
      <alignment horizontal="center" vertical="center"/>
    </xf>
    <xf numFmtId="49" fontId="6" fillId="0" borderId="10" xfId="43" applyNumberFormat="1" applyFont="1" applyFill="1" applyBorder="1" applyAlignment="1">
      <alignment horizontal="center" vertical="center" wrapText="1"/>
    </xf>
    <xf numFmtId="49" fontId="1" fillId="0" borderId="21" xfId="43" applyNumberFormat="1" applyFont="1" applyFill="1" applyBorder="1" applyAlignment="1">
      <alignment horizontal="center" vertical="center" wrapText="1"/>
    </xf>
    <xf numFmtId="49" fontId="1" fillId="0" borderId="23" xfId="43" applyNumberFormat="1" applyFont="1" applyFill="1" applyBorder="1" applyAlignment="1">
      <alignment horizontal="center" vertical="center" wrapText="1"/>
    </xf>
    <xf numFmtId="49" fontId="1" fillId="0" borderId="20" xfId="43" applyNumberFormat="1" applyFont="1" applyFill="1" applyBorder="1" applyAlignment="1">
      <alignment horizontal="center" vertical="center" wrapText="1"/>
    </xf>
    <xf numFmtId="49" fontId="1" fillId="0" borderId="24" xfId="43" applyNumberFormat="1" applyFont="1" applyFill="1" applyBorder="1" applyAlignment="1">
      <alignment horizontal="center" vertical="center" wrapText="1"/>
    </xf>
    <xf numFmtId="49" fontId="6" fillId="0" borderId="21" xfId="43" applyNumberFormat="1" applyFont="1" applyFill="1" applyBorder="1" applyAlignment="1">
      <alignment horizontal="center" vertical="center" wrapText="1"/>
    </xf>
    <xf numFmtId="49" fontId="6" fillId="0" borderId="23" xfId="43" applyNumberFormat="1" applyFont="1" applyFill="1" applyBorder="1" applyAlignment="1">
      <alignment horizontal="center" vertical="center" wrapText="1"/>
    </xf>
    <xf numFmtId="49" fontId="6" fillId="0" borderId="20" xfId="43" applyNumberFormat="1" applyFont="1" applyFill="1" applyBorder="1" applyAlignment="1">
      <alignment horizontal="center" vertical="center" wrapText="1"/>
    </xf>
    <xf numFmtId="49" fontId="6" fillId="0" borderId="24" xfId="43" applyNumberFormat="1" applyFont="1" applyFill="1" applyBorder="1" applyAlignment="1">
      <alignment horizontal="center" vertical="center" wrapText="1"/>
    </xf>
    <xf numFmtId="0" fontId="1" fillId="0" borderId="21" xfId="43" applyFont="1" applyFill="1" applyBorder="1" applyAlignment="1">
      <alignment horizontal="center" vertical="center" wrapText="1"/>
    </xf>
    <xf numFmtId="0" fontId="1" fillId="0" borderId="23" xfId="43" applyFont="1" applyFill="1" applyBorder="1" applyAlignment="1">
      <alignment horizontal="center" vertical="center" wrapText="1"/>
    </xf>
    <xf numFmtId="0" fontId="1" fillId="0" borderId="20" xfId="43" applyFont="1" applyFill="1" applyBorder="1" applyAlignment="1">
      <alignment horizontal="center" vertical="center" wrapText="1"/>
    </xf>
    <xf numFmtId="0" fontId="1" fillId="0" borderId="24" xfId="43" applyFont="1" applyFill="1" applyBorder="1" applyAlignment="1">
      <alignment horizontal="center" vertical="center" wrapText="1"/>
    </xf>
    <xf numFmtId="0" fontId="1" fillId="0" borderId="21" xfId="43" applyFont="1" applyFill="1" applyBorder="1" applyAlignment="1">
      <alignment horizontal="center" vertical="center"/>
    </xf>
    <xf numFmtId="0" fontId="1" fillId="0" borderId="23" xfId="43" applyFont="1" applyFill="1" applyBorder="1" applyAlignment="1">
      <alignment horizontal="center" vertical="center"/>
    </xf>
    <xf numFmtId="0" fontId="1" fillId="0" borderId="20" xfId="43" applyFont="1" applyFill="1" applyBorder="1" applyAlignment="1">
      <alignment horizontal="center" vertical="center"/>
    </xf>
    <xf numFmtId="0" fontId="1" fillId="0" borderId="24" xfId="43" applyFont="1" applyFill="1" applyBorder="1" applyAlignment="1">
      <alignment horizontal="center" vertical="center"/>
    </xf>
    <xf numFmtId="0" fontId="1" fillId="0" borderId="21" xfId="43" applyFont="1" applyFill="1" applyBorder="1" applyAlignment="1">
      <alignment horizontal="center" vertical="center" shrinkToFit="1"/>
    </xf>
    <xf numFmtId="0" fontId="1" fillId="0" borderId="23" xfId="43" applyFont="1" applyFill="1" applyBorder="1" applyAlignment="1">
      <alignment horizontal="center" vertical="center" shrinkToFit="1"/>
    </xf>
    <xf numFmtId="0" fontId="1" fillId="0" borderId="20" xfId="43" applyFont="1" applyFill="1" applyBorder="1" applyAlignment="1">
      <alignment horizontal="center" vertical="center" shrinkToFit="1"/>
    </xf>
    <xf numFmtId="0" fontId="1" fillId="0" borderId="24" xfId="43" applyFont="1" applyFill="1" applyBorder="1" applyAlignment="1">
      <alignment horizontal="center" vertical="center" shrinkToFit="1"/>
    </xf>
    <xf numFmtId="49" fontId="6" fillId="0" borderId="21" xfId="43" applyNumberFormat="1" applyFont="1" applyFill="1" applyBorder="1" applyAlignment="1">
      <alignment horizontal="center" vertical="center" wrapText="1" shrinkToFit="1"/>
    </xf>
    <xf numFmtId="0" fontId="6" fillId="0" borderId="23" xfId="44" applyFont="1" applyFill="1" applyBorder="1" applyAlignment="1">
      <alignment horizontal="center" vertical="center" shrinkToFit="1"/>
    </xf>
    <xf numFmtId="49" fontId="6" fillId="0" borderId="23" xfId="43" applyNumberFormat="1" applyFont="1" applyFill="1" applyBorder="1" applyAlignment="1">
      <alignment horizontal="center" vertical="center" wrapText="1" shrinkToFit="1"/>
    </xf>
    <xf numFmtId="49" fontId="6" fillId="0" borderId="20" xfId="43" applyNumberFormat="1" applyFont="1" applyFill="1" applyBorder="1" applyAlignment="1">
      <alignment horizontal="center" vertical="center" wrapText="1" shrinkToFit="1"/>
    </xf>
    <xf numFmtId="49" fontId="6" fillId="0" borderId="24" xfId="43" applyNumberFormat="1" applyFont="1" applyFill="1" applyBorder="1" applyAlignment="1">
      <alignment horizontal="center" vertical="center" wrapText="1" shrinkToFit="1"/>
    </xf>
    <xf numFmtId="49" fontId="6" fillId="0" borderId="21" xfId="43" applyNumberFormat="1" applyFont="1" applyFill="1" applyBorder="1" applyAlignment="1">
      <alignment horizontal="center" vertical="center" shrinkToFit="1"/>
    </xf>
    <xf numFmtId="49" fontId="6" fillId="0" borderId="18" xfId="43" applyNumberFormat="1" applyFont="1" applyFill="1" applyBorder="1" applyAlignment="1">
      <alignment horizontal="center" vertical="center" shrinkToFit="1"/>
    </xf>
    <xf numFmtId="49" fontId="6" fillId="0" borderId="23" xfId="43" applyNumberFormat="1" applyFont="1" applyFill="1" applyBorder="1" applyAlignment="1">
      <alignment horizontal="center" vertical="center" shrinkToFit="1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/>
    </xf>
    <xf numFmtId="0" fontId="1" fillId="0" borderId="13" xfId="43" applyFont="1" applyFill="1" applyBorder="1" applyAlignment="1">
      <alignment horizontal="center" vertical="center"/>
    </xf>
    <xf numFmtId="0" fontId="1" fillId="0" borderId="11" xfId="43" applyFont="1" applyFill="1" applyBorder="1" applyAlignment="1">
      <alignment horizontal="center" vertical="center"/>
    </xf>
    <xf numFmtId="0" fontId="1" fillId="0" borderId="10" xfId="43" applyFont="1" applyFill="1" applyBorder="1" applyAlignment="1">
      <alignment horizontal="center" vertical="center"/>
    </xf>
    <xf numFmtId="0" fontId="1" fillId="0" borderId="13" xfId="43" applyNumberFormat="1" applyFont="1" applyFill="1" applyBorder="1" applyAlignment="1">
      <alignment horizontal="center" vertical="center"/>
    </xf>
    <xf numFmtId="0" fontId="1" fillId="0" borderId="11" xfId="43" applyNumberFormat="1" applyFont="1" applyFill="1" applyBorder="1" applyAlignment="1">
      <alignment horizontal="center" vertical="center"/>
    </xf>
    <xf numFmtId="189" fontId="1" fillId="0" borderId="13" xfId="43" applyNumberFormat="1" applyFont="1" applyFill="1" applyBorder="1" applyAlignment="1">
      <alignment horizontal="center" vertical="center" shrinkToFit="1"/>
    </xf>
    <xf numFmtId="189" fontId="1" fillId="0" borderId="11" xfId="43" applyNumberFormat="1" applyFont="1" applyFill="1" applyBorder="1" applyAlignment="1">
      <alignment horizontal="center" vertical="center" shrinkToFit="1"/>
    </xf>
    <xf numFmtId="0" fontId="1" fillId="0" borderId="15" xfId="43" applyFont="1" applyFill="1" applyBorder="1" applyAlignment="1">
      <alignment horizontal="center" vertical="center"/>
    </xf>
    <xf numFmtId="0" fontId="28" fillId="0" borderId="13" xfId="43" applyFont="1" applyFill="1" applyBorder="1" applyAlignment="1">
      <alignment horizontal="center" vertical="center" wrapText="1"/>
    </xf>
    <xf numFmtId="0" fontId="28" fillId="0" borderId="11" xfId="43" applyFont="1" applyFill="1" applyBorder="1" applyAlignment="1">
      <alignment horizontal="center" vertical="center" wrapText="1"/>
    </xf>
    <xf numFmtId="49" fontId="1" fillId="0" borderId="13" xfId="43" applyNumberFormat="1" applyFont="1" applyFill="1" applyBorder="1" applyAlignment="1">
      <alignment horizontal="center" vertical="center"/>
    </xf>
    <xf numFmtId="49" fontId="1" fillId="0" borderId="11" xfId="43" applyNumberFormat="1" applyFont="1" applyFill="1" applyBorder="1" applyAlignment="1">
      <alignment horizontal="center" vertical="center"/>
    </xf>
    <xf numFmtId="49" fontId="1" fillId="0" borderId="15" xfId="43" applyNumberFormat="1" applyFont="1" applyFill="1" applyBorder="1" applyAlignment="1">
      <alignment horizontal="center" vertical="center"/>
    </xf>
    <xf numFmtId="0" fontId="1" fillId="0" borderId="22" xfId="43" applyFont="1" applyFill="1" applyBorder="1" applyAlignment="1">
      <alignment horizontal="center" vertical="center" wrapText="1"/>
    </xf>
    <xf numFmtId="0" fontId="1" fillId="0" borderId="17" xfId="43" applyFont="1" applyFill="1" applyBorder="1" applyAlignment="1">
      <alignment horizontal="center" vertical="center" wrapText="1"/>
    </xf>
    <xf numFmtId="0" fontId="1" fillId="0" borderId="15" xfId="43" applyNumberFormat="1" applyFont="1" applyFill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３．調査結果" xfId="43" xr:uid="{00000000-0005-0000-0000-00002B000000}"/>
    <cellStyle name="標準_H20地下水定期（ホームページ掲載様式）" xfId="44" xr:uid="{00000000-0005-0000-0000-00002C000000}"/>
    <cellStyle name="標準_Sheet1" xfId="45" xr:uid="{00000000-0005-0000-0000-00002E000000}"/>
    <cellStyle name="良い" xfId="46" builtinId="26" customBuiltin="1"/>
  </cellStyles>
  <dxfs count="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  <fill>
        <patternFill patternType="none">
          <bgColor indexed="65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2"/>
    <pageSetUpPr fitToPage="1"/>
  </sheetPr>
  <dimension ref="B1:EO45"/>
  <sheetViews>
    <sheetView showGridLines="0" tabSelected="1" view="pageBreakPreview" zoomScaleNormal="100" zoomScaleSheetLayoutView="100" workbookViewId="0">
      <pane xSplit="4" ySplit="4" topLeftCell="E5" activePane="bottomRight" state="frozenSplit"/>
      <selection pane="topRight" activeCell="C1" sqref="C1"/>
      <selection pane="bottomLeft" activeCell="A8" sqref="A8"/>
      <selection pane="bottomRight" activeCell="A3" sqref="A3:XFD4"/>
    </sheetView>
  </sheetViews>
  <sheetFormatPr defaultColWidth="9" defaultRowHeight="12.9" customHeight="1"/>
  <cols>
    <col min="1" max="1" width="2.6640625" style="22" customWidth="1"/>
    <col min="2" max="2" width="4.6640625" style="22" customWidth="1"/>
    <col min="3" max="3" width="2.6640625" style="22" customWidth="1"/>
    <col min="4" max="4" width="17.21875" style="22" customWidth="1"/>
    <col min="5" max="5" width="2.6640625" style="22" customWidth="1"/>
    <col min="6" max="6" width="9.109375" style="22" customWidth="1"/>
    <col min="7" max="7" width="2.6640625" style="22" customWidth="1"/>
    <col min="8" max="8" width="9.109375" style="22" customWidth="1"/>
    <col min="9" max="9" width="2.6640625" style="22" customWidth="1"/>
    <col min="10" max="10" width="9.109375" style="22" customWidth="1"/>
    <col min="11" max="11" width="2.6640625" style="22" customWidth="1"/>
    <col min="12" max="12" width="9.109375" style="22" customWidth="1"/>
    <col min="13" max="13" width="2.6640625" style="22" customWidth="1"/>
    <col min="14" max="14" width="9.109375" style="22" customWidth="1"/>
    <col min="15" max="15" width="2.6640625" style="22" customWidth="1"/>
    <col min="16" max="16" width="9.109375" style="22" customWidth="1"/>
    <col min="17" max="17" width="2.6640625" style="22" customWidth="1"/>
    <col min="18" max="18" width="9.109375" style="22" customWidth="1"/>
    <col min="19" max="19" width="2.6640625" style="22" customWidth="1"/>
    <col min="20" max="20" width="9.109375" style="22" customWidth="1"/>
    <col min="21" max="21" width="2.6640625" style="22" customWidth="1"/>
    <col min="22" max="22" width="9.109375" style="22" customWidth="1"/>
    <col min="23" max="23" width="2.6640625" style="22" customWidth="1"/>
    <col min="24" max="24" width="9.109375" style="22" customWidth="1"/>
    <col min="25" max="25" width="2.6640625" style="22" customWidth="1"/>
    <col min="26" max="26" width="9.109375" style="22" customWidth="1"/>
    <col min="27" max="27" width="2.6640625" style="22" customWidth="1"/>
    <col min="28" max="28" width="9.109375" style="22" customWidth="1"/>
    <col min="29" max="29" width="2.6640625" style="22" customWidth="1"/>
    <col min="30" max="30" width="9.109375" style="22" customWidth="1"/>
    <col min="31" max="31" width="2.6640625" style="22" customWidth="1"/>
    <col min="32" max="32" width="9.109375" style="22" customWidth="1"/>
    <col min="33" max="33" width="2.6640625" style="22" customWidth="1"/>
    <col min="34" max="34" width="9.109375" style="22" customWidth="1"/>
    <col min="35" max="35" width="2.6640625" style="22" customWidth="1"/>
    <col min="36" max="36" width="9.109375" style="22" customWidth="1"/>
    <col min="37" max="37" width="2.6640625" style="22" customWidth="1"/>
    <col min="38" max="38" width="9.109375" style="22" customWidth="1"/>
    <col min="39" max="39" width="2.6640625" style="22" customWidth="1"/>
    <col min="40" max="40" width="9.109375" style="22" customWidth="1"/>
    <col min="41" max="41" width="2.6640625" style="22" customWidth="1"/>
    <col min="42" max="42" width="9.109375" style="22" customWidth="1"/>
    <col min="43" max="43" width="2.6640625" style="22" customWidth="1"/>
    <col min="44" max="44" width="9.109375" style="22" customWidth="1"/>
    <col min="45" max="45" width="2.6640625" style="22" customWidth="1"/>
    <col min="46" max="46" width="9.109375" style="22" customWidth="1"/>
    <col min="47" max="47" width="2.6640625" style="22" customWidth="1"/>
    <col min="48" max="48" width="9.109375" style="22" customWidth="1"/>
    <col min="49" max="49" width="2.6640625" style="22" customWidth="1"/>
    <col min="50" max="50" width="9.109375" style="22" customWidth="1"/>
    <col min="51" max="51" width="2.6640625" style="22" customWidth="1"/>
    <col min="52" max="52" width="9.109375" style="22" customWidth="1"/>
    <col min="53" max="53" width="2.6640625" style="22" customWidth="1"/>
    <col min="54" max="54" width="9.109375" style="22" customWidth="1"/>
    <col min="55" max="55" width="2.6640625" style="22" customWidth="1"/>
    <col min="56" max="56" width="9.109375" style="22" customWidth="1"/>
    <col min="57" max="57" width="2.6640625" style="22" customWidth="1"/>
    <col min="58" max="58" width="9.109375" style="22" customWidth="1"/>
    <col min="59" max="59" width="2.6640625" style="22" customWidth="1"/>
    <col min="60" max="60" width="9.109375" style="22" customWidth="1"/>
    <col min="61" max="61" width="2.6640625" style="22" customWidth="1"/>
    <col min="62" max="62" width="9.109375" style="22" customWidth="1"/>
    <col min="63" max="63" width="2.6640625" style="22" customWidth="1"/>
    <col min="64" max="64" width="9.109375" style="22" customWidth="1"/>
    <col min="65" max="65" width="2.6640625" style="22" customWidth="1"/>
    <col min="66" max="66" width="9.109375" style="22" customWidth="1"/>
    <col min="67" max="67" width="2.6640625" style="22" customWidth="1"/>
    <col min="68" max="68" width="9.109375" style="22" customWidth="1"/>
    <col min="69" max="69" width="2.6640625" style="22" customWidth="1"/>
    <col min="70" max="70" width="9.109375" style="22" customWidth="1"/>
    <col min="71" max="71" width="2.6640625" style="22" customWidth="1"/>
    <col min="72" max="72" width="9.109375" style="22" customWidth="1"/>
    <col min="73" max="73" width="2.6640625" style="22" customWidth="1"/>
    <col min="74" max="74" width="9.109375" style="22" customWidth="1"/>
    <col min="75" max="75" width="2.6640625" style="22" customWidth="1"/>
    <col min="76" max="76" width="9.109375" style="22" customWidth="1"/>
    <col min="77" max="77" width="2.6640625" style="22" customWidth="1"/>
    <col min="78" max="78" width="9.109375" style="22" customWidth="1"/>
    <col min="79" max="79" width="2.6640625" style="22" customWidth="1"/>
    <col min="80" max="80" width="9.109375" style="22" customWidth="1"/>
    <col min="81" max="81" width="2.6640625" style="22" customWidth="1"/>
    <col min="82" max="82" width="9.109375" style="22" customWidth="1"/>
    <col min="83" max="83" width="2.6640625" style="22" customWidth="1"/>
    <col min="84" max="84" width="9.109375" style="22" customWidth="1"/>
    <col min="85" max="85" width="2.6640625" style="22" customWidth="1"/>
    <col min="86" max="86" width="9.109375" style="22" customWidth="1"/>
    <col min="87" max="87" width="2.6640625" style="22" customWidth="1"/>
    <col min="88" max="88" width="9.109375" style="22" customWidth="1"/>
    <col min="89" max="89" width="2.6640625" style="22" customWidth="1"/>
    <col min="90" max="90" width="9.109375" style="22" customWidth="1"/>
    <col min="91" max="91" width="2.6640625" style="22" customWidth="1"/>
    <col min="92" max="92" width="9.109375" style="22" customWidth="1"/>
    <col min="93" max="93" width="2.6640625" style="22" customWidth="1"/>
    <col min="94" max="94" width="9.109375" style="22" customWidth="1"/>
    <col min="95" max="95" width="2.6640625" style="22" customWidth="1"/>
    <col min="96" max="96" width="9.109375" style="22" customWidth="1"/>
    <col min="97" max="97" width="2.6640625" style="22" customWidth="1"/>
    <col min="98" max="98" width="9.109375" style="22" customWidth="1"/>
    <col min="99" max="99" width="2.6640625" style="22" customWidth="1"/>
    <col min="100" max="100" width="9.109375" style="22" customWidth="1"/>
    <col min="101" max="101" width="2.6640625" style="22" customWidth="1"/>
    <col min="102" max="102" width="9.109375" style="22" customWidth="1"/>
    <col min="103" max="103" width="2.6640625" style="22" customWidth="1"/>
    <col min="104" max="104" width="9.109375" style="22" customWidth="1"/>
    <col min="105" max="105" width="2.6640625" style="22" customWidth="1"/>
    <col min="106" max="106" width="9.109375" style="22" customWidth="1"/>
    <col min="107" max="107" width="2.6640625" style="22" customWidth="1"/>
    <col min="108" max="108" width="9.109375" style="22" customWidth="1"/>
    <col min="109" max="109" width="2.6640625" style="22" customWidth="1"/>
    <col min="110" max="110" width="9.109375" style="22" customWidth="1"/>
    <col min="111" max="111" width="2.6640625" style="22" customWidth="1"/>
    <col min="112" max="112" width="9.109375" style="22" customWidth="1"/>
    <col min="113" max="113" width="2.6640625" style="22" customWidth="1"/>
    <col min="114" max="114" width="9.109375" style="22" customWidth="1"/>
    <col min="115" max="115" width="2.6640625" style="22" customWidth="1"/>
    <col min="116" max="116" width="9.109375" style="22" customWidth="1"/>
    <col min="117" max="117" width="2.6640625" style="22" customWidth="1"/>
    <col min="118" max="118" width="9.109375" style="22" customWidth="1"/>
    <col min="119" max="119" width="2.6640625" style="22" customWidth="1"/>
    <col min="120" max="120" width="9.109375" style="22" customWidth="1"/>
    <col min="121" max="121" width="2.6640625" style="22" customWidth="1"/>
    <col min="122" max="122" width="9.109375" style="22" customWidth="1"/>
    <col min="123" max="123" width="2.6640625" style="22" customWidth="1"/>
    <col min="124" max="124" width="9.109375" style="22" customWidth="1"/>
    <col min="125" max="125" width="2.6640625" style="22" customWidth="1"/>
    <col min="126" max="126" width="9.109375" style="22" customWidth="1"/>
    <col min="127" max="127" width="2.6640625" style="22" customWidth="1"/>
    <col min="128" max="128" width="9.109375" style="22" customWidth="1"/>
    <col min="129" max="129" width="2.6640625" style="22" customWidth="1"/>
    <col min="130" max="130" width="9.109375" style="22" customWidth="1"/>
    <col min="131" max="131" width="2.6640625" style="22" customWidth="1"/>
    <col min="132" max="132" width="9.109375" style="22" customWidth="1"/>
    <col min="133" max="133" width="2.6640625" style="22" customWidth="1"/>
    <col min="134" max="134" width="9.109375" style="22" customWidth="1"/>
    <col min="135" max="135" width="2.6640625" style="24" customWidth="1"/>
    <col min="136" max="136" width="8.44140625" style="21" customWidth="1"/>
    <col min="137" max="137" width="2.33203125" style="21" bestFit="1" customWidth="1"/>
    <col min="138" max="138" width="8" style="21" customWidth="1"/>
    <col min="139" max="139" width="12.6640625" style="21" customWidth="1"/>
    <col min="140" max="140" width="19.6640625" style="21" customWidth="1"/>
    <col min="141" max="141" width="2.44140625" style="22" customWidth="1"/>
    <col min="142" max="16384" width="9" style="22"/>
  </cols>
  <sheetData>
    <row r="1" spans="2:145" s="19" customFormat="1" ht="16.2">
      <c r="E1" s="20" t="s">
        <v>123</v>
      </c>
      <c r="X1" s="25" t="s">
        <v>37</v>
      </c>
      <c r="EE1" s="21"/>
      <c r="EF1" s="21"/>
      <c r="EG1" s="21"/>
      <c r="EH1" s="21"/>
      <c r="EI1" s="21"/>
      <c r="EJ1" s="21"/>
    </row>
    <row r="2" spans="2:145" ht="12.9" customHeight="1">
      <c r="X2" s="23" t="s">
        <v>15</v>
      </c>
      <c r="AR2" s="23" t="s">
        <v>15</v>
      </c>
      <c r="BL2" s="23" t="s">
        <v>15</v>
      </c>
      <c r="CF2" s="23" t="s">
        <v>15</v>
      </c>
      <c r="CZ2" s="23" t="s">
        <v>15</v>
      </c>
      <c r="DT2" s="23" t="s">
        <v>15</v>
      </c>
      <c r="ED2" s="23"/>
      <c r="EJ2" s="25" t="s">
        <v>15</v>
      </c>
      <c r="EK2" s="26"/>
    </row>
    <row r="3" spans="2:145" ht="28.2" customHeight="1">
      <c r="B3" s="208" t="s">
        <v>283</v>
      </c>
      <c r="C3" s="209"/>
      <c r="D3" s="210"/>
      <c r="E3" s="228">
        <v>1</v>
      </c>
      <c r="F3" s="212"/>
      <c r="G3" s="211">
        <v>2</v>
      </c>
      <c r="H3" s="212"/>
      <c r="I3" s="211">
        <v>3</v>
      </c>
      <c r="J3" s="212"/>
      <c r="K3" s="211">
        <v>4</v>
      </c>
      <c r="L3" s="212"/>
      <c r="M3" s="211">
        <v>5</v>
      </c>
      <c r="N3" s="212"/>
      <c r="O3" s="211">
        <v>6</v>
      </c>
      <c r="P3" s="212"/>
      <c r="Q3" s="211">
        <v>7</v>
      </c>
      <c r="R3" s="212"/>
      <c r="S3" s="211">
        <v>8</v>
      </c>
      <c r="T3" s="212"/>
      <c r="U3" s="211">
        <v>9</v>
      </c>
      <c r="V3" s="212"/>
      <c r="W3" s="211">
        <v>10</v>
      </c>
      <c r="X3" s="212"/>
      <c r="Y3" s="211">
        <v>11</v>
      </c>
      <c r="Z3" s="212"/>
      <c r="AA3" s="211">
        <v>12</v>
      </c>
      <c r="AB3" s="212"/>
      <c r="AC3" s="211">
        <v>13</v>
      </c>
      <c r="AD3" s="212"/>
      <c r="AE3" s="211">
        <v>14</v>
      </c>
      <c r="AF3" s="212"/>
      <c r="AG3" s="211">
        <v>15</v>
      </c>
      <c r="AH3" s="212"/>
      <c r="AI3" s="211">
        <v>16</v>
      </c>
      <c r="AJ3" s="212"/>
      <c r="AK3" s="211">
        <v>17</v>
      </c>
      <c r="AL3" s="212"/>
      <c r="AM3" s="211">
        <v>18</v>
      </c>
      <c r="AN3" s="212"/>
      <c r="AO3" s="211">
        <v>19</v>
      </c>
      <c r="AP3" s="212"/>
      <c r="AQ3" s="211">
        <v>20</v>
      </c>
      <c r="AR3" s="212"/>
      <c r="AS3" s="226">
        <v>21</v>
      </c>
      <c r="AT3" s="227"/>
      <c r="AU3" s="211">
        <v>22</v>
      </c>
      <c r="AV3" s="212"/>
      <c r="AW3" s="211">
        <v>23</v>
      </c>
      <c r="AX3" s="212"/>
      <c r="AY3" s="211">
        <v>24</v>
      </c>
      <c r="AZ3" s="212"/>
      <c r="BA3" s="226">
        <v>25</v>
      </c>
      <c r="BB3" s="227"/>
      <c r="BC3" s="211">
        <v>26</v>
      </c>
      <c r="BD3" s="212"/>
      <c r="BE3" s="211">
        <v>27</v>
      </c>
      <c r="BF3" s="212"/>
      <c r="BG3" s="226">
        <v>28</v>
      </c>
      <c r="BH3" s="227"/>
      <c r="BI3" s="211">
        <v>29</v>
      </c>
      <c r="BJ3" s="212"/>
      <c r="BK3" s="211">
        <v>30</v>
      </c>
      <c r="BL3" s="212"/>
      <c r="BM3" s="211">
        <v>31</v>
      </c>
      <c r="BN3" s="212"/>
      <c r="BO3" s="211">
        <v>32</v>
      </c>
      <c r="BP3" s="212"/>
      <c r="BQ3" s="211">
        <v>33</v>
      </c>
      <c r="BR3" s="212"/>
      <c r="BS3" s="211">
        <v>34</v>
      </c>
      <c r="BT3" s="212"/>
      <c r="BU3" s="211">
        <v>35</v>
      </c>
      <c r="BV3" s="212"/>
      <c r="BW3" s="211">
        <v>36</v>
      </c>
      <c r="BX3" s="212"/>
      <c r="BY3" s="226">
        <v>37</v>
      </c>
      <c r="BZ3" s="227"/>
      <c r="CA3" s="211">
        <v>38</v>
      </c>
      <c r="CB3" s="212"/>
      <c r="CC3" s="211">
        <v>39</v>
      </c>
      <c r="CD3" s="212"/>
      <c r="CE3" s="211">
        <v>40</v>
      </c>
      <c r="CF3" s="212"/>
      <c r="CG3" s="211">
        <v>41</v>
      </c>
      <c r="CH3" s="212"/>
      <c r="CI3" s="211">
        <v>42</v>
      </c>
      <c r="CJ3" s="212"/>
      <c r="CK3" s="211">
        <v>43</v>
      </c>
      <c r="CL3" s="212"/>
      <c r="CM3" s="211">
        <v>44</v>
      </c>
      <c r="CN3" s="212"/>
      <c r="CO3" s="211">
        <v>45</v>
      </c>
      <c r="CP3" s="212"/>
      <c r="CQ3" s="211">
        <v>46</v>
      </c>
      <c r="CR3" s="212"/>
      <c r="CS3" s="211">
        <v>47</v>
      </c>
      <c r="CT3" s="212"/>
      <c r="CU3" s="211">
        <v>48</v>
      </c>
      <c r="CV3" s="212"/>
      <c r="CW3" s="211">
        <v>49</v>
      </c>
      <c r="CX3" s="212"/>
      <c r="CY3" s="211">
        <v>50</v>
      </c>
      <c r="CZ3" s="212"/>
      <c r="DA3" s="211">
        <v>51</v>
      </c>
      <c r="DB3" s="212"/>
      <c r="DC3" s="226">
        <v>52</v>
      </c>
      <c r="DD3" s="227"/>
      <c r="DE3" s="226">
        <v>53</v>
      </c>
      <c r="DF3" s="227"/>
      <c r="DG3" s="211">
        <v>54</v>
      </c>
      <c r="DH3" s="212"/>
      <c r="DI3" s="211">
        <v>55</v>
      </c>
      <c r="DJ3" s="212"/>
      <c r="DK3" s="211">
        <v>56</v>
      </c>
      <c r="DL3" s="212"/>
      <c r="DM3" s="211">
        <v>57</v>
      </c>
      <c r="DN3" s="212"/>
      <c r="DO3" s="211">
        <v>58</v>
      </c>
      <c r="DP3" s="212"/>
      <c r="DQ3" s="211">
        <v>59</v>
      </c>
      <c r="DR3" s="212"/>
      <c r="DS3" s="211">
        <v>60</v>
      </c>
      <c r="DT3" s="212"/>
      <c r="DU3" s="211">
        <v>61</v>
      </c>
      <c r="DV3" s="212"/>
      <c r="DW3" s="211">
        <v>62</v>
      </c>
      <c r="DX3" s="212"/>
      <c r="DY3" s="211">
        <v>63</v>
      </c>
      <c r="DZ3" s="212"/>
      <c r="EA3" s="211">
        <v>64</v>
      </c>
      <c r="EB3" s="212"/>
      <c r="EC3" s="211">
        <v>65</v>
      </c>
      <c r="ED3" s="212"/>
      <c r="EE3" s="29"/>
      <c r="EF3" s="199" t="s">
        <v>91</v>
      </c>
      <c r="EG3" s="202" t="s">
        <v>12</v>
      </c>
      <c r="EH3" s="203"/>
      <c r="EI3" s="206" t="s">
        <v>17</v>
      </c>
      <c r="EJ3" s="199" t="s">
        <v>38</v>
      </c>
      <c r="EM3" s="199" t="s">
        <v>121</v>
      </c>
      <c r="EN3" s="199" t="s">
        <v>120</v>
      </c>
      <c r="EO3" s="199" t="s">
        <v>122</v>
      </c>
    </row>
    <row r="4" spans="2:145" ht="28.2" customHeight="1">
      <c r="B4" s="208" t="s">
        <v>282</v>
      </c>
      <c r="C4" s="209"/>
      <c r="D4" s="210"/>
      <c r="E4" s="211" t="s">
        <v>230</v>
      </c>
      <c r="F4" s="212"/>
      <c r="G4" s="211" t="s">
        <v>231</v>
      </c>
      <c r="H4" s="212"/>
      <c r="I4" s="211" t="s">
        <v>232</v>
      </c>
      <c r="J4" s="212"/>
      <c r="K4" s="211" t="s">
        <v>233</v>
      </c>
      <c r="L4" s="212"/>
      <c r="M4" s="211" t="s">
        <v>234</v>
      </c>
      <c r="N4" s="212"/>
      <c r="O4" s="211" t="s">
        <v>235</v>
      </c>
      <c r="P4" s="212"/>
      <c r="Q4" s="211" t="s">
        <v>236</v>
      </c>
      <c r="R4" s="212"/>
      <c r="S4" s="211" t="s">
        <v>237</v>
      </c>
      <c r="T4" s="212"/>
      <c r="U4" s="211" t="s">
        <v>238</v>
      </c>
      <c r="V4" s="212"/>
      <c r="W4" s="211" t="s">
        <v>238</v>
      </c>
      <c r="X4" s="212"/>
      <c r="Y4" s="211" t="s">
        <v>239</v>
      </c>
      <c r="Z4" s="212"/>
      <c r="AA4" s="211" t="s">
        <v>239</v>
      </c>
      <c r="AB4" s="212"/>
      <c r="AC4" s="211" t="s">
        <v>239</v>
      </c>
      <c r="AD4" s="212"/>
      <c r="AE4" s="211" t="s">
        <v>240</v>
      </c>
      <c r="AF4" s="212"/>
      <c r="AG4" s="211" t="s">
        <v>241</v>
      </c>
      <c r="AH4" s="212"/>
      <c r="AI4" s="211" t="s">
        <v>242</v>
      </c>
      <c r="AJ4" s="212"/>
      <c r="AK4" s="211" t="s">
        <v>243</v>
      </c>
      <c r="AL4" s="212"/>
      <c r="AM4" s="211" t="s">
        <v>244</v>
      </c>
      <c r="AN4" s="212"/>
      <c r="AO4" s="211" t="s">
        <v>245</v>
      </c>
      <c r="AP4" s="212"/>
      <c r="AQ4" s="211" t="s">
        <v>246</v>
      </c>
      <c r="AR4" s="212"/>
      <c r="AS4" s="211" t="s">
        <v>246</v>
      </c>
      <c r="AT4" s="212"/>
      <c r="AU4" s="211" t="s">
        <v>247</v>
      </c>
      <c r="AV4" s="212"/>
      <c r="AW4" s="211" t="s">
        <v>247</v>
      </c>
      <c r="AX4" s="212"/>
      <c r="AY4" s="211" t="s">
        <v>248</v>
      </c>
      <c r="AZ4" s="212"/>
      <c r="BA4" s="211" t="s">
        <v>248</v>
      </c>
      <c r="BB4" s="212"/>
      <c r="BC4" s="211" t="s">
        <v>248</v>
      </c>
      <c r="BD4" s="212"/>
      <c r="BE4" s="211" t="s">
        <v>249</v>
      </c>
      <c r="BF4" s="212"/>
      <c r="BG4" s="211" t="s">
        <v>249</v>
      </c>
      <c r="BH4" s="212"/>
      <c r="BI4" s="211" t="s">
        <v>250</v>
      </c>
      <c r="BJ4" s="212"/>
      <c r="BK4" s="211" t="s">
        <v>250</v>
      </c>
      <c r="BL4" s="212"/>
      <c r="BM4" s="211" t="s">
        <v>251</v>
      </c>
      <c r="BN4" s="212"/>
      <c r="BO4" s="211" t="s">
        <v>251</v>
      </c>
      <c r="BP4" s="212"/>
      <c r="BQ4" s="211" t="s">
        <v>251</v>
      </c>
      <c r="BR4" s="212"/>
      <c r="BS4" s="211" t="s">
        <v>251</v>
      </c>
      <c r="BT4" s="212"/>
      <c r="BU4" s="211" t="s">
        <v>251</v>
      </c>
      <c r="BV4" s="212"/>
      <c r="BW4" s="211" t="s">
        <v>253</v>
      </c>
      <c r="BX4" s="212"/>
      <c r="BY4" s="211" t="s">
        <v>254</v>
      </c>
      <c r="BZ4" s="212"/>
      <c r="CA4" s="211" t="s">
        <v>255</v>
      </c>
      <c r="CB4" s="212"/>
      <c r="CC4" s="211" t="s">
        <v>256</v>
      </c>
      <c r="CD4" s="212"/>
      <c r="CE4" s="211" t="s">
        <v>257</v>
      </c>
      <c r="CF4" s="212"/>
      <c r="CG4" s="211" t="s">
        <v>258</v>
      </c>
      <c r="CH4" s="212"/>
      <c r="CI4" s="211" t="s">
        <v>259</v>
      </c>
      <c r="CJ4" s="212"/>
      <c r="CK4" s="211" t="s">
        <v>261</v>
      </c>
      <c r="CL4" s="212"/>
      <c r="CM4" s="211" t="s">
        <v>261</v>
      </c>
      <c r="CN4" s="212"/>
      <c r="CO4" s="211" t="s">
        <v>261</v>
      </c>
      <c r="CP4" s="212"/>
      <c r="CQ4" s="211" t="s">
        <v>262</v>
      </c>
      <c r="CR4" s="212"/>
      <c r="CS4" s="213" t="s">
        <v>263</v>
      </c>
      <c r="CT4" s="210"/>
      <c r="CU4" s="213" t="s">
        <v>264</v>
      </c>
      <c r="CV4" s="210"/>
      <c r="CW4" s="211" t="s">
        <v>265</v>
      </c>
      <c r="CX4" s="212"/>
      <c r="CY4" s="211" t="s">
        <v>266</v>
      </c>
      <c r="CZ4" s="212"/>
      <c r="DA4" s="211" t="s">
        <v>267</v>
      </c>
      <c r="DB4" s="212"/>
      <c r="DC4" s="211" t="s">
        <v>268</v>
      </c>
      <c r="DD4" s="212"/>
      <c r="DE4" s="211" t="s">
        <v>269</v>
      </c>
      <c r="DF4" s="212"/>
      <c r="DG4" s="211" t="s">
        <v>270</v>
      </c>
      <c r="DH4" s="212"/>
      <c r="DI4" s="211" t="s">
        <v>271</v>
      </c>
      <c r="DJ4" s="212"/>
      <c r="DK4" s="213" t="s">
        <v>272</v>
      </c>
      <c r="DL4" s="210"/>
      <c r="DM4" s="213" t="s">
        <v>273</v>
      </c>
      <c r="DN4" s="210"/>
      <c r="DO4" s="211" t="s">
        <v>274</v>
      </c>
      <c r="DP4" s="212"/>
      <c r="DQ4" s="211" t="s">
        <v>275</v>
      </c>
      <c r="DR4" s="212"/>
      <c r="DS4" s="211" t="s">
        <v>276</v>
      </c>
      <c r="DT4" s="212"/>
      <c r="DU4" s="213" t="s">
        <v>277</v>
      </c>
      <c r="DV4" s="210"/>
      <c r="DW4" s="211" t="s">
        <v>278</v>
      </c>
      <c r="DX4" s="212"/>
      <c r="DY4" s="211" t="s">
        <v>279</v>
      </c>
      <c r="DZ4" s="212"/>
      <c r="EA4" s="211" t="s">
        <v>280</v>
      </c>
      <c r="EB4" s="212"/>
      <c r="EC4" s="211" t="s">
        <v>281</v>
      </c>
      <c r="ED4" s="212"/>
      <c r="EE4" s="18"/>
      <c r="EF4" s="201"/>
      <c r="EG4" s="204"/>
      <c r="EH4" s="205"/>
      <c r="EI4" s="207"/>
      <c r="EJ4" s="201"/>
      <c r="EM4" s="200"/>
      <c r="EN4" s="200"/>
      <c r="EO4" s="200"/>
    </row>
    <row r="5" spans="2:145" ht="14.1" customHeight="1">
      <c r="B5" s="222" t="s">
        <v>13</v>
      </c>
      <c r="C5" s="214" t="s">
        <v>0</v>
      </c>
      <c r="D5" s="215"/>
      <c r="E5" s="27" t="s">
        <v>29</v>
      </c>
      <c r="F5" s="39">
        <v>1E-3</v>
      </c>
      <c r="G5" s="27" t="s">
        <v>29</v>
      </c>
      <c r="H5" s="39">
        <v>1E-3</v>
      </c>
      <c r="I5" s="27" t="s">
        <v>29</v>
      </c>
      <c r="J5" s="39">
        <v>1E-3</v>
      </c>
      <c r="K5" s="27" t="s">
        <v>29</v>
      </c>
      <c r="L5" s="39">
        <v>1E-3</v>
      </c>
      <c r="M5" s="27" t="s">
        <v>29</v>
      </c>
      <c r="N5" s="39">
        <v>1E-3</v>
      </c>
      <c r="O5" s="27" t="s">
        <v>29</v>
      </c>
      <c r="P5" s="39">
        <v>1E-3</v>
      </c>
      <c r="Q5" s="27" t="s">
        <v>29</v>
      </c>
      <c r="R5" s="39">
        <v>1E-3</v>
      </c>
      <c r="S5" s="27" t="s">
        <v>29</v>
      </c>
      <c r="T5" s="39">
        <v>1E-3</v>
      </c>
      <c r="U5" s="27" t="s">
        <v>29</v>
      </c>
      <c r="V5" s="39">
        <v>1E-3</v>
      </c>
      <c r="W5" s="27" t="s">
        <v>29</v>
      </c>
      <c r="X5" s="39">
        <v>1E-3</v>
      </c>
      <c r="Y5" s="27" t="s">
        <v>29</v>
      </c>
      <c r="Z5" s="39">
        <v>1E-3</v>
      </c>
      <c r="AA5" s="27" t="s">
        <v>29</v>
      </c>
      <c r="AB5" s="39">
        <v>1E-3</v>
      </c>
      <c r="AC5" s="27" t="s">
        <v>29</v>
      </c>
      <c r="AD5" s="39">
        <v>1E-3</v>
      </c>
      <c r="AE5" s="27" t="s">
        <v>29</v>
      </c>
      <c r="AF5" s="39">
        <v>1E-3</v>
      </c>
      <c r="AG5" s="27" t="s">
        <v>29</v>
      </c>
      <c r="AH5" s="39">
        <v>1E-3</v>
      </c>
      <c r="AI5" s="27" t="s">
        <v>29</v>
      </c>
      <c r="AJ5" s="39">
        <v>1E-3</v>
      </c>
      <c r="AK5" s="27" t="s">
        <v>29</v>
      </c>
      <c r="AL5" s="39">
        <v>1E-3</v>
      </c>
      <c r="AM5" s="27" t="s">
        <v>29</v>
      </c>
      <c r="AN5" s="39">
        <v>1E-3</v>
      </c>
      <c r="AO5" s="27" t="s">
        <v>29</v>
      </c>
      <c r="AP5" s="39">
        <v>1E-3</v>
      </c>
      <c r="AQ5" s="27" t="s">
        <v>29</v>
      </c>
      <c r="AR5" s="39">
        <v>1E-3</v>
      </c>
      <c r="AS5" s="27" t="s">
        <v>29</v>
      </c>
      <c r="AT5" s="39">
        <v>1E-3</v>
      </c>
      <c r="AU5" s="27" t="s">
        <v>29</v>
      </c>
      <c r="AV5" s="39">
        <v>1E-3</v>
      </c>
      <c r="AW5" s="27" t="s">
        <v>29</v>
      </c>
      <c r="AX5" s="39">
        <v>1E-3</v>
      </c>
      <c r="AY5" s="27" t="s">
        <v>29</v>
      </c>
      <c r="AZ5" s="39">
        <v>1E-3</v>
      </c>
      <c r="BA5" s="27" t="s">
        <v>29</v>
      </c>
      <c r="BB5" s="39">
        <v>1E-3</v>
      </c>
      <c r="BC5" s="27" t="s">
        <v>29</v>
      </c>
      <c r="BD5" s="39">
        <v>1E-3</v>
      </c>
      <c r="BE5" s="27" t="s">
        <v>29</v>
      </c>
      <c r="BF5" s="39">
        <v>1E-3</v>
      </c>
      <c r="BG5" s="27" t="s">
        <v>29</v>
      </c>
      <c r="BH5" s="39">
        <v>1E-3</v>
      </c>
      <c r="BI5" s="27" t="s">
        <v>29</v>
      </c>
      <c r="BJ5" s="39">
        <v>1E-3</v>
      </c>
      <c r="BK5" s="27" t="s">
        <v>29</v>
      </c>
      <c r="BL5" s="39">
        <v>1E-3</v>
      </c>
      <c r="BM5" s="27" t="s">
        <v>29</v>
      </c>
      <c r="BN5" s="39">
        <v>1E-3</v>
      </c>
      <c r="BO5" s="27" t="s">
        <v>29</v>
      </c>
      <c r="BP5" s="39">
        <v>1E-3</v>
      </c>
      <c r="BQ5" s="27" t="s">
        <v>29</v>
      </c>
      <c r="BR5" s="39">
        <v>1E-3</v>
      </c>
      <c r="BS5" s="27" t="s">
        <v>29</v>
      </c>
      <c r="BT5" s="39">
        <v>1E-3</v>
      </c>
      <c r="BU5" s="27" t="s">
        <v>29</v>
      </c>
      <c r="BV5" s="39">
        <v>1E-3</v>
      </c>
      <c r="BW5" s="27" t="s">
        <v>29</v>
      </c>
      <c r="BX5" s="39">
        <v>1E-3</v>
      </c>
      <c r="BY5" s="27" t="s">
        <v>29</v>
      </c>
      <c r="BZ5" s="39">
        <v>1E-3</v>
      </c>
      <c r="CA5" s="27" t="s">
        <v>29</v>
      </c>
      <c r="CB5" s="39">
        <v>1E-3</v>
      </c>
      <c r="CC5" s="27" t="s">
        <v>29</v>
      </c>
      <c r="CD5" s="39">
        <v>1E-3</v>
      </c>
      <c r="CE5" s="27" t="s">
        <v>29</v>
      </c>
      <c r="CF5" s="39">
        <v>1E-3</v>
      </c>
      <c r="CG5" s="27" t="s">
        <v>29</v>
      </c>
      <c r="CH5" s="39">
        <v>1E-3</v>
      </c>
      <c r="CI5" s="27" t="s">
        <v>29</v>
      </c>
      <c r="CJ5" s="39">
        <v>1E-3</v>
      </c>
      <c r="CK5" s="27" t="s">
        <v>139</v>
      </c>
      <c r="CL5" s="31">
        <v>2.9999999999999997E-4</v>
      </c>
      <c r="CM5" s="27" t="s">
        <v>139</v>
      </c>
      <c r="CN5" s="31">
        <v>2.9999999999999997E-4</v>
      </c>
      <c r="CO5" s="27" t="s">
        <v>139</v>
      </c>
      <c r="CP5" s="31">
        <v>2.9999999999999997E-4</v>
      </c>
      <c r="CQ5" s="27" t="s">
        <v>29</v>
      </c>
      <c r="CR5" s="39">
        <v>1E-3</v>
      </c>
      <c r="CS5" s="27" t="s">
        <v>29</v>
      </c>
      <c r="CT5" s="39">
        <v>1E-3</v>
      </c>
      <c r="CU5" s="27" t="s">
        <v>29</v>
      </c>
      <c r="CV5" s="39">
        <v>1E-3</v>
      </c>
      <c r="CW5" s="27" t="s">
        <v>29</v>
      </c>
      <c r="CX5" s="39">
        <v>1E-3</v>
      </c>
      <c r="CY5" s="27" t="s">
        <v>29</v>
      </c>
      <c r="CZ5" s="39">
        <v>1E-3</v>
      </c>
      <c r="DA5" s="27" t="s">
        <v>29</v>
      </c>
      <c r="DB5" s="39">
        <v>1E-3</v>
      </c>
      <c r="DC5" s="27" t="s">
        <v>29</v>
      </c>
      <c r="DD5" s="39">
        <v>1E-3</v>
      </c>
      <c r="DE5" s="27" t="s">
        <v>29</v>
      </c>
      <c r="DF5" s="39">
        <v>1E-3</v>
      </c>
      <c r="DG5" s="27" t="s">
        <v>29</v>
      </c>
      <c r="DH5" s="39">
        <v>1E-3</v>
      </c>
      <c r="DI5" s="27" t="s">
        <v>29</v>
      </c>
      <c r="DJ5" s="39">
        <v>1E-3</v>
      </c>
      <c r="DK5" s="27" t="s">
        <v>29</v>
      </c>
      <c r="DL5" s="39">
        <v>1E-3</v>
      </c>
      <c r="DM5" s="27" t="s">
        <v>29</v>
      </c>
      <c r="DN5" s="39">
        <v>1E-3</v>
      </c>
      <c r="DO5" s="27" t="s">
        <v>29</v>
      </c>
      <c r="DP5" s="39">
        <v>1E-3</v>
      </c>
      <c r="DQ5" s="27" t="s">
        <v>29</v>
      </c>
      <c r="DR5" s="39">
        <v>1E-3</v>
      </c>
      <c r="DS5" s="27" t="s">
        <v>29</v>
      </c>
      <c r="DT5" s="39">
        <v>1E-3</v>
      </c>
      <c r="DU5" s="27" t="s">
        <v>29</v>
      </c>
      <c r="DV5" s="39">
        <v>1E-3</v>
      </c>
      <c r="DW5" s="27" t="s">
        <v>29</v>
      </c>
      <c r="DX5" s="39">
        <v>1E-3</v>
      </c>
      <c r="DY5" s="27" t="s">
        <v>29</v>
      </c>
      <c r="DZ5" s="39">
        <v>1E-3</v>
      </c>
      <c r="EA5" s="27" t="s">
        <v>29</v>
      </c>
      <c r="EB5" s="39">
        <v>1E-3</v>
      </c>
      <c r="EC5" s="27" t="s">
        <v>29</v>
      </c>
      <c r="ED5" s="39">
        <v>1E-3</v>
      </c>
      <c r="EE5" s="32"/>
      <c r="EF5" s="33">
        <f t="shared" ref="EF5:EF42" si="0">COUNT(E5:ED5)</f>
        <v>65</v>
      </c>
      <c r="EG5" s="28" t="str">
        <f t="shared" ref="EG5:EG10" si="1">IF(COUNTIF(E5:ED5,"=&lt;")=EF5,"&lt;","")</f>
        <v>&lt;</v>
      </c>
      <c r="EH5" s="31">
        <f t="shared" ref="EH5:EH10" si="2">MAX(E5:ED5)</f>
        <v>1E-3</v>
      </c>
      <c r="EI5" s="33">
        <v>0</v>
      </c>
      <c r="EJ5" s="34" t="s">
        <v>138</v>
      </c>
      <c r="EM5" s="123">
        <f>EF5-EN5</f>
        <v>65</v>
      </c>
      <c r="EN5" s="123">
        <f t="shared" ref="EN5:EN41" si="3">EF5-COUNTIF(E5:ED5,"=&lt;")</f>
        <v>0</v>
      </c>
      <c r="EO5" s="124">
        <f>EN5/(EN5+EM5)</f>
        <v>0</v>
      </c>
    </row>
    <row r="6" spans="2:145" ht="14.1" customHeight="1">
      <c r="B6" s="223"/>
      <c r="C6" s="214" t="s">
        <v>3</v>
      </c>
      <c r="D6" s="215"/>
      <c r="E6" s="27" t="s">
        <v>29</v>
      </c>
      <c r="F6" s="39">
        <v>0.01</v>
      </c>
      <c r="G6" s="27" t="s">
        <v>29</v>
      </c>
      <c r="H6" s="39">
        <v>0.01</v>
      </c>
      <c r="I6" s="27" t="s">
        <v>29</v>
      </c>
      <c r="J6" s="39">
        <v>0.01</v>
      </c>
      <c r="K6" s="27" t="s">
        <v>29</v>
      </c>
      <c r="L6" s="39">
        <v>0.01</v>
      </c>
      <c r="M6" s="27" t="s">
        <v>29</v>
      </c>
      <c r="N6" s="39">
        <v>0.01</v>
      </c>
      <c r="O6" s="27" t="s">
        <v>29</v>
      </c>
      <c r="P6" s="39">
        <v>0.01</v>
      </c>
      <c r="Q6" s="27" t="s">
        <v>29</v>
      </c>
      <c r="R6" s="39">
        <v>0.01</v>
      </c>
      <c r="S6" s="27" t="s">
        <v>29</v>
      </c>
      <c r="T6" s="39">
        <v>0.01</v>
      </c>
      <c r="U6" s="27" t="s">
        <v>29</v>
      </c>
      <c r="V6" s="39">
        <v>0.01</v>
      </c>
      <c r="W6" s="27" t="s">
        <v>29</v>
      </c>
      <c r="X6" s="39">
        <v>0.01</v>
      </c>
      <c r="Y6" s="27" t="s">
        <v>29</v>
      </c>
      <c r="Z6" s="39">
        <v>0.01</v>
      </c>
      <c r="AA6" s="27" t="s">
        <v>29</v>
      </c>
      <c r="AB6" s="39">
        <v>0.01</v>
      </c>
      <c r="AC6" s="27" t="s">
        <v>29</v>
      </c>
      <c r="AD6" s="39">
        <v>0.01</v>
      </c>
      <c r="AE6" s="27" t="s">
        <v>29</v>
      </c>
      <c r="AF6" s="39">
        <v>0.01</v>
      </c>
      <c r="AG6" s="27" t="s">
        <v>29</v>
      </c>
      <c r="AH6" s="39">
        <v>0.01</v>
      </c>
      <c r="AI6" s="27" t="s">
        <v>29</v>
      </c>
      <c r="AJ6" s="39">
        <v>0.01</v>
      </c>
      <c r="AK6" s="27" t="s">
        <v>29</v>
      </c>
      <c r="AL6" s="39">
        <v>0.01</v>
      </c>
      <c r="AM6" s="27" t="s">
        <v>29</v>
      </c>
      <c r="AN6" s="39">
        <v>0.01</v>
      </c>
      <c r="AO6" s="27" t="s">
        <v>29</v>
      </c>
      <c r="AP6" s="39">
        <v>0.01</v>
      </c>
      <c r="AQ6" s="27" t="s">
        <v>29</v>
      </c>
      <c r="AR6" s="39">
        <v>0.01</v>
      </c>
      <c r="AS6" s="27" t="s">
        <v>29</v>
      </c>
      <c r="AT6" s="39">
        <v>0.01</v>
      </c>
      <c r="AU6" s="27" t="s">
        <v>29</v>
      </c>
      <c r="AV6" s="39">
        <v>0.01</v>
      </c>
      <c r="AW6" s="27" t="s">
        <v>29</v>
      </c>
      <c r="AX6" s="39">
        <v>0.01</v>
      </c>
      <c r="AY6" s="27" t="s">
        <v>29</v>
      </c>
      <c r="AZ6" s="39">
        <v>0.01</v>
      </c>
      <c r="BA6" s="27" t="s">
        <v>29</v>
      </c>
      <c r="BB6" s="39">
        <v>0.01</v>
      </c>
      <c r="BC6" s="27" t="s">
        <v>29</v>
      </c>
      <c r="BD6" s="39">
        <v>0.01</v>
      </c>
      <c r="BE6" s="27" t="s">
        <v>29</v>
      </c>
      <c r="BF6" s="39">
        <v>0.01</v>
      </c>
      <c r="BG6" s="27" t="s">
        <v>29</v>
      </c>
      <c r="BH6" s="39">
        <v>0.01</v>
      </c>
      <c r="BI6" s="27" t="s">
        <v>29</v>
      </c>
      <c r="BJ6" s="39">
        <v>0.01</v>
      </c>
      <c r="BK6" s="27" t="s">
        <v>29</v>
      </c>
      <c r="BL6" s="39">
        <v>0.01</v>
      </c>
      <c r="BM6" s="27" t="s">
        <v>29</v>
      </c>
      <c r="BN6" s="39">
        <v>0.01</v>
      </c>
      <c r="BO6" s="27" t="s">
        <v>29</v>
      </c>
      <c r="BP6" s="39">
        <v>0.01</v>
      </c>
      <c r="BQ6" s="27" t="s">
        <v>29</v>
      </c>
      <c r="BR6" s="39">
        <v>0.01</v>
      </c>
      <c r="BS6" s="27" t="s">
        <v>29</v>
      </c>
      <c r="BT6" s="39">
        <v>0.01</v>
      </c>
      <c r="BU6" s="27" t="s">
        <v>29</v>
      </c>
      <c r="BV6" s="39">
        <v>0.01</v>
      </c>
      <c r="BW6" s="27" t="s">
        <v>29</v>
      </c>
      <c r="BX6" s="39">
        <v>0.01</v>
      </c>
      <c r="BY6" s="27" t="s">
        <v>29</v>
      </c>
      <c r="BZ6" s="39">
        <v>0.01</v>
      </c>
      <c r="CA6" s="27" t="s">
        <v>29</v>
      </c>
      <c r="CB6" s="39">
        <v>0.01</v>
      </c>
      <c r="CC6" s="27" t="s">
        <v>29</v>
      </c>
      <c r="CD6" s="39">
        <v>0.01</v>
      </c>
      <c r="CE6" s="27" t="s">
        <v>29</v>
      </c>
      <c r="CF6" s="39">
        <v>0.01</v>
      </c>
      <c r="CG6" s="27" t="s">
        <v>29</v>
      </c>
      <c r="CH6" s="39">
        <v>0.01</v>
      </c>
      <c r="CI6" s="27" t="s">
        <v>29</v>
      </c>
      <c r="CJ6" s="39">
        <v>0.01</v>
      </c>
      <c r="CK6" s="27" t="s">
        <v>134</v>
      </c>
      <c r="CL6" s="31">
        <v>0.1</v>
      </c>
      <c r="CM6" s="27" t="s">
        <v>134</v>
      </c>
      <c r="CN6" s="31">
        <v>0.1</v>
      </c>
      <c r="CO6" s="27" t="s">
        <v>134</v>
      </c>
      <c r="CP6" s="31">
        <v>0.1</v>
      </c>
      <c r="CQ6" s="27" t="s">
        <v>29</v>
      </c>
      <c r="CR6" s="39">
        <v>0.01</v>
      </c>
      <c r="CS6" s="27" t="s">
        <v>29</v>
      </c>
      <c r="CT6" s="39">
        <v>0.01</v>
      </c>
      <c r="CU6" s="27" t="s">
        <v>29</v>
      </c>
      <c r="CV6" s="39">
        <v>0.01</v>
      </c>
      <c r="CW6" s="27" t="s">
        <v>29</v>
      </c>
      <c r="CX6" s="39">
        <v>0.01</v>
      </c>
      <c r="CY6" s="27" t="s">
        <v>29</v>
      </c>
      <c r="CZ6" s="39">
        <v>0.01</v>
      </c>
      <c r="DA6" s="27" t="s">
        <v>29</v>
      </c>
      <c r="DB6" s="39">
        <v>0.01</v>
      </c>
      <c r="DC6" s="27" t="s">
        <v>29</v>
      </c>
      <c r="DD6" s="39">
        <v>0.01</v>
      </c>
      <c r="DE6" s="27" t="s">
        <v>29</v>
      </c>
      <c r="DF6" s="39">
        <v>0.01</v>
      </c>
      <c r="DG6" s="27" t="s">
        <v>29</v>
      </c>
      <c r="DH6" s="39">
        <v>0.01</v>
      </c>
      <c r="DI6" s="27" t="s">
        <v>29</v>
      </c>
      <c r="DJ6" s="39">
        <v>0.01</v>
      </c>
      <c r="DK6" s="27" t="s">
        <v>29</v>
      </c>
      <c r="DL6" s="39">
        <v>0.01</v>
      </c>
      <c r="DM6" s="27" t="s">
        <v>29</v>
      </c>
      <c r="DN6" s="39">
        <v>0.01</v>
      </c>
      <c r="DO6" s="27" t="s">
        <v>29</v>
      </c>
      <c r="DP6" s="39">
        <v>0.01</v>
      </c>
      <c r="DQ6" s="27" t="s">
        <v>29</v>
      </c>
      <c r="DR6" s="39">
        <v>0.01</v>
      </c>
      <c r="DS6" s="27" t="s">
        <v>29</v>
      </c>
      <c r="DT6" s="39">
        <v>0.01</v>
      </c>
      <c r="DU6" s="27" t="s">
        <v>29</v>
      </c>
      <c r="DV6" s="39">
        <v>0.01</v>
      </c>
      <c r="DW6" s="27" t="s">
        <v>29</v>
      </c>
      <c r="DX6" s="39">
        <v>0.01</v>
      </c>
      <c r="DY6" s="27" t="s">
        <v>29</v>
      </c>
      <c r="DZ6" s="39">
        <v>0.01</v>
      </c>
      <c r="EA6" s="27" t="s">
        <v>29</v>
      </c>
      <c r="EB6" s="39">
        <v>0.01</v>
      </c>
      <c r="EC6" s="27" t="s">
        <v>29</v>
      </c>
      <c r="ED6" s="39">
        <v>0.01</v>
      </c>
      <c r="EE6" s="32"/>
      <c r="EF6" s="33">
        <f t="shared" si="0"/>
        <v>65</v>
      </c>
      <c r="EG6" s="28" t="str">
        <f t="shared" si="1"/>
        <v>&lt;</v>
      </c>
      <c r="EH6" s="31">
        <f t="shared" si="2"/>
        <v>0.1</v>
      </c>
      <c r="EI6" s="33">
        <v>0</v>
      </c>
      <c r="EJ6" s="34" t="s">
        <v>18</v>
      </c>
      <c r="EM6" s="123">
        <f t="shared" ref="EM6:EM41" si="4">EF6-EN6</f>
        <v>65</v>
      </c>
      <c r="EN6" s="123">
        <f t="shared" si="3"/>
        <v>0</v>
      </c>
      <c r="EO6" s="124">
        <f t="shared" ref="EO6:EO41" si="5">EN6/(EN6+EM6)</f>
        <v>0</v>
      </c>
    </row>
    <row r="7" spans="2:145" ht="14.1" customHeight="1">
      <c r="B7" s="223"/>
      <c r="C7" s="214" t="s">
        <v>4</v>
      </c>
      <c r="D7" s="215"/>
      <c r="E7" s="27"/>
      <c r="F7" s="39">
        <v>2E-3</v>
      </c>
      <c r="G7" s="27" t="s">
        <v>29</v>
      </c>
      <c r="H7" s="31">
        <v>2E-3</v>
      </c>
      <c r="I7" s="27" t="s">
        <v>29</v>
      </c>
      <c r="J7" s="39">
        <v>2E-3</v>
      </c>
      <c r="K7" s="27"/>
      <c r="L7" s="39">
        <v>3.0000000000000001E-3</v>
      </c>
      <c r="M7" s="27" t="s">
        <v>29</v>
      </c>
      <c r="N7" s="31">
        <v>2E-3</v>
      </c>
      <c r="O7" s="27" t="s">
        <v>29</v>
      </c>
      <c r="P7" s="39">
        <v>2E-3</v>
      </c>
      <c r="Q7" s="27" t="s">
        <v>29</v>
      </c>
      <c r="R7" s="39">
        <v>2E-3</v>
      </c>
      <c r="S7" s="27" t="s">
        <v>29</v>
      </c>
      <c r="T7" s="39">
        <v>2E-3</v>
      </c>
      <c r="U7" s="27" t="s">
        <v>29</v>
      </c>
      <c r="V7" s="39">
        <v>2E-3</v>
      </c>
      <c r="W7" s="27" t="s">
        <v>29</v>
      </c>
      <c r="X7" s="31">
        <v>2E-3</v>
      </c>
      <c r="Y7" s="27" t="s">
        <v>29</v>
      </c>
      <c r="Z7" s="39">
        <v>2E-3</v>
      </c>
      <c r="AA7" s="27" t="s">
        <v>29</v>
      </c>
      <c r="AB7" s="39">
        <v>2E-3</v>
      </c>
      <c r="AC7" s="27" t="s">
        <v>29</v>
      </c>
      <c r="AD7" s="39">
        <v>2E-3</v>
      </c>
      <c r="AE7" s="27" t="s">
        <v>29</v>
      </c>
      <c r="AF7" s="31">
        <v>2E-3</v>
      </c>
      <c r="AG7" s="27" t="s">
        <v>29</v>
      </c>
      <c r="AH7" s="39">
        <v>2E-3</v>
      </c>
      <c r="AI7" s="27" t="s">
        <v>29</v>
      </c>
      <c r="AJ7" s="39">
        <v>2E-3</v>
      </c>
      <c r="AK7" s="27" t="s">
        <v>29</v>
      </c>
      <c r="AL7" s="39">
        <v>2E-3</v>
      </c>
      <c r="AM7" s="27" t="s">
        <v>29</v>
      </c>
      <c r="AN7" s="39">
        <v>2E-3</v>
      </c>
      <c r="AO7" s="27"/>
      <c r="AP7" s="39">
        <v>2E-3</v>
      </c>
      <c r="AQ7" s="27" t="s">
        <v>29</v>
      </c>
      <c r="AR7" s="31">
        <v>2E-3</v>
      </c>
      <c r="AS7" s="27" t="s">
        <v>29</v>
      </c>
      <c r="AT7" s="39">
        <v>2E-3</v>
      </c>
      <c r="AU7" s="27"/>
      <c r="AV7" s="39">
        <v>3.0000000000000001E-3</v>
      </c>
      <c r="AW7" s="27"/>
      <c r="AX7" s="39">
        <v>6.0000000000000001E-3</v>
      </c>
      <c r="AY7" s="27" t="s">
        <v>29</v>
      </c>
      <c r="AZ7" s="39">
        <v>2E-3</v>
      </c>
      <c r="BA7" s="27"/>
      <c r="BB7" s="39">
        <v>4.0000000000000001E-3</v>
      </c>
      <c r="BC7" s="27" t="s">
        <v>29</v>
      </c>
      <c r="BD7" s="39">
        <v>2E-3</v>
      </c>
      <c r="BE7" s="27" t="s">
        <v>29</v>
      </c>
      <c r="BF7" s="39">
        <v>2E-3</v>
      </c>
      <c r="BG7" s="126"/>
      <c r="BH7" s="53">
        <v>5.8000000000000003E-2</v>
      </c>
      <c r="BI7" s="27" t="s">
        <v>29</v>
      </c>
      <c r="BJ7" s="39">
        <v>2E-3</v>
      </c>
      <c r="BK7" s="27" t="s">
        <v>29</v>
      </c>
      <c r="BL7" s="39">
        <v>2E-3</v>
      </c>
      <c r="BM7" s="27" t="s">
        <v>29</v>
      </c>
      <c r="BN7" s="39">
        <v>2E-3</v>
      </c>
      <c r="BO7" s="27" t="s">
        <v>29</v>
      </c>
      <c r="BP7" s="39">
        <v>2E-3</v>
      </c>
      <c r="BQ7" s="27" t="s">
        <v>29</v>
      </c>
      <c r="BR7" s="39">
        <v>2E-3</v>
      </c>
      <c r="BS7" s="27" t="s">
        <v>29</v>
      </c>
      <c r="BT7" s="39">
        <v>2E-3</v>
      </c>
      <c r="BU7" s="27" t="s">
        <v>29</v>
      </c>
      <c r="BV7" s="39">
        <v>2E-3</v>
      </c>
      <c r="BW7" s="27" t="s">
        <v>29</v>
      </c>
      <c r="BX7" s="39">
        <v>2E-3</v>
      </c>
      <c r="BY7" s="27" t="s">
        <v>29</v>
      </c>
      <c r="BZ7" s="39">
        <v>2E-3</v>
      </c>
      <c r="CA7" s="27" t="s">
        <v>29</v>
      </c>
      <c r="CB7" s="39">
        <v>2E-3</v>
      </c>
      <c r="CC7" s="27" t="s">
        <v>29</v>
      </c>
      <c r="CD7" s="39">
        <v>2E-3</v>
      </c>
      <c r="CE7" s="27" t="s">
        <v>29</v>
      </c>
      <c r="CF7" s="39">
        <v>2E-3</v>
      </c>
      <c r="CG7" s="27" t="s">
        <v>29</v>
      </c>
      <c r="CH7" s="39">
        <v>2E-3</v>
      </c>
      <c r="CI7" s="27" t="s">
        <v>29</v>
      </c>
      <c r="CJ7" s="39">
        <v>2E-3</v>
      </c>
      <c r="CK7" s="27" t="s">
        <v>134</v>
      </c>
      <c r="CL7" s="31">
        <v>5.0000000000000001E-3</v>
      </c>
      <c r="CM7" s="27" t="s">
        <v>134</v>
      </c>
      <c r="CN7" s="31">
        <v>5.0000000000000001E-3</v>
      </c>
      <c r="CO7" s="27" t="s">
        <v>134</v>
      </c>
      <c r="CP7" s="31">
        <v>5.0000000000000001E-3</v>
      </c>
      <c r="CQ7" s="27"/>
      <c r="CR7" s="39">
        <v>5.0000000000000001E-3</v>
      </c>
      <c r="CS7" s="27" t="s">
        <v>29</v>
      </c>
      <c r="CT7" s="39">
        <v>2E-3</v>
      </c>
      <c r="CU7" s="27" t="s">
        <v>29</v>
      </c>
      <c r="CV7" s="39">
        <v>2E-3</v>
      </c>
      <c r="CW7" s="27" t="s">
        <v>29</v>
      </c>
      <c r="CX7" s="39">
        <v>2E-3</v>
      </c>
      <c r="CY7" s="27" t="s">
        <v>29</v>
      </c>
      <c r="CZ7" s="39">
        <v>2E-3</v>
      </c>
      <c r="DA7" s="27"/>
      <c r="DB7" s="39">
        <v>8.0000000000000002E-3</v>
      </c>
      <c r="DC7" s="27" t="s">
        <v>29</v>
      </c>
      <c r="DD7" s="39">
        <v>2E-3</v>
      </c>
      <c r="DE7" s="27" t="s">
        <v>29</v>
      </c>
      <c r="DF7" s="31">
        <v>2E-3</v>
      </c>
      <c r="DG7" s="27" t="s">
        <v>29</v>
      </c>
      <c r="DH7" s="39">
        <v>2E-3</v>
      </c>
      <c r="DI7" s="27" t="s">
        <v>29</v>
      </c>
      <c r="DJ7" s="39">
        <v>2E-3</v>
      </c>
      <c r="DK7" s="27" t="s">
        <v>29</v>
      </c>
      <c r="DL7" s="39">
        <v>2E-3</v>
      </c>
      <c r="DM7" s="27" t="s">
        <v>29</v>
      </c>
      <c r="DN7" s="39">
        <v>2E-3</v>
      </c>
      <c r="DO7" s="27" t="s">
        <v>29</v>
      </c>
      <c r="DP7" s="39">
        <v>2E-3</v>
      </c>
      <c r="DQ7" s="27" t="s">
        <v>29</v>
      </c>
      <c r="DR7" s="39">
        <v>2E-3</v>
      </c>
      <c r="DS7" s="27" t="s">
        <v>29</v>
      </c>
      <c r="DT7" s="39">
        <v>2E-3</v>
      </c>
      <c r="DU7" s="27" t="s">
        <v>29</v>
      </c>
      <c r="DV7" s="39">
        <v>2E-3</v>
      </c>
      <c r="DW7" s="27" t="s">
        <v>29</v>
      </c>
      <c r="DX7" s="39">
        <v>2E-3</v>
      </c>
      <c r="DY7" s="27"/>
      <c r="DZ7" s="39">
        <v>2E-3</v>
      </c>
      <c r="EA7" s="27" t="s">
        <v>29</v>
      </c>
      <c r="EB7" s="39">
        <v>2E-3</v>
      </c>
      <c r="EC7" s="27" t="s">
        <v>29</v>
      </c>
      <c r="ED7" s="39">
        <v>2E-3</v>
      </c>
      <c r="EE7" s="32"/>
      <c r="EF7" s="33">
        <f t="shared" si="0"/>
        <v>65</v>
      </c>
      <c r="EG7" s="28" t="str">
        <f t="shared" si="1"/>
        <v/>
      </c>
      <c r="EH7" s="31">
        <f t="shared" si="2"/>
        <v>5.8000000000000003E-2</v>
      </c>
      <c r="EI7" s="33">
        <v>1</v>
      </c>
      <c r="EJ7" s="34" t="s">
        <v>53</v>
      </c>
      <c r="EM7" s="123">
        <f t="shared" si="4"/>
        <v>55</v>
      </c>
      <c r="EN7" s="123">
        <f t="shared" si="3"/>
        <v>10</v>
      </c>
      <c r="EO7" s="124">
        <f t="shared" si="5"/>
        <v>0.15384615384615385</v>
      </c>
    </row>
    <row r="8" spans="2:145" ht="14.1" customHeight="1">
      <c r="B8" s="223"/>
      <c r="C8" s="214" t="s">
        <v>5</v>
      </c>
      <c r="D8" s="215"/>
      <c r="E8" s="27" t="s">
        <v>29</v>
      </c>
      <c r="F8" s="39">
        <v>0.01</v>
      </c>
      <c r="G8" s="27" t="s">
        <v>29</v>
      </c>
      <c r="H8" s="39">
        <v>0.01</v>
      </c>
      <c r="I8" s="27" t="s">
        <v>29</v>
      </c>
      <c r="J8" s="39">
        <v>0.01</v>
      </c>
      <c r="K8" s="27" t="s">
        <v>29</v>
      </c>
      <c r="L8" s="39">
        <v>0.01</v>
      </c>
      <c r="M8" s="27" t="s">
        <v>29</v>
      </c>
      <c r="N8" s="39">
        <v>0.01</v>
      </c>
      <c r="O8" s="27" t="s">
        <v>29</v>
      </c>
      <c r="P8" s="39">
        <v>0.01</v>
      </c>
      <c r="Q8" s="27" t="s">
        <v>29</v>
      </c>
      <c r="R8" s="39">
        <v>0.01</v>
      </c>
      <c r="S8" s="27" t="s">
        <v>29</v>
      </c>
      <c r="T8" s="39">
        <v>0.01</v>
      </c>
      <c r="U8" s="27" t="s">
        <v>29</v>
      </c>
      <c r="V8" s="39">
        <v>0.01</v>
      </c>
      <c r="W8" s="27" t="s">
        <v>29</v>
      </c>
      <c r="X8" s="39">
        <v>0.01</v>
      </c>
      <c r="Y8" s="27" t="s">
        <v>29</v>
      </c>
      <c r="Z8" s="39">
        <v>0.01</v>
      </c>
      <c r="AA8" s="27" t="s">
        <v>29</v>
      </c>
      <c r="AB8" s="39">
        <v>0.01</v>
      </c>
      <c r="AC8" s="27" t="s">
        <v>29</v>
      </c>
      <c r="AD8" s="39">
        <v>0.01</v>
      </c>
      <c r="AE8" s="27" t="s">
        <v>29</v>
      </c>
      <c r="AF8" s="39">
        <v>0.01</v>
      </c>
      <c r="AG8" s="27" t="s">
        <v>29</v>
      </c>
      <c r="AH8" s="39">
        <v>0.01</v>
      </c>
      <c r="AI8" s="27" t="s">
        <v>29</v>
      </c>
      <c r="AJ8" s="39">
        <v>0.01</v>
      </c>
      <c r="AK8" s="27" t="s">
        <v>29</v>
      </c>
      <c r="AL8" s="39">
        <v>0.01</v>
      </c>
      <c r="AM8" s="27" t="s">
        <v>29</v>
      </c>
      <c r="AN8" s="39">
        <v>0.01</v>
      </c>
      <c r="AO8" s="27" t="s">
        <v>29</v>
      </c>
      <c r="AP8" s="39">
        <v>0.01</v>
      </c>
      <c r="AQ8" s="27" t="s">
        <v>29</v>
      </c>
      <c r="AR8" s="39">
        <v>0.01</v>
      </c>
      <c r="AS8" s="27" t="s">
        <v>29</v>
      </c>
      <c r="AT8" s="39">
        <v>0.01</v>
      </c>
      <c r="AU8" s="27" t="s">
        <v>29</v>
      </c>
      <c r="AV8" s="39">
        <v>0.01</v>
      </c>
      <c r="AW8" s="27" t="s">
        <v>29</v>
      </c>
      <c r="AX8" s="39">
        <v>0.01</v>
      </c>
      <c r="AY8" s="27" t="s">
        <v>29</v>
      </c>
      <c r="AZ8" s="39">
        <v>0.01</v>
      </c>
      <c r="BA8" s="27" t="s">
        <v>29</v>
      </c>
      <c r="BB8" s="39">
        <v>0.01</v>
      </c>
      <c r="BC8" s="27" t="s">
        <v>29</v>
      </c>
      <c r="BD8" s="39">
        <v>0.01</v>
      </c>
      <c r="BE8" s="27" t="s">
        <v>29</v>
      </c>
      <c r="BF8" s="39">
        <v>0.01</v>
      </c>
      <c r="BG8" s="27" t="s">
        <v>29</v>
      </c>
      <c r="BH8" s="39">
        <v>0.01</v>
      </c>
      <c r="BI8" s="27" t="s">
        <v>29</v>
      </c>
      <c r="BJ8" s="39">
        <v>0.01</v>
      </c>
      <c r="BK8" s="27" t="s">
        <v>29</v>
      </c>
      <c r="BL8" s="39">
        <v>0.01</v>
      </c>
      <c r="BM8" s="27" t="s">
        <v>29</v>
      </c>
      <c r="BN8" s="39">
        <v>0.01</v>
      </c>
      <c r="BO8" s="27" t="s">
        <v>29</v>
      </c>
      <c r="BP8" s="39">
        <v>0.01</v>
      </c>
      <c r="BQ8" s="27" t="s">
        <v>29</v>
      </c>
      <c r="BR8" s="39">
        <v>0.01</v>
      </c>
      <c r="BS8" s="27" t="s">
        <v>29</v>
      </c>
      <c r="BT8" s="39">
        <v>0.01</v>
      </c>
      <c r="BU8" s="27" t="s">
        <v>29</v>
      </c>
      <c r="BV8" s="39">
        <v>0.01</v>
      </c>
      <c r="BW8" s="27" t="s">
        <v>29</v>
      </c>
      <c r="BX8" s="39">
        <v>0.01</v>
      </c>
      <c r="BY8" s="27" t="s">
        <v>29</v>
      </c>
      <c r="BZ8" s="39">
        <v>0.01</v>
      </c>
      <c r="CA8" s="27" t="s">
        <v>29</v>
      </c>
      <c r="CB8" s="39">
        <v>0.01</v>
      </c>
      <c r="CC8" s="27" t="s">
        <v>29</v>
      </c>
      <c r="CD8" s="39">
        <v>0.01</v>
      </c>
      <c r="CE8" s="27" t="s">
        <v>29</v>
      </c>
      <c r="CF8" s="39">
        <v>0.01</v>
      </c>
      <c r="CG8" s="27" t="s">
        <v>29</v>
      </c>
      <c r="CH8" s="39">
        <v>0.01</v>
      </c>
      <c r="CI8" s="27" t="s">
        <v>29</v>
      </c>
      <c r="CJ8" s="39">
        <v>0.01</v>
      </c>
      <c r="CK8" s="27" t="s">
        <v>134</v>
      </c>
      <c r="CL8" s="31">
        <v>0.04</v>
      </c>
      <c r="CM8" s="27" t="s">
        <v>134</v>
      </c>
      <c r="CN8" s="31">
        <v>0.04</v>
      </c>
      <c r="CO8" s="27" t="s">
        <v>134</v>
      </c>
      <c r="CP8" s="31">
        <v>0.04</v>
      </c>
      <c r="CQ8" s="27" t="s">
        <v>29</v>
      </c>
      <c r="CR8" s="39">
        <v>0.01</v>
      </c>
      <c r="CS8" s="27" t="s">
        <v>29</v>
      </c>
      <c r="CT8" s="39">
        <v>0.01</v>
      </c>
      <c r="CU8" s="27" t="s">
        <v>29</v>
      </c>
      <c r="CV8" s="39">
        <v>0.01</v>
      </c>
      <c r="CW8" s="27" t="s">
        <v>29</v>
      </c>
      <c r="CX8" s="39">
        <v>0.01</v>
      </c>
      <c r="CY8" s="27" t="s">
        <v>29</v>
      </c>
      <c r="CZ8" s="39">
        <v>0.01</v>
      </c>
      <c r="DA8" s="27" t="s">
        <v>29</v>
      </c>
      <c r="DB8" s="39">
        <v>0.01</v>
      </c>
      <c r="DC8" s="27" t="s">
        <v>29</v>
      </c>
      <c r="DD8" s="39">
        <v>0.01</v>
      </c>
      <c r="DE8" s="27" t="s">
        <v>29</v>
      </c>
      <c r="DF8" s="39">
        <v>0.01</v>
      </c>
      <c r="DG8" s="27" t="s">
        <v>29</v>
      </c>
      <c r="DH8" s="39">
        <v>0.01</v>
      </c>
      <c r="DI8" s="27" t="s">
        <v>29</v>
      </c>
      <c r="DJ8" s="39">
        <v>0.01</v>
      </c>
      <c r="DK8" s="27" t="s">
        <v>29</v>
      </c>
      <c r="DL8" s="39">
        <v>0.01</v>
      </c>
      <c r="DM8" s="27" t="s">
        <v>29</v>
      </c>
      <c r="DN8" s="39">
        <v>0.01</v>
      </c>
      <c r="DO8" s="27" t="s">
        <v>29</v>
      </c>
      <c r="DP8" s="39">
        <v>0.01</v>
      </c>
      <c r="DQ8" s="27" t="s">
        <v>29</v>
      </c>
      <c r="DR8" s="39">
        <v>0.01</v>
      </c>
      <c r="DS8" s="27" t="s">
        <v>29</v>
      </c>
      <c r="DT8" s="39">
        <v>0.01</v>
      </c>
      <c r="DU8" s="27" t="s">
        <v>29</v>
      </c>
      <c r="DV8" s="39">
        <v>0.01</v>
      </c>
      <c r="DW8" s="27" t="s">
        <v>29</v>
      </c>
      <c r="DX8" s="39">
        <v>0.01</v>
      </c>
      <c r="DY8" s="27" t="s">
        <v>29</v>
      </c>
      <c r="DZ8" s="39">
        <v>0.01</v>
      </c>
      <c r="EA8" s="27" t="s">
        <v>29</v>
      </c>
      <c r="EB8" s="39">
        <v>0.01</v>
      </c>
      <c r="EC8" s="27" t="s">
        <v>29</v>
      </c>
      <c r="ED8" s="39">
        <v>0.01</v>
      </c>
      <c r="EE8" s="32"/>
      <c r="EF8" s="33">
        <f t="shared" si="0"/>
        <v>65</v>
      </c>
      <c r="EG8" s="28" t="str">
        <f t="shared" si="1"/>
        <v>&lt;</v>
      </c>
      <c r="EH8" s="31">
        <f t="shared" si="2"/>
        <v>0.04</v>
      </c>
      <c r="EI8" s="33">
        <v>0</v>
      </c>
      <c r="EJ8" s="34" t="s">
        <v>54</v>
      </c>
      <c r="EM8" s="123">
        <f t="shared" si="4"/>
        <v>65</v>
      </c>
      <c r="EN8" s="123">
        <f t="shared" si="3"/>
        <v>0</v>
      </c>
      <c r="EO8" s="124">
        <f t="shared" si="5"/>
        <v>0</v>
      </c>
    </row>
    <row r="9" spans="2:145" ht="14.1" customHeight="1">
      <c r="B9" s="223"/>
      <c r="C9" s="214" t="s">
        <v>6</v>
      </c>
      <c r="D9" s="215"/>
      <c r="E9" s="27" t="s">
        <v>29</v>
      </c>
      <c r="F9" s="39">
        <v>5.0000000000000001E-3</v>
      </c>
      <c r="G9" s="27" t="s">
        <v>29</v>
      </c>
      <c r="H9" s="39">
        <v>5.0000000000000001E-3</v>
      </c>
      <c r="I9" s="27" t="s">
        <v>29</v>
      </c>
      <c r="J9" s="39">
        <v>5.0000000000000001E-3</v>
      </c>
      <c r="K9" s="27" t="s">
        <v>29</v>
      </c>
      <c r="L9" s="39">
        <v>5.0000000000000001E-3</v>
      </c>
      <c r="M9" s="27" t="s">
        <v>29</v>
      </c>
      <c r="N9" s="39">
        <v>5.0000000000000001E-3</v>
      </c>
      <c r="O9" s="27" t="s">
        <v>29</v>
      </c>
      <c r="P9" s="39">
        <v>5.0000000000000001E-3</v>
      </c>
      <c r="Q9" s="27" t="s">
        <v>29</v>
      </c>
      <c r="R9" s="39">
        <v>5.0000000000000001E-3</v>
      </c>
      <c r="S9" s="27" t="s">
        <v>29</v>
      </c>
      <c r="T9" s="39">
        <v>5.0000000000000001E-3</v>
      </c>
      <c r="U9" s="27" t="s">
        <v>29</v>
      </c>
      <c r="V9" s="39">
        <v>5.0000000000000001E-3</v>
      </c>
      <c r="W9" s="27" t="s">
        <v>29</v>
      </c>
      <c r="X9" s="39">
        <v>5.0000000000000001E-3</v>
      </c>
      <c r="Y9" s="27" t="s">
        <v>29</v>
      </c>
      <c r="Z9" s="39">
        <v>5.0000000000000001E-3</v>
      </c>
      <c r="AA9" s="27" t="s">
        <v>29</v>
      </c>
      <c r="AB9" s="39">
        <v>5.0000000000000001E-3</v>
      </c>
      <c r="AC9" s="27" t="s">
        <v>29</v>
      </c>
      <c r="AD9" s="39">
        <v>5.0000000000000001E-3</v>
      </c>
      <c r="AE9" s="27" t="s">
        <v>29</v>
      </c>
      <c r="AF9" s="39">
        <v>5.0000000000000001E-3</v>
      </c>
      <c r="AG9" s="27" t="s">
        <v>29</v>
      </c>
      <c r="AH9" s="39">
        <v>5.0000000000000001E-3</v>
      </c>
      <c r="AI9" s="27" t="s">
        <v>29</v>
      </c>
      <c r="AJ9" s="39">
        <v>5.0000000000000001E-3</v>
      </c>
      <c r="AK9" s="27" t="s">
        <v>29</v>
      </c>
      <c r="AL9" s="39">
        <v>5.0000000000000001E-3</v>
      </c>
      <c r="AM9" s="27"/>
      <c r="AN9" s="39">
        <v>5.0000000000000001E-3</v>
      </c>
      <c r="AO9" s="27" t="s">
        <v>29</v>
      </c>
      <c r="AP9" s="39">
        <v>5.0000000000000001E-3</v>
      </c>
      <c r="AQ9" s="27" t="s">
        <v>29</v>
      </c>
      <c r="AR9" s="39">
        <v>5.0000000000000001E-3</v>
      </c>
      <c r="AS9" s="27" t="s">
        <v>29</v>
      </c>
      <c r="AT9" s="39">
        <v>5.0000000000000001E-3</v>
      </c>
      <c r="AU9" s="27" t="s">
        <v>29</v>
      </c>
      <c r="AV9" s="39">
        <v>5.0000000000000001E-3</v>
      </c>
      <c r="AW9" s="27" t="s">
        <v>29</v>
      </c>
      <c r="AX9" s="39">
        <v>5.0000000000000001E-3</v>
      </c>
      <c r="AY9" s="27" t="s">
        <v>29</v>
      </c>
      <c r="AZ9" s="39">
        <v>5.0000000000000001E-3</v>
      </c>
      <c r="BA9" s="126"/>
      <c r="BB9" s="53">
        <v>4.7E-2</v>
      </c>
      <c r="BC9" s="27" t="s">
        <v>29</v>
      </c>
      <c r="BD9" s="39">
        <v>5.0000000000000001E-3</v>
      </c>
      <c r="BE9" s="27" t="s">
        <v>29</v>
      </c>
      <c r="BF9" s="39">
        <v>5.0000000000000001E-3</v>
      </c>
      <c r="BG9" s="27" t="s">
        <v>29</v>
      </c>
      <c r="BH9" s="39">
        <v>5.0000000000000001E-3</v>
      </c>
      <c r="BI9" s="27" t="s">
        <v>29</v>
      </c>
      <c r="BJ9" s="39">
        <v>5.0000000000000001E-3</v>
      </c>
      <c r="BK9" s="27" t="s">
        <v>29</v>
      </c>
      <c r="BL9" s="39">
        <v>5.0000000000000001E-3</v>
      </c>
      <c r="BM9" s="27" t="s">
        <v>29</v>
      </c>
      <c r="BN9" s="39">
        <v>5.0000000000000001E-3</v>
      </c>
      <c r="BO9" s="27" t="s">
        <v>29</v>
      </c>
      <c r="BP9" s="39">
        <v>5.0000000000000001E-3</v>
      </c>
      <c r="BQ9" s="27" t="s">
        <v>29</v>
      </c>
      <c r="BR9" s="39">
        <v>5.0000000000000001E-3</v>
      </c>
      <c r="BS9" s="27" t="s">
        <v>29</v>
      </c>
      <c r="BT9" s="39">
        <v>5.0000000000000001E-3</v>
      </c>
      <c r="BU9" s="27" t="s">
        <v>29</v>
      </c>
      <c r="BV9" s="39">
        <v>5.0000000000000001E-3</v>
      </c>
      <c r="BW9" s="27" t="s">
        <v>29</v>
      </c>
      <c r="BX9" s="39">
        <v>5.0000000000000001E-3</v>
      </c>
      <c r="BY9" s="27" t="s">
        <v>29</v>
      </c>
      <c r="BZ9" s="39">
        <v>5.0000000000000001E-3</v>
      </c>
      <c r="CA9" s="27" t="s">
        <v>29</v>
      </c>
      <c r="CB9" s="39">
        <v>5.0000000000000001E-3</v>
      </c>
      <c r="CC9" s="27" t="s">
        <v>29</v>
      </c>
      <c r="CD9" s="39">
        <v>5.0000000000000001E-3</v>
      </c>
      <c r="CE9" s="27" t="s">
        <v>29</v>
      </c>
      <c r="CF9" s="39">
        <v>5.0000000000000001E-3</v>
      </c>
      <c r="CG9" s="27" t="s">
        <v>29</v>
      </c>
      <c r="CH9" s="39">
        <v>5.0000000000000001E-3</v>
      </c>
      <c r="CI9" s="27" t="s">
        <v>29</v>
      </c>
      <c r="CJ9" s="39">
        <v>5.0000000000000001E-3</v>
      </c>
      <c r="CK9" s="27" t="s">
        <v>134</v>
      </c>
      <c r="CL9" s="31">
        <v>5.0000000000000001E-3</v>
      </c>
      <c r="CM9" s="27" t="s">
        <v>134</v>
      </c>
      <c r="CN9" s="31">
        <v>5.0000000000000001E-3</v>
      </c>
      <c r="CO9" s="27"/>
      <c r="CP9" s="31">
        <v>6.0000000000000001E-3</v>
      </c>
      <c r="CQ9" s="27" t="s">
        <v>29</v>
      </c>
      <c r="CR9" s="39">
        <v>5.0000000000000001E-3</v>
      </c>
      <c r="CS9" s="27" t="s">
        <v>29</v>
      </c>
      <c r="CT9" s="39">
        <v>5.0000000000000001E-3</v>
      </c>
      <c r="CU9" s="27" t="s">
        <v>29</v>
      </c>
      <c r="CV9" s="39">
        <v>5.0000000000000001E-3</v>
      </c>
      <c r="CW9" s="27" t="s">
        <v>29</v>
      </c>
      <c r="CX9" s="39">
        <v>5.0000000000000001E-3</v>
      </c>
      <c r="CY9" s="27" t="s">
        <v>29</v>
      </c>
      <c r="CZ9" s="39">
        <v>5.0000000000000001E-3</v>
      </c>
      <c r="DA9" s="27" t="s">
        <v>29</v>
      </c>
      <c r="DB9" s="31">
        <v>5.0000000000000001E-3</v>
      </c>
      <c r="DC9" s="27" t="s">
        <v>29</v>
      </c>
      <c r="DD9" s="39">
        <v>5.0000000000000001E-3</v>
      </c>
      <c r="DE9" s="126"/>
      <c r="DF9" s="53">
        <v>2.4E-2</v>
      </c>
      <c r="DG9" s="27" t="s">
        <v>29</v>
      </c>
      <c r="DH9" s="39">
        <v>5.0000000000000001E-3</v>
      </c>
      <c r="DI9" s="27" t="s">
        <v>29</v>
      </c>
      <c r="DJ9" s="39">
        <v>5.0000000000000001E-3</v>
      </c>
      <c r="DK9" s="27" t="s">
        <v>29</v>
      </c>
      <c r="DL9" s="39">
        <v>5.0000000000000001E-3</v>
      </c>
      <c r="DM9" s="27" t="s">
        <v>29</v>
      </c>
      <c r="DN9" s="39">
        <v>5.0000000000000001E-3</v>
      </c>
      <c r="DO9" s="27" t="s">
        <v>29</v>
      </c>
      <c r="DP9" s="39">
        <v>5.0000000000000001E-3</v>
      </c>
      <c r="DQ9" s="27" t="s">
        <v>29</v>
      </c>
      <c r="DR9" s="39">
        <v>5.0000000000000001E-3</v>
      </c>
      <c r="DS9" s="27" t="s">
        <v>29</v>
      </c>
      <c r="DT9" s="39">
        <v>5.0000000000000001E-3</v>
      </c>
      <c r="DU9" s="27" t="s">
        <v>29</v>
      </c>
      <c r="DV9" s="39">
        <v>5.0000000000000001E-3</v>
      </c>
      <c r="DW9" s="27" t="s">
        <v>29</v>
      </c>
      <c r="DX9" s="39">
        <v>5.0000000000000001E-3</v>
      </c>
      <c r="DY9" s="27" t="s">
        <v>29</v>
      </c>
      <c r="DZ9" s="39">
        <v>5.0000000000000001E-3</v>
      </c>
      <c r="EA9" s="27" t="s">
        <v>29</v>
      </c>
      <c r="EB9" s="39">
        <v>5.0000000000000001E-3</v>
      </c>
      <c r="EC9" s="27" t="s">
        <v>29</v>
      </c>
      <c r="ED9" s="39">
        <v>5.0000000000000001E-3</v>
      </c>
      <c r="EE9" s="32"/>
      <c r="EF9" s="33">
        <f t="shared" si="0"/>
        <v>65</v>
      </c>
      <c r="EG9" s="28" t="str">
        <f t="shared" si="1"/>
        <v/>
      </c>
      <c r="EH9" s="31">
        <f t="shared" si="2"/>
        <v>4.7E-2</v>
      </c>
      <c r="EI9" s="33">
        <v>2</v>
      </c>
      <c r="EJ9" s="34" t="s">
        <v>55</v>
      </c>
      <c r="EM9" s="123">
        <f t="shared" si="4"/>
        <v>61</v>
      </c>
      <c r="EN9" s="123">
        <f t="shared" si="3"/>
        <v>4</v>
      </c>
      <c r="EO9" s="124">
        <f t="shared" si="5"/>
        <v>6.1538461538461542E-2</v>
      </c>
    </row>
    <row r="10" spans="2:145" ht="14.1" customHeight="1">
      <c r="B10" s="223"/>
      <c r="C10" s="214" t="s">
        <v>7</v>
      </c>
      <c r="D10" s="215"/>
      <c r="E10" s="27" t="s">
        <v>29</v>
      </c>
      <c r="F10" s="39">
        <v>5.0000000000000001E-4</v>
      </c>
      <c r="G10" s="27" t="s">
        <v>29</v>
      </c>
      <c r="H10" s="39">
        <v>5.0000000000000001E-4</v>
      </c>
      <c r="I10" s="27" t="s">
        <v>29</v>
      </c>
      <c r="J10" s="39">
        <v>5.0000000000000001E-4</v>
      </c>
      <c r="K10" s="27" t="s">
        <v>29</v>
      </c>
      <c r="L10" s="39">
        <v>5.0000000000000001E-4</v>
      </c>
      <c r="M10" s="27" t="s">
        <v>29</v>
      </c>
      <c r="N10" s="39">
        <v>5.0000000000000001E-4</v>
      </c>
      <c r="O10" s="27" t="s">
        <v>29</v>
      </c>
      <c r="P10" s="39">
        <v>5.0000000000000001E-4</v>
      </c>
      <c r="Q10" s="27" t="s">
        <v>29</v>
      </c>
      <c r="R10" s="39">
        <v>5.0000000000000001E-4</v>
      </c>
      <c r="S10" s="27" t="s">
        <v>29</v>
      </c>
      <c r="T10" s="39">
        <v>5.0000000000000001E-4</v>
      </c>
      <c r="U10" s="27" t="s">
        <v>29</v>
      </c>
      <c r="V10" s="39">
        <v>5.0000000000000001E-4</v>
      </c>
      <c r="W10" s="27" t="s">
        <v>29</v>
      </c>
      <c r="X10" s="39">
        <v>5.0000000000000001E-4</v>
      </c>
      <c r="Y10" s="27" t="s">
        <v>29</v>
      </c>
      <c r="Z10" s="39">
        <v>5.0000000000000001E-4</v>
      </c>
      <c r="AA10" s="27" t="s">
        <v>29</v>
      </c>
      <c r="AB10" s="39">
        <v>5.0000000000000001E-4</v>
      </c>
      <c r="AC10" s="27" t="s">
        <v>29</v>
      </c>
      <c r="AD10" s="39">
        <v>5.0000000000000001E-4</v>
      </c>
      <c r="AE10" s="27" t="s">
        <v>29</v>
      </c>
      <c r="AF10" s="39">
        <v>5.0000000000000001E-4</v>
      </c>
      <c r="AG10" s="27" t="s">
        <v>29</v>
      </c>
      <c r="AH10" s="39">
        <v>5.0000000000000001E-4</v>
      </c>
      <c r="AI10" s="27" t="s">
        <v>29</v>
      </c>
      <c r="AJ10" s="39">
        <v>5.0000000000000001E-4</v>
      </c>
      <c r="AK10" s="27" t="s">
        <v>29</v>
      </c>
      <c r="AL10" s="39">
        <v>5.0000000000000001E-4</v>
      </c>
      <c r="AM10" s="27" t="s">
        <v>29</v>
      </c>
      <c r="AN10" s="39">
        <v>5.0000000000000001E-4</v>
      </c>
      <c r="AO10" s="27" t="s">
        <v>29</v>
      </c>
      <c r="AP10" s="39">
        <v>5.0000000000000001E-4</v>
      </c>
      <c r="AQ10" s="27" t="s">
        <v>29</v>
      </c>
      <c r="AR10" s="39">
        <v>5.0000000000000001E-4</v>
      </c>
      <c r="AS10" s="27" t="s">
        <v>29</v>
      </c>
      <c r="AT10" s="39">
        <v>5.0000000000000001E-4</v>
      </c>
      <c r="AU10" s="27" t="s">
        <v>29</v>
      </c>
      <c r="AV10" s="39">
        <v>5.0000000000000001E-4</v>
      </c>
      <c r="AW10" s="27" t="s">
        <v>29</v>
      </c>
      <c r="AX10" s="39">
        <v>5.0000000000000001E-4</v>
      </c>
      <c r="AY10" s="27" t="s">
        <v>29</v>
      </c>
      <c r="AZ10" s="39">
        <v>5.0000000000000001E-4</v>
      </c>
      <c r="BA10" s="27" t="s">
        <v>29</v>
      </c>
      <c r="BB10" s="39">
        <v>5.0000000000000001E-4</v>
      </c>
      <c r="BC10" s="27" t="s">
        <v>29</v>
      </c>
      <c r="BD10" s="39">
        <v>5.0000000000000001E-4</v>
      </c>
      <c r="BE10" s="27" t="s">
        <v>29</v>
      </c>
      <c r="BF10" s="39">
        <v>5.0000000000000001E-4</v>
      </c>
      <c r="BG10" s="27" t="s">
        <v>29</v>
      </c>
      <c r="BH10" s="39">
        <v>5.0000000000000001E-4</v>
      </c>
      <c r="BI10" s="27" t="s">
        <v>29</v>
      </c>
      <c r="BJ10" s="39">
        <v>5.0000000000000001E-4</v>
      </c>
      <c r="BK10" s="27" t="s">
        <v>29</v>
      </c>
      <c r="BL10" s="39">
        <v>5.0000000000000001E-4</v>
      </c>
      <c r="BM10" s="27" t="s">
        <v>29</v>
      </c>
      <c r="BN10" s="39">
        <v>5.0000000000000001E-4</v>
      </c>
      <c r="BO10" s="27" t="s">
        <v>29</v>
      </c>
      <c r="BP10" s="39">
        <v>5.0000000000000001E-4</v>
      </c>
      <c r="BQ10" s="27" t="s">
        <v>29</v>
      </c>
      <c r="BR10" s="39">
        <v>5.0000000000000001E-4</v>
      </c>
      <c r="BS10" s="27" t="s">
        <v>29</v>
      </c>
      <c r="BT10" s="39">
        <v>5.0000000000000001E-4</v>
      </c>
      <c r="BU10" s="27" t="s">
        <v>29</v>
      </c>
      <c r="BV10" s="39">
        <v>5.0000000000000001E-4</v>
      </c>
      <c r="BW10" s="27" t="s">
        <v>29</v>
      </c>
      <c r="BX10" s="39">
        <v>5.0000000000000001E-4</v>
      </c>
      <c r="BY10" s="27" t="s">
        <v>29</v>
      </c>
      <c r="BZ10" s="39">
        <v>5.0000000000000001E-4</v>
      </c>
      <c r="CA10" s="27" t="s">
        <v>29</v>
      </c>
      <c r="CB10" s="39">
        <v>5.0000000000000001E-4</v>
      </c>
      <c r="CC10" s="27" t="s">
        <v>29</v>
      </c>
      <c r="CD10" s="39">
        <v>5.0000000000000001E-4</v>
      </c>
      <c r="CE10" s="27" t="s">
        <v>29</v>
      </c>
      <c r="CF10" s="39">
        <v>5.0000000000000001E-4</v>
      </c>
      <c r="CG10" s="27" t="s">
        <v>29</v>
      </c>
      <c r="CH10" s="39">
        <v>5.0000000000000001E-4</v>
      </c>
      <c r="CI10" s="27" t="s">
        <v>29</v>
      </c>
      <c r="CJ10" s="39">
        <v>5.0000000000000001E-4</v>
      </c>
      <c r="CK10" s="27" t="s">
        <v>134</v>
      </c>
      <c r="CL10" s="31">
        <v>5.0000000000000001E-4</v>
      </c>
      <c r="CM10" s="27" t="s">
        <v>134</v>
      </c>
      <c r="CN10" s="31">
        <v>5.0000000000000001E-4</v>
      </c>
      <c r="CO10" s="27" t="s">
        <v>134</v>
      </c>
      <c r="CP10" s="31">
        <v>5.0000000000000001E-4</v>
      </c>
      <c r="CQ10" s="27" t="s">
        <v>29</v>
      </c>
      <c r="CR10" s="39">
        <v>5.0000000000000001E-4</v>
      </c>
      <c r="CS10" s="27" t="s">
        <v>29</v>
      </c>
      <c r="CT10" s="39">
        <v>5.0000000000000001E-4</v>
      </c>
      <c r="CU10" s="27" t="s">
        <v>29</v>
      </c>
      <c r="CV10" s="39">
        <v>5.0000000000000001E-4</v>
      </c>
      <c r="CW10" s="27" t="s">
        <v>29</v>
      </c>
      <c r="CX10" s="39">
        <v>5.0000000000000001E-4</v>
      </c>
      <c r="CY10" s="27" t="s">
        <v>29</v>
      </c>
      <c r="CZ10" s="39">
        <v>5.0000000000000001E-4</v>
      </c>
      <c r="DA10" s="27" t="s">
        <v>29</v>
      </c>
      <c r="DB10" s="39">
        <v>5.0000000000000001E-4</v>
      </c>
      <c r="DC10" s="27" t="s">
        <v>29</v>
      </c>
      <c r="DD10" s="39">
        <v>5.0000000000000001E-4</v>
      </c>
      <c r="DE10" s="27" t="s">
        <v>29</v>
      </c>
      <c r="DF10" s="39">
        <v>5.0000000000000001E-4</v>
      </c>
      <c r="DG10" s="27" t="s">
        <v>29</v>
      </c>
      <c r="DH10" s="39">
        <v>5.0000000000000001E-4</v>
      </c>
      <c r="DI10" s="27" t="s">
        <v>29</v>
      </c>
      <c r="DJ10" s="39">
        <v>5.0000000000000001E-4</v>
      </c>
      <c r="DK10" s="27" t="s">
        <v>29</v>
      </c>
      <c r="DL10" s="39">
        <v>5.0000000000000001E-4</v>
      </c>
      <c r="DM10" s="27" t="s">
        <v>29</v>
      </c>
      <c r="DN10" s="39">
        <v>5.0000000000000001E-4</v>
      </c>
      <c r="DO10" s="27" t="s">
        <v>29</v>
      </c>
      <c r="DP10" s="39">
        <v>5.0000000000000001E-4</v>
      </c>
      <c r="DQ10" s="27" t="s">
        <v>29</v>
      </c>
      <c r="DR10" s="39">
        <v>5.0000000000000001E-4</v>
      </c>
      <c r="DS10" s="27" t="s">
        <v>29</v>
      </c>
      <c r="DT10" s="39">
        <v>5.0000000000000001E-4</v>
      </c>
      <c r="DU10" s="27" t="s">
        <v>29</v>
      </c>
      <c r="DV10" s="39">
        <v>5.0000000000000001E-4</v>
      </c>
      <c r="DW10" s="27" t="s">
        <v>29</v>
      </c>
      <c r="DX10" s="39">
        <v>5.0000000000000001E-4</v>
      </c>
      <c r="DY10" s="27" t="s">
        <v>29</v>
      </c>
      <c r="DZ10" s="39">
        <v>5.0000000000000001E-4</v>
      </c>
      <c r="EA10" s="27" t="s">
        <v>29</v>
      </c>
      <c r="EB10" s="39">
        <v>5.0000000000000001E-4</v>
      </c>
      <c r="EC10" s="27" t="s">
        <v>29</v>
      </c>
      <c r="ED10" s="39">
        <v>5.0000000000000001E-4</v>
      </c>
      <c r="EE10" s="32"/>
      <c r="EF10" s="33">
        <f t="shared" si="0"/>
        <v>65</v>
      </c>
      <c r="EG10" s="28" t="str">
        <f t="shared" si="1"/>
        <v>&lt;</v>
      </c>
      <c r="EH10" s="31">
        <f t="shared" si="2"/>
        <v>5.0000000000000001E-4</v>
      </c>
      <c r="EI10" s="33">
        <v>0</v>
      </c>
      <c r="EJ10" s="34" t="s">
        <v>56</v>
      </c>
      <c r="EM10" s="123">
        <f t="shared" si="4"/>
        <v>65</v>
      </c>
      <c r="EN10" s="123">
        <f t="shared" si="3"/>
        <v>0</v>
      </c>
      <c r="EO10" s="124">
        <f t="shared" si="5"/>
        <v>0</v>
      </c>
    </row>
    <row r="11" spans="2:145" ht="14.1" customHeight="1">
      <c r="B11" s="223"/>
      <c r="C11" s="214" t="s">
        <v>11</v>
      </c>
      <c r="D11" s="215"/>
      <c r="E11" s="27"/>
      <c r="F11" s="11" t="s">
        <v>1</v>
      </c>
      <c r="G11" s="27"/>
      <c r="H11" s="11" t="s">
        <v>1</v>
      </c>
      <c r="I11" s="27"/>
      <c r="J11" s="11" t="s">
        <v>1</v>
      </c>
      <c r="K11" s="27"/>
      <c r="L11" s="11" t="s">
        <v>1</v>
      </c>
      <c r="M11" s="27"/>
      <c r="N11" s="11" t="s">
        <v>1</v>
      </c>
      <c r="O11" s="27"/>
      <c r="P11" s="11" t="s">
        <v>1</v>
      </c>
      <c r="Q11" s="27"/>
      <c r="R11" s="11" t="s">
        <v>1</v>
      </c>
      <c r="S11" s="27"/>
      <c r="T11" s="11" t="s">
        <v>1</v>
      </c>
      <c r="U11" s="27"/>
      <c r="V11" s="11" t="s">
        <v>1</v>
      </c>
      <c r="W11" s="27"/>
      <c r="X11" s="11" t="s">
        <v>1</v>
      </c>
      <c r="Y11" s="27"/>
      <c r="Z11" s="11" t="s">
        <v>1</v>
      </c>
      <c r="AA11" s="27"/>
      <c r="AB11" s="11" t="s">
        <v>1</v>
      </c>
      <c r="AC11" s="27"/>
      <c r="AD11" s="11" t="s">
        <v>1</v>
      </c>
      <c r="AE11" s="27"/>
      <c r="AF11" s="11" t="s">
        <v>1</v>
      </c>
      <c r="AG11" s="27"/>
      <c r="AH11" s="11" t="s">
        <v>1</v>
      </c>
      <c r="AI11" s="27"/>
      <c r="AJ11" s="11" t="s">
        <v>1</v>
      </c>
      <c r="AK11" s="27"/>
      <c r="AL11" s="11" t="s">
        <v>1</v>
      </c>
      <c r="AM11" s="27"/>
      <c r="AN11" s="11" t="s">
        <v>1</v>
      </c>
      <c r="AO11" s="27"/>
      <c r="AP11" s="11" t="s">
        <v>1</v>
      </c>
      <c r="AQ11" s="27"/>
      <c r="AR11" s="11" t="s">
        <v>1</v>
      </c>
      <c r="AS11" s="27"/>
      <c r="AT11" s="11" t="s">
        <v>1</v>
      </c>
      <c r="AU11" s="27"/>
      <c r="AV11" s="11" t="s">
        <v>1</v>
      </c>
      <c r="AW11" s="27"/>
      <c r="AX11" s="11" t="s">
        <v>1</v>
      </c>
      <c r="AY11" s="27"/>
      <c r="AZ11" s="11" t="s">
        <v>1</v>
      </c>
      <c r="BA11" s="27"/>
      <c r="BB11" s="11" t="s">
        <v>1</v>
      </c>
      <c r="BC11" s="27"/>
      <c r="BD11" s="11" t="s">
        <v>1</v>
      </c>
      <c r="BE11" s="27"/>
      <c r="BF11" s="11" t="s">
        <v>1</v>
      </c>
      <c r="BG11" s="27"/>
      <c r="BH11" s="11" t="s">
        <v>1</v>
      </c>
      <c r="BI11" s="27"/>
      <c r="BJ11" s="11" t="s">
        <v>1</v>
      </c>
      <c r="BK11" s="27"/>
      <c r="BL11" s="11" t="s">
        <v>1</v>
      </c>
      <c r="BM11" s="27"/>
      <c r="BN11" s="11" t="s">
        <v>1</v>
      </c>
      <c r="BO11" s="27"/>
      <c r="BP11" s="11" t="s">
        <v>1</v>
      </c>
      <c r="BQ11" s="27"/>
      <c r="BR11" s="11" t="s">
        <v>1</v>
      </c>
      <c r="BS11" s="27"/>
      <c r="BT11" s="11" t="s">
        <v>1</v>
      </c>
      <c r="BU11" s="27"/>
      <c r="BV11" s="11" t="s">
        <v>1</v>
      </c>
      <c r="BW11" s="27"/>
      <c r="BX11" s="11" t="s">
        <v>1</v>
      </c>
      <c r="BY11" s="27"/>
      <c r="BZ11" s="11" t="s">
        <v>1</v>
      </c>
      <c r="CA11" s="27"/>
      <c r="CB11" s="11" t="s">
        <v>1</v>
      </c>
      <c r="CC11" s="27"/>
      <c r="CD11" s="11" t="s">
        <v>1</v>
      </c>
      <c r="CE11" s="27"/>
      <c r="CF11" s="11" t="s">
        <v>1</v>
      </c>
      <c r="CG11" s="27"/>
      <c r="CH11" s="11" t="s">
        <v>1</v>
      </c>
      <c r="CI11" s="27"/>
      <c r="CJ11" s="11" t="s">
        <v>1</v>
      </c>
      <c r="CK11" s="27" t="s">
        <v>139</v>
      </c>
      <c r="CL11" s="31">
        <v>5.0000000000000001E-4</v>
      </c>
      <c r="CM11" s="27" t="s">
        <v>139</v>
      </c>
      <c r="CN11" s="31">
        <v>5.0000000000000001E-4</v>
      </c>
      <c r="CO11" s="27" t="s">
        <v>139</v>
      </c>
      <c r="CP11" s="31">
        <v>5.0000000000000001E-4</v>
      </c>
      <c r="CQ11" s="27"/>
      <c r="CR11" s="11" t="s">
        <v>1</v>
      </c>
      <c r="CS11" s="27"/>
      <c r="CT11" s="11" t="s">
        <v>1</v>
      </c>
      <c r="CU11" s="27"/>
      <c r="CV11" s="11" t="s">
        <v>1</v>
      </c>
      <c r="CW11" s="27"/>
      <c r="CX11" s="11" t="s">
        <v>1</v>
      </c>
      <c r="CY11" s="27"/>
      <c r="CZ11" s="11" t="s">
        <v>1</v>
      </c>
      <c r="DA11" s="27"/>
      <c r="DB11" s="11" t="s">
        <v>1</v>
      </c>
      <c r="DC11" s="27"/>
      <c r="DD11" s="11" t="s">
        <v>1</v>
      </c>
      <c r="DE11" s="27"/>
      <c r="DF11" s="11" t="s">
        <v>1</v>
      </c>
      <c r="DG11" s="27"/>
      <c r="DH11" s="11" t="s">
        <v>1</v>
      </c>
      <c r="DI11" s="27"/>
      <c r="DJ11" s="11" t="s">
        <v>1</v>
      </c>
      <c r="DK11" s="27"/>
      <c r="DL11" s="11" t="s">
        <v>1</v>
      </c>
      <c r="DM11" s="27"/>
      <c r="DN11" s="11" t="s">
        <v>1</v>
      </c>
      <c r="DO11" s="27"/>
      <c r="DP11" s="11" t="s">
        <v>1</v>
      </c>
      <c r="DQ11" s="27"/>
      <c r="DR11" s="11" t="s">
        <v>1</v>
      </c>
      <c r="DS11" s="27"/>
      <c r="DT11" s="11" t="s">
        <v>1</v>
      </c>
      <c r="DU11" s="27"/>
      <c r="DV11" s="11" t="s">
        <v>1</v>
      </c>
      <c r="DW11" s="27"/>
      <c r="DX11" s="11" t="s">
        <v>1</v>
      </c>
      <c r="DY11" s="27"/>
      <c r="DZ11" s="11" t="s">
        <v>1</v>
      </c>
      <c r="EA11" s="27"/>
      <c r="EB11" s="11" t="s">
        <v>1</v>
      </c>
      <c r="EC11" s="27"/>
      <c r="ED11" s="11" t="s">
        <v>1</v>
      </c>
      <c r="EE11" s="32"/>
      <c r="EF11" s="33">
        <f t="shared" si="0"/>
        <v>3</v>
      </c>
      <c r="EG11" s="28"/>
      <c r="EH11" s="11" t="s">
        <v>1</v>
      </c>
      <c r="EI11" s="33">
        <v>0</v>
      </c>
      <c r="EJ11" s="34" t="s">
        <v>18</v>
      </c>
      <c r="EM11" s="123">
        <f t="shared" si="4"/>
        <v>3</v>
      </c>
      <c r="EN11" s="123">
        <f t="shared" si="3"/>
        <v>0</v>
      </c>
      <c r="EO11" s="124">
        <f t="shared" si="5"/>
        <v>0</v>
      </c>
    </row>
    <row r="12" spans="2:145" ht="14.1" customHeight="1">
      <c r="B12" s="223"/>
      <c r="C12" s="214" t="s">
        <v>57</v>
      </c>
      <c r="D12" s="215"/>
      <c r="E12" s="27" t="s">
        <v>29</v>
      </c>
      <c r="F12" s="11">
        <v>5.0000000000000001E-4</v>
      </c>
      <c r="G12" s="27"/>
      <c r="H12" s="11" t="s">
        <v>1</v>
      </c>
      <c r="I12" s="27"/>
      <c r="J12" s="11" t="s">
        <v>1</v>
      </c>
      <c r="K12" s="27"/>
      <c r="L12" s="31" t="s">
        <v>1</v>
      </c>
      <c r="M12" s="27"/>
      <c r="N12" s="11" t="s">
        <v>1</v>
      </c>
      <c r="O12" s="27"/>
      <c r="P12" s="31" t="s">
        <v>1</v>
      </c>
      <c r="Q12" s="27"/>
      <c r="R12" s="11" t="s">
        <v>1</v>
      </c>
      <c r="S12" s="27" t="s">
        <v>29</v>
      </c>
      <c r="T12" s="11">
        <v>5.0000000000000001E-4</v>
      </c>
      <c r="U12" s="27"/>
      <c r="V12" s="31" t="s">
        <v>1</v>
      </c>
      <c r="W12" s="27"/>
      <c r="X12" s="11" t="s">
        <v>1</v>
      </c>
      <c r="Y12" s="27"/>
      <c r="Z12" s="11" t="s">
        <v>1</v>
      </c>
      <c r="AA12" s="27" t="s">
        <v>29</v>
      </c>
      <c r="AB12" s="11">
        <v>5.0000000000000001E-4</v>
      </c>
      <c r="AC12" s="27"/>
      <c r="AD12" s="11" t="s">
        <v>1</v>
      </c>
      <c r="AE12" s="27"/>
      <c r="AF12" s="31" t="s">
        <v>1</v>
      </c>
      <c r="AG12" s="27"/>
      <c r="AH12" s="11" t="s">
        <v>1</v>
      </c>
      <c r="AI12" s="27"/>
      <c r="AJ12" s="11" t="s">
        <v>1</v>
      </c>
      <c r="AK12" s="27"/>
      <c r="AL12" s="11" t="s">
        <v>1</v>
      </c>
      <c r="AM12" s="27" t="s">
        <v>29</v>
      </c>
      <c r="AN12" s="11">
        <v>5.0000000000000001E-4</v>
      </c>
      <c r="AO12" s="27"/>
      <c r="AP12" s="31" t="s">
        <v>1</v>
      </c>
      <c r="AQ12" s="27"/>
      <c r="AR12" s="11" t="s">
        <v>1</v>
      </c>
      <c r="AS12" s="27"/>
      <c r="AT12" s="11" t="s">
        <v>1</v>
      </c>
      <c r="AU12" s="27"/>
      <c r="AV12" s="11" t="s">
        <v>1</v>
      </c>
      <c r="AW12" s="27" t="s">
        <v>29</v>
      </c>
      <c r="AX12" s="11">
        <v>5.0000000000000001E-4</v>
      </c>
      <c r="AY12" s="27" t="s">
        <v>29</v>
      </c>
      <c r="AZ12" s="11">
        <v>5.0000000000000001E-4</v>
      </c>
      <c r="BA12" s="27"/>
      <c r="BB12" s="11" t="s">
        <v>1</v>
      </c>
      <c r="BC12" s="27"/>
      <c r="BD12" s="31" t="s">
        <v>1</v>
      </c>
      <c r="BE12" s="27"/>
      <c r="BF12" s="11" t="s">
        <v>1</v>
      </c>
      <c r="BG12" s="27" t="s">
        <v>29</v>
      </c>
      <c r="BH12" s="11">
        <v>5.0000000000000001E-4</v>
      </c>
      <c r="BI12" s="27"/>
      <c r="BJ12" s="11" t="s">
        <v>1</v>
      </c>
      <c r="BK12" s="27"/>
      <c r="BL12" s="31" t="s">
        <v>1</v>
      </c>
      <c r="BM12" s="27" t="s">
        <v>29</v>
      </c>
      <c r="BN12" s="39">
        <v>5.0000000000000001E-4</v>
      </c>
      <c r="BO12" s="27" t="s">
        <v>29</v>
      </c>
      <c r="BP12" s="39">
        <v>5.0000000000000001E-4</v>
      </c>
      <c r="BQ12" s="27"/>
      <c r="BR12" s="31" t="s">
        <v>1</v>
      </c>
      <c r="BS12" s="27"/>
      <c r="BT12" s="31" t="s">
        <v>1</v>
      </c>
      <c r="BU12" s="27"/>
      <c r="BV12" s="31" t="s">
        <v>1</v>
      </c>
      <c r="BW12" s="27"/>
      <c r="BX12" s="11" t="s">
        <v>1</v>
      </c>
      <c r="BY12" s="27"/>
      <c r="BZ12" s="11" t="s">
        <v>1</v>
      </c>
      <c r="CA12" s="27" t="s">
        <v>29</v>
      </c>
      <c r="CB12" s="11">
        <v>5.0000000000000001E-4</v>
      </c>
      <c r="CC12" s="27"/>
      <c r="CD12" s="11" t="s">
        <v>1</v>
      </c>
      <c r="CE12" s="27" t="s">
        <v>29</v>
      </c>
      <c r="CF12" s="11">
        <v>5.0000000000000001E-4</v>
      </c>
      <c r="CG12" s="27" t="s">
        <v>29</v>
      </c>
      <c r="CH12" s="11">
        <v>5.0000000000000001E-4</v>
      </c>
      <c r="CI12" s="27"/>
      <c r="CJ12" s="11" t="s">
        <v>1</v>
      </c>
      <c r="CK12" s="27" t="s">
        <v>139</v>
      </c>
      <c r="CL12" s="11">
        <v>5.0000000000000001E-4</v>
      </c>
      <c r="CM12" s="27"/>
      <c r="CN12" s="11" t="s">
        <v>1</v>
      </c>
      <c r="CO12" s="27"/>
      <c r="CP12" s="11" t="s">
        <v>1</v>
      </c>
      <c r="CQ12" s="27"/>
      <c r="CR12" s="11" t="s">
        <v>1</v>
      </c>
      <c r="CS12" s="27"/>
      <c r="CT12" s="11" t="s">
        <v>1</v>
      </c>
      <c r="CU12" s="27"/>
      <c r="CV12" s="11" t="s">
        <v>1</v>
      </c>
      <c r="CW12" s="27"/>
      <c r="CX12" s="11" t="s">
        <v>1</v>
      </c>
      <c r="CY12" s="27"/>
      <c r="CZ12" s="11" t="s">
        <v>1</v>
      </c>
      <c r="DA12" s="27"/>
      <c r="DB12" s="11" t="s">
        <v>1</v>
      </c>
      <c r="DC12" s="27"/>
      <c r="DD12" s="11" t="s">
        <v>1</v>
      </c>
      <c r="DE12" s="27" t="s">
        <v>29</v>
      </c>
      <c r="DF12" s="11">
        <v>5.0000000000000001E-4</v>
      </c>
      <c r="DG12" s="27"/>
      <c r="DH12" s="11" t="s">
        <v>1</v>
      </c>
      <c r="DI12" s="27"/>
      <c r="DJ12" s="11" t="s">
        <v>1</v>
      </c>
      <c r="DK12" s="27" t="s">
        <v>29</v>
      </c>
      <c r="DL12" s="11">
        <v>5.0000000000000001E-4</v>
      </c>
      <c r="DM12" s="27"/>
      <c r="DN12" s="11" t="s">
        <v>1</v>
      </c>
      <c r="DO12" s="27"/>
      <c r="DP12" s="11" t="s">
        <v>1</v>
      </c>
      <c r="DQ12" s="27"/>
      <c r="DR12" s="11" t="s">
        <v>1</v>
      </c>
      <c r="DS12" s="27"/>
      <c r="DT12" s="11" t="s">
        <v>1</v>
      </c>
      <c r="DU12" s="27"/>
      <c r="DV12" s="11" t="s">
        <v>1</v>
      </c>
      <c r="DW12" s="27"/>
      <c r="DX12" s="11" t="s">
        <v>1</v>
      </c>
      <c r="DY12" s="27" t="s">
        <v>29</v>
      </c>
      <c r="DZ12" s="11">
        <v>5.0000000000000001E-4</v>
      </c>
      <c r="EA12" s="27"/>
      <c r="EB12" s="11" t="s">
        <v>1</v>
      </c>
      <c r="EC12" s="27" t="s">
        <v>29</v>
      </c>
      <c r="ED12" s="11">
        <v>5.0000000000000001E-4</v>
      </c>
      <c r="EE12" s="32"/>
      <c r="EF12" s="33">
        <f t="shared" si="0"/>
        <v>17</v>
      </c>
      <c r="EG12" s="28" t="str">
        <f t="shared" ref="EG12:EG42" si="6">IF(COUNTIF(E12:ED12,"=&lt;")=EF12,"&lt;","")</f>
        <v>&lt;</v>
      </c>
      <c r="EH12" s="31">
        <f t="shared" ref="EH12:EH19" si="7">MAX(E12:ED12)</f>
        <v>5.0000000000000001E-4</v>
      </c>
      <c r="EI12" s="33">
        <v>0</v>
      </c>
      <c r="EJ12" s="34" t="s">
        <v>18</v>
      </c>
      <c r="EM12" s="123">
        <f t="shared" si="4"/>
        <v>17</v>
      </c>
      <c r="EN12" s="123">
        <f t="shared" si="3"/>
        <v>0</v>
      </c>
      <c r="EO12" s="124">
        <f t="shared" si="5"/>
        <v>0</v>
      </c>
    </row>
    <row r="13" spans="2:145" ht="14.1" customHeight="1">
      <c r="B13" s="223"/>
      <c r="C13" s="214" t="s">
        <v>58</v>
      </c>
      <c r="D13" s="215"/>
      <c r="E13" s="27" t="s">
        <v>29</v>
      </c>
      <c r="F13" s="39">
        <v>2.0000000000000001E-4</v>
      </c>
      <c r="G13" s="27" t="s">
        <v>29</v>
      </c>
      <c r="H13" s="39">
        <v>2.0000000000000001E-4</v>
      </c>
      <c r="I13" s="27" t="s">
        <v>29</v>
      </c>
      <c r="J13" s="39">
        <v>2.0000000000000001E-4</v>
      </c>
      <c r="K13" s="27" t="s">
        <v>29</v>
      </c>
      <c r="L13" s="39">
        <v>2.0000000000000001E-4</v>
      </c>
      <c r="M13" s="27" t="s">
        <v>29</v>
      </c>
      <c r="N13" s="39">
        <v>2.0000000000000001E-4</v>
      </c>
      <c r="O13" s="27" t="s">
        <v>29</v>
      </c>
      <c r="P13" s="39">
        <v>2.0000000000000001E-4</v>
      </c>
      <c r="Q13" s="27" t="s">
        <v>29</v>
      </c>
      <c r="R13" s="39">
        <v>2.0000000000000001E-4</v>
      </c>
      <c r="S13" s="27" t="s">
        <v>29</v>
      </c>
      <c r="T13" s="39">
        <v>2.0000000000000001E-4</v>
      </c>
      <c r="U13" s="27" t="s">
        <v>29</v>
      </c>
      <c r="V13" s="39">
        <v>2.0000000000000001E-4</v>
      </c>
      <c r="W13" s="27" t="s">
        <v>29</v>
      </c>
      <c r="X13" s="39">
        <v>2.0000000000000001E-4</v>
      </c>
      <c r="Y13" s="27" t="s">
        <v>29</v>
      </c>
      <c r="Z13" s="39">
        <v>2.0000000000000001E-4</v>
      </c>
      <c r="AA13" s="27" t="s">
        <v>29</v>
      </c>
      <c r="AB13" s="39">
        <v>2.0000000000000001E-4</v>
      </c>
      <c r="AC13" s="27" t="s">
        <v>29</v>
      </c>
      <c r="AD13" s="39">
        <v>2.0000000000000001E-4</v>
      </c>
      <c r="AE13" s="27" t="s">
        <v>29</v>
      </c>
      <c r="AF13" s="31">
        <v>2.0000000000000001E-4</v>
      </c>
      <c r="AG13" s="27" t="s">
        <v>29</v>
      </c>
      <c r="AH13" s="39">
        <v>2.0000000000000001E-4</v>
      </c>
      <c r="AI13" s="27" t="s">
        <v>29</v>
      </c>
      <c r="AJ13" s="39">
        <v>2.0000000000000001E-4</v>
      </c>
      <c r="AK13" s="27" t="s">
        <v>29</v>
      </c>
      <c r="AL13" s="39">
        <v>2.0000000000000001E-4</v>
      </c>
      <c r="AM13" s="27" t="s">
        <v>29</v>
      </c>
      <c r="AN13" s="39">
        <v>2.0000000000000001E-4</v>
      </c>
      <c r="AO13" s="27" t="s">
        <v>29</v>
      </c>
      <c r="AP13" s="39">
        <v>2.0000000000000001E-4</v>
      </c>
      <c r="AQ13" s="27" t="s">
        <v>29</v>
      </c>
      <c r="AR13" s="39">
        <v>2.0000000000000001E-4</v>
      </c>
      <c r="AS13" s="27" t="s">
        <v>29</v>
      </c>
      <c r="AT13" s="39">
        <v>2.0000000000000001E-4</v>
      </c>
      <c r="AU13" s="27" t="s">
        <v>29</v>
      </c>
      <c r="AV13" s="39">
        <v>2.0000000000000001E-4</v>
      </c>
      <c r="AW13" s="27" t="s">
        <v>29</v>
      </c>
      <c r="AX13" s="39">
        <v>2.0000000000000001E-4</v>
      </c>
      <c r="AY13" s="27" t="s">
        <v>29</v>
      </c>
      <c r="AZ13" s="39">
        <v>2.0000000000000001E-4</v>
      </c>
      <c r="BA13" s="27" t="s">
        <v>29</v>
      </c>
      <c r="BB13" s="39">
        <v>2.0000000000000001E-4</v>
      </c>
      <c r="BC13" s="27" t="s">
        <v>29</v>
      </c>
      <c r="BD13" s="39">
        <v>2.0000000000000001E-4</v>
      </c>
      <c r="BE13" s="27" t="s">
        <v>29</v>
      </c>
      <c r="BF13" s="39">
        <v>2.0000000000000001E-4</v>
      </c>
      <c r="BG13" s="27" t="s">
        <v>29</v>
      </c>
      <c r="BH13" s="39">
        <v>2.0000000000000001E-4</v>
      </c>
      <c r="BI13" s="27" t="s">
        <v>29</v>
      </c>
      <c r="BJ13" s="39">
        <v>2.0000000000000001E-4</v>
      </c>
      <c r="BK13" s="27" t="s">
        <v>29</v>
      </c>
      <c r="BL13" s="39">
        <v>2.0000000000000001E-4</v>
      </c>
      <c r="BM13" s="27" t="s">
        <v>29</v>
      </c>
      <c r="BN13" s="39">
        <v>2.0000000000000001E-4</v>
      </c>
      <c r="BO13" s="27" t="s">
        <v>29</v>
      </c>
      <c r="BP13" s="39">
        <v>2.0000000000000001E-4</v>
      </c>
      <c r="BQ13" s="27" t="s">
        <v>29</v>
      </c>
      <c r="BR13" s="39">
        <v>2.0000000000000001E-4</v>
      </c>
      <c r="BS13" s="27" t="s">
        <v>29</v>
      </c>
      <c r="BT13" s="39">
        <v>2.0000000000000001E-4</v>
      </c>
      <c r="BU13" s="27" t="s">
        <v>29</v>
      </c>
      <c r="BV13" s="39">
        <v>2.0000000000000001E-4</v>
      </c>
      <c r="BW13" s="27" t="s">
        <v>29</v>
      </c>
      <c r="BX13" s="39">
        <v>2.0000000000000001E-4</v>
      </c>
      <c r="BY13" s="27" t="s">
        <v>29</v>
      </c>
      <c r="BZ13" s="39">
        <v>2.0000000000000001E-4</v>
      </c>
      <c r="CA13" s="27" t="s">
        <v>29</v>
      </c>
      <c r="CB13" s="39">
        <v>2.0000000000000001E-4</v>
      </c>
      <c r="CC13" s="27" t="s">
        <v>29</v>
      </c>
      <c r="CD13" s="39">
        <v>2.0000000000000001E-4</v>
      </c>
      <c r="CE13" s="27" t="s">
        <v>29</v>
      </c>
      <c r="CF13" s="39">
        <v>2.0000000000000001E-4</v>
      </c>
      <c r="CG13" s="27" t="s">
        <v>29</v>
      </c>
      <c r="CH13" s="39">
        <v>2.0000000000000001E-4</v>
      </c>
      <c r="CI13" s="27" t="s">
        <v>29</v>
      </c>
      <c r="CJ13" s="39">
        <v>2.0000000000000001E-4</v>
      </c>
      <c r="CK13" s="27" t="s">
        <v>134</v>
      </c>
      <c r="CL13" s="31">
        <v>2E-3</v>
      </c>
      <c r="CM13" s="27" t="s">
        <v>134</v>
      </c>
      <c r="CN13" s="31">
        <v>2E-3</v>
      </c>
      <c r="CO13" s="27" t="s">
        <v>134</v>
      </c>
      <c r="CP13" s="31">
        <v>2E-3</v>
      </c>
      <c r="CQ13" s="27" t="s">
        <v>29</v>
      </c>
      <c r="CR13" s="39">
        <v>2.0000000000000001E-4</v>
      </c>
      <c r="CS13" s="27" t="s">
        <v>29</v>
      </c>
      <c r="CT13" s="39">
        <v>2.0000000000000001E-4</v>
      </c>
      <c r="CU13" s="27" t="s">
        <v>29</v>
      </c>
      <c r="CV13" s="39">
        <v>2.0000000000000001E-4</v>
      </c>
      <c r="CW13" s="27" t="s">
        <v>29</v>
      </c>
      <c r="CX13" s="39">
        <v>2.0000000000000001E-4</v>
      </c>
      <c r="CY13" s="27" t="s">
        <v>29</v>
      </c>
      <c r="CZ13" s="39">
        <v>2.0000000000000001E-4</v>
      </c>
      <c r="DA13" s="27" t="s">
        <v>29</v>
      </c>
      <c r="DB13" s="39">
        <v>2.0000000000000001E-4</v>
      </c>
      <c r="DC13" s="27" t="s">
        <v>29</v>
      </c>
      <c r="DD13" s="39">
        <v>2.0000000000000001E-4</v>
      </c>
      <c r="DE13" s="27" t="s">
        <v>29</v>
      </c>
      <c r="DF13" s="39">
        <v>2.0000000000000001E-4</v>
      </c>
      <c r="DG13" s="27" t="s">
        <v>29</v>
      </c>
      <c r="DH13" s="39">
        <v>2.0000000000000001E-4</v>
      </c>
      <c r="DI13" s="27" t="s">
        <v>29</v>
      </c>
      <c r="DJ13" s="39">
        <v>2.0000000000000001E-4</v>
      </c>
      <c r="DK13" s="27" t="s">
        <v>29</v>
      </c>
      <c r="DL13" s="39">
        <v>2.0000000000000001E-4</v>
      </c>
      <c r="DM13" s="27" t="s">
        <v>29</v>
      </c>
      <c r="DN13" s="39">
        <v>2.0000000000000001E-4</v>
      </c>
      <c r="DO13" s="27" t="s">
        <v>29</v>
      </c>
      <c r="DP13" s="39">
        <v>2.0000000000000001E-4</v>
      </c>
      <c r="DQ13" s="27" t="s">
        <v>29</v>
      </c>
      <c r="DR13" s="39">
        <v>2.0000000000000001E-4</v>
      </c>
      <c r="DS13" s="27" t="s">
        <v>29</v>
      </c>
      <c r="DT13" s="39">
        <v>2.0000000000000001E-4</v>
      </c>
      <c r="DU13" s="27" t="s">
        <v>29</v>
      </c>
      <c r="DV13" s="39">
        <v>2.0000000000000001E-4</v>
      </c>
      <c r="DW13" s="27" t="s">
        <v>29</v>
      </c>
      <c r="DX13" s="39">
        <v>2.0000000000000001E-4</v>
      </c>
      <c r="DY13" s="27" t="s">
        <v>29</v>
      </c>
      <c r="DZ13" s="39">
        <v>2.0000000000000001E-4</v>
      </c>
      <c r="EA13" s="27" t="s">
        <v>29</v>
      </c>
      <c r="EB13" s="39">
        <v>2.0000000000000001E-4</v>
      </c>
      <c r="EC13" s="27" t="s">
        <v>29</v>
      </c>
      <c r="ED13" s="39">
        <v>2.0000000000000001E-4</v>
      </c>
      <c r="EE13" s="32"/>
      <c r="EF13" s="33">
        <f t="shared" si="0"/>
        <v>65</v>
      </c>
      <c r="EG13" s="28" t="str">
        <f t="shared" si="6"/>
        <v>&lt;</v>
      </c>
      <c r="EH13" s="31">
        <f t="shared" si="7"/>
        <v>2E-3</v>
      </c>
      <c r="EI13" s="33">
        <v>0</v>
      </c>
      <c r="EJ13" s="34" t="s">
        <v>59</v>
      </c>
      <c r="EM13" s="123">
        <f t="shared" si="4"/>
        <v>65</v>
      </c>
      <c r="EN13" s="123">
        <f t="shared" si="3"/>
        <v>0</v>
      </c>
      <c r="EO13" s="124">
        <f t="shared" si="5"/>
        <v>0</v>
      </c>
    </row>
    <row r="14" spans="2:145" ht="14.1" customHeight="1">
      <c r="B14" s="223"/>
      <c r="C14" s="214" t="s">
        <v>8</v>
      </c>
      <c r="D14" s="215"/>
      <c r="E14" s="27" t="s">
        <v>29</v>
      </c>
      <c r="F14" s="39">
        <v>2.0000000000000001E-4</v>
      </c>
      <c r="G14" s="27" t="s">
        <v>29</v>
      </c>
      <c r="H14" s="39">
        <v>2.0000000000000001E-4</v>
      </c>
      <c r="I14" s="27" t="s">
        <v>29</v>
      </c>
      <c r="J14" s="39">
        <v>2.0000000000000001E-4</v>
      </c>
      <c r="K14" s="27" t="s">
        <v>29</v>
      </c>
      <c r="L14" s="39">
        <v>2.0000000000000001E-4</v>
      </c>
      <c r="M14" s="27" t="s">
        <v>29</v>
      </c>
      <c r="N14" s="39">
        <v>2.0000000000000001E-4</v>
      </c>
      <c r="O14" s="27" t="s">
        <v>29</v>
      </c>
      <c r="P14" s="39">
        <v>2.0000000000000001E-4</v>
      </c>
      <c r="Q14" s="27" t="s">
        <v>29</v>
      </c>
      <c r="R14" s="39">
        <v>2.0000000000000001E-4</v>
      </c>
      <c r="S14" s="27" t="s">
        <v>29</v>
      </c>
      <c r="T14" s="39">
        <v>2.0000000000000001E-4</v>
      </c>
      <c r="U14" s="27" t="s">
        <v>29</v>
      </c>
      <c r="V14" s="39">
        <v>2.0000000000000001E-4</v>
      </c>
      <c r="W14" s="27" t="s">
        <v>29</v>
      </c>
      <c r="X14" s="39">
        <v>2.0000000000000001E-4</v>
      </c>
      <c r="Y14" s="27" t="s">
        <v>29</v>
      </c>
      <c r="Z14" s="39">
        <v>2.0000000000000001E-4</v>
      </c>
      <c r="AA14" s="27" t="s">
        <v>29</v>
      </c>
      <c r="AB14" s="39">
        <v>2.0000000000000001E-4</v>
      </c>
      <c r="AC14" s="27" t="s">
        <v>29</v>
      </c>
      <c r="AD14" s="39">
        <v>2.0000000000000001E-4</v>
      </c>
      <c r="AE14" s="27" t="s">
        <v>29</v>
      </c>
      <c r="AF14" s="39">
        <v>2.0000000000000001E-4</v>
      </c>
      <c r="AG14" s="27" t="s">
        <v>29</v>
      </c>
      <c r="AH14" s="39">
        <v>2.0000000000000001E-4</v>
      </c>
      <c r="AI14" s="27" t="s">
        <v>29</v>
      </c>
      <c r="AJ14" s="39">
        <v>2.0000000000000001E-4</v>
      </c>
      <c r="AK14" s="27" t="s">
        <v>29</v>
      </c>
      <c r="AL14" s="39">
        <v>2.0000000000000001E-4</v>
      </c>
      <c r="AM14" s="27" t="s">
        <v>29</v>
      </c>
      <c r="AN14" s="39">
        <v>2.0000000000000001E-4</v>
      </c>
      <c r="AO14" s="27" t="s">
        <v>29</v>
      </c>
      <c r="AP14" s="39">
        <v>2.0000000000000001E-4</v>
      </c>
      <c r="AQ14" s="27" t="s">
        <v>29</v>
      </c>
      <c r="AR14" s="39">
        <v>2.0000000000000001E-4</v>
      </c>
      <c r="AS14" s="27" t="s">
        <v>29</v>
      </c>
      <c r="AT14" s="39">
        <v>2.0000000000000001E-4</v>
      </c>
      <c r="AU14" s="27"/>
      <c r="AV14" s="39">
        <v>2.0000000000000001E-4</v>
      </c>
      <c r="AW14" s="27" t="s">
        <v>29</v>
      </c>
      <c r="AX14" s="39">
        <v>2.0000000000000001E-4</v>
      </c>
      <c r="AY14" s="27" t="s">
        <v>29</v>
      </c>
      <c r="AZ14" s="39">
        <v>2.0000000000000001E-4</v>
      </c>
      <c r="BA14" s="27" t="s">
        <v>29</v>
      </c>
      <c r="BB14" s="39">
        <v>2.0000000000000001E-4</v>
      </c>
      <c r="BC14" s="27" t="s">
        <v>29</v>
      </c>
      <c r="BD14" s="39">
        <v>2.0000000000000001E-4</v>
      </c>
      <c r="BE14" s="27" t="s">
        <v>29</v>
      </c>
      <c r="BF14" s="39">
        <v>2.0000000000000001E-4</v>
      </c>
      <c r="BG14" s="27" t="s">
        <v>29</v>
      </c>
      <c r="BH14" s="39">
        <v>2.0000000000000001E-4</v>
      </c>
      <c r="BI14" s="27" t="s">
        <v>29</v>
      </c>
      <c r="BJ14" s="39">
        <v>2.0000000000000001E-4</v>
      </c>
      <c r="BK14" s="27" t="s">
        <v>29</v>
      </c>
      <c r="BL14" s="39">
        <v>2.0000000000000001E-4</v>
      </c>
      <c r="BM14" s="27" t="s">
        <v>29</v>
      </c>
      <c r="BN14" s="39">
        <v>2.0000000000000001E-4</v>
      </c>
      <c r="BO14" s="27" t="s">
        <v>29</v>
      </c>
      <c r="BP14" s="39">
        <v>2.0000000000000001E-4</v>
      </c>
      <c r="BQ14" s="27" t="s">
        <v>29</v>
      </c>
      <c r="BR14" s="39">
        <v>2.0000000000000001E-4</v>
      </c>
      <c r="BS14" s="27" t="s">
        <v>29</v>
      </c>
      <c r="BT14" s="39">
        <v>2.0000000000000001E-4</v>
      </c>
      <c r="BU14" s="27" t="s">
        <v>29</v>
      </c>
      <c r="BV14" s="39">
        <v>2.0000000000000001E-4</v>
      </c>
      <c r="BW14" s="27" t="s">
        <v>29</v>
      </c>
      <c r="BX14" s="39">
        <v>2.0000000000000001E-4</v>
      </c>
      <c r="BY14" s="27" t="s">
        <v>29</v>
      </c>
      <c r="BZ14" s="39">
        <v>2.0000000000000001E-4</v>
      </c>
      <c r="CA14" s="27" t="s">
        <v>29</v>
      </c>
      <c r="CB14" s="39">
        <v>2.0000000000000001E-4</v>
      </c>
      <c r="CC14" s="27" t="s">
        <v>29</v>
      </c>
      <c r="CD14" s="39">
        <v>2.0000000000000001E-4</v>
      </c>
      <c r="CE14" s="27" t="s">
        <v>29</v>
      </c>
      <c r="CF14" s="39">
        <v>2.0000000000000001E-4</v>
      </c>
      <c r="CG14" s="27" t="s">
        <v>29</v>
      </c>
      <c r="CH14" s="39">
        <v>2.0000000000000001E-4</v>
      </c>
      <c r="CI14" s="27" t="s">
        <v>29</v>
      </c>
      <c r="CJ14" s="39">
        <v>2.0000000000000001E-4</v>
      </c>
      <c r="CK14" s="27" t="s">
        <v>134</v>
      </c>
      <c r="CL14" s="31">
        <v>2.0000000000000001E-4</v>
      </c>
      <c r="CM14" s="27" t="s">
        <v>134</v>
      </c>
      <c r="CN14" s="31">
        <v>2.0000000000000001E-4</v>
      </c>
      <c r="CO14" s="27" t="s">
        <v>134</v>
      </c>
      <c r="CP14" s="31">
        <v>2.0000000000000001E-4</v>
      </c>
      <c r="CQ14" s="27" t="s">
        <v>29</v>
      </c>
      <c r="CR14" s="39">
        <v>2.0000000000000001E-4</v>
      </c>
      <c r="CS14" s="27" t="s">
        <v>29</v>
      </c>
      <c r="CT14" s="39">
        <v>2.0000000000000001E-4</v>
      </c>
      <c r="CU14" s="27" t="s">
        <v>29</v>
      </c>
      <c r="CV14" s="39">
        <v>2.0000000000000001E-4</v>
      </c>
      <c r="CW14" s="27" t="s">
        <v>29</v>
      </c>
      <c r="CX14" s="39">
        <v>2.0000000000000001E-4</v>
      </c>
      <c r="CY14" s="27" t="s">
        <v>29</v>
      </c>
      <c r="CZ14" s="39">
        <v>2.0000000000000001E-4</v>
      </c>
      <c r="DA14" s="27" t="s">
        <v>29</v>
      </c>
      <c r="DB14" s="39">
        <v>2.0000000000000001E-4</v>
      </c>
      <c r="DC14" s="27" t="s">
        <v>29</v>
      </c>
      <c r="DD14" s="39">
        <v>2.0000000000000001E-4</v>
      </c>
      <c r="DE14" s="27" t="s">
        <v>29</v>
      </c>
      <c r="DF14" s="39">
        <v>2.0000000000000001E-4</v>
      </c>
      <c r="DG14" s="27" t="s">
        <v>29</v>
      </c>
      <c r="DH14" s="39">
        <v>2.0000000000000001E-4</v>
      </c>
      <c r="DI14" s="27" t="s">
        <v>29</v>
      </c>
      <c r="DJ14" s="39">
        <v>2.0000000000000001E-4</v>
      </c>
      <c r="DK14" s="27" t="s">
        <v>29</v>
      </c>
      <c r="DL14" s="39">
        <v>2.0000000000000001E-4</v>
      </c>
      <c r="DM14" s="27" t="s">
        <v>29</v>
      </c>
      <c r="DN14" s="39">
        <v>2.0000000000000001E-4</v>
      </c>
      <c r="DO14" s="27" t="s">
        <v>29</v>
      </c>
      <c r="DP14" s="39">
        <v>2.0000000000000001E-4</v>
      </c>
      <c r="DQ14" s="27" t="s">
        <v>29</v>
      </c>
      <c r="DR14" s="39">
        <v>2.0000000000000001E-4</v>
      </c>
      <c r="DS14" s="27" t="s">
        <v>29</v>
      </c>
      <c r="DT14" s="39">
        <v>2.0000000000000001E-4</v>
      </c>
      <c r="DU14" s="27" t="s">
        <v>29</v>
      </c>
      <c r="DV14" s="39">
        <v>2.0000000000000001E-4</v>
      </c>
      <c r="DW14" s="27" t="s">
        <v>29</v>
      </c>
      <c r="DX14" s="39">
        <v>2.0000000000000001E-4</v>
      </c>
      <c r="DY14" s="27" t="s">
        <v>29</v>
      </c>
      <c r="DZ14" s="39">
        <v>2.0000000000000001E-4</v>
      </c>
      <c r="EA14" s="27" t="s">
        <v>29</v>
      </c>
      <c r="EB14" s="39">
        <v>2.0000000000000001E-4</v>
      </c>
      <c r="EC14" s="27" t="s">
        <v>29</v>
      </c>
      <c r="ED14" s="39">
        <v>2.0000000000000001E-4</v>
      </c>
      <c r="EE14" s="32"/>
      <c r="EF14" s="33">
        <f t="shared" si="0"/>
        <v>65</v>
      </c>
      <c r="EG14" s="28" t="str">
        <f t="shared" si="6"/>
        <v/>
      </c>
      <c r="EH14" s="31">
        <f t="shared" si="7"/>
        <v>2.0000000000000001E-4</v>
      </c>
      <c r="EI14" s="33">
        <v>0</v>
      </c>
      <c r="EJ14" s="34" t="s">
        <v>60</v>
      </c>
      <c r="EM14" s="123">
        <f t="shared" si="4"/>
        <v>64</v>
      </c>
      <c r="EN14" s="123">
        <f t="shared" si="3"/>
        <v>1</v>
      </c>
      <c r="EO14" s="124">
        <f t="shared" si="5"/>
        <v>1.5384615384615385E-2</v>
      </c>
    </row>
    <row r="15" spans="2:145" ht="14.1" customHeight="1">
      <c r="B15" s="223"/>
      <c r="C15" s="214" t="s">
        <v>49</v>
      </c>
      <c r="D15" s="215"/>
      <c r="E15" s="27" t="s">
        <v>29</v>
      </c>
      <c r="F15" s="11">
        <v>2.0000000000000001E-4</v>
      </c>
      <c r="G15" s="27"/>
      <c r="H15" s="11" t="s">
        <v>1</v>
      </c>
      <c r="I15" s="27"/>
      <c r="J15" s="11" t="s">
        <v>1</v>
      </c>
      <c r="K15" s="27"/>
      <c r="L15" s="39" t="s">
        <v>1</v>
      </c>
      <c r="M15" s="27"/>
      <c r="N15" s="11" t="s">
        <v>1</v>
      </c>
      <c r="O15" s="27"/>
      <c r="P15" s="39" t="s">
        <v>1</v>
      </c>
      <c r="Q15" s="27"/>
      <c r="R15" s="11" t="s">
        <v>1</v>
      </c>
      <c r="S15" s="27" t="s">
        <v>29</v>
      </c>
      <c r="T15" s="11">
        <v>2.0000000000000001E-4</v>
      </c>
      <c r="U15" s="27"/>
      <c r="V15" s="39" t="s">
        <v>1</v>
      </c>
      <c r="W15" s="27"/>
      <c r="X15" s="11" t="s">
        <v>1</v>
      </c>
      <c r="Y15" s="27"/>
      <c r="Z15" s="11" t="s">
        <v>1</v>
      </c>
      <c r="AA15" s="27" t="s">
        <v>29</v>
      </c>
      <c r="AB15" s="11">
        <v>2.0000000000000001E-4</v>
      </c>
      <c r="AC15" s="27"/>
      <c r="AD15" s="11" t="s">
        <v>1</v>
      </c>
      <c r="AE15" s="27"/>
      <c r="AF15" s="39" t="s">
        <v>1</v>
      </c>
      <c r="AG15" s="27"/>
      <c r="AH15" s="11" t="s">
        <v>1</v>
      </c>
      <c r="AI15" s="27"/>
      <c r="AJ15" s="11" t="s">
        <v>1</v>
      </c>
      <c r="AK15" s="27"/>
      <c r="AL15" s="11" t="s">
        <v>1</v>
      </c>
      <c r="AM15" s="27" t="s">
        <v>29</v>
      </c>
      <c r="AN15" s="11">
        <v>2.0000000000000001E-4</v>
      </c>
      <c r="AO15" s="27"/>
      <c r="AP15" s="39" t="s">
        <v>1</v>
      </c>
      <c r="AQ15" s="27"/>
      <c r="AR15" s="11" t="s">
        <v>1</v>
      </c>
      <c r="AS15" s="27"/>
      <c r="AT15" s="11" t="s">
        <v>1</v>
      </c>
      <c r="AU15" s="27"/>
      <c r="AV15" s="11" t="s">
        <v>1</v>
      </c>
      <c r="AW15" s="27" t="s">
        <v>29</v>
      </c>
      <c r="AX15" s="11">
        <v>2.0000000000000001E-4</v>
      </c>
      <c r="AY15" s="27" t="s">
        <v>29</v>
      </c>
      <c r="AZ15" s="11">
        <v>2.0000000000000001E-4</v>
      </c>
      <c r="BA15" s="27"/>
      <c r="BB15" s="11" t="s">
        <v>1</v>
      </c>
      <c r="BC15" s="27"/>
      <c r="BD15" s="39" t="s">
        <v>1</v>
      </c>
      <c r="BE15" s="27"/>
      <c r="BF15" s="11" t="s">
        <v>1</v>
      </c>
      <c r="BG15" s="27" t="s">
        <v>29</v>
      </c>
      <c r="BH15" s="11">
        <v>2.0000000000000001E-4</v>
      </c>
      <c r="BI15" s="27"/>
      <c r="BJ15" s="11" t="s">
        <v>1</v>
      </c>
      <c r="BK15" s="27"/>
      <c r="BL15" s="39" t="s">
        <v>1</v>
      </c>
      <c r="BM15" s="27" t="s">
        <v>29</v>
      </c>
      <c r="BN15" s="39">
        <v>2.0000000000000001E-4</v>
      </c>
      <c r="BO15" s="27" t="s">
        <v>29</v>
      </c>
      <c r="BP15" s="39">
        <v>2.0000000000000001E-4</v>
      </c>
      <c r="BQ15" s="27"/>
      <c r="BR15" s="31" t="s">
        <v>1</v>
      </c>
      <c r="BS15" s="27"/>
      <c r="BT15" s="31" t="s">
        <v>1</v>
      </c>
      <c r="BU15" s="27"/>
      <c r="BV15" s="31" t="s">
        <v>1</v>
      </c>
      <c r="BW15" s="27"/>
      <c r="BX15" s="11" t="s">
        <v>1</v>
      </c>
      <c r="BY15" s="27"/>
      <c r="BZ15" s="11" t="s">
        <v>1</v>
      </c>
      <c r="CA15" s="27" t="s">
        <v>29</v>
      </c>
      <c r="CB15" s="11">
        <v>2.0000000000000001E-4</v>
      </c>
      <c r="CC15" s="27"/>
      <c r="CD15" s="11" t="s">
        <v>1</v>
      </c>
      <c r="CE15" s="27" t="s">
        <v>29</v>
      </c>
      <c r="CF15" s="11">
        <v>2.0000000000000001E-4</v>
      </c>
      <c r="CG15" s="27" t="s">
        <v>29</v>
      </c>
      <c r="CH15" s="11">
        <v>2.0000000000000001E-4</v>
      </c>
      <c r="CI15" s="27"/>
      <c r="CJ15" s="11" t="s">
        <v>1</v>
      </c>
      <c r="CK15" s="27" t="s">
        <v>134</v>
      </c>
      <c r="CL15" s="11">
        <v>2.0000000000000001E-4</v>
      </c>
      <c r="CM15" s="27"/>
      <c r="CN15" s="11" t="s">
        <v>1</v>
      </c>
      <c r="CO15" s="27"/>
      <c r="CP15" s="11" t="s">
        <v>1</v>
      </c>
      <c r="CQ15" s="27"/>
      <c r="CR15" s="39" t="s">
        <v>1</v>
      </c>
      <c r="CS15" s="27"/>
      <c r="CT15" s="39" t="s">
        <v>1</v>
      </c>
      <c r="CU15" s="27"/>
      <c r="CV15" s="39" t="s">
        <v>1</v>
      </c>
      <c r="CW15" s="27"/>
      <c r="CX15" s="39" t="s">
        <v>1</v>
      </c>
      <c r="CY15" s="27"/>
      <c r="CZ15" s="39" t="s">
        <v>1</v>
      </c>
      <c r="DA15" s="27"/>
      <c r="DB15" s="39" t="s">
        <v>1</v>
      </c>
      <c r="DC15" s="27"/>
      <c r="DD15" s="39" t="s">
        <v>1</v>
      </c>
      <c r="DE15" s="27" t="s">
        <v>29</v>
      </c>
      <c r="DF15" s="11">
        <v>2.0000000000000001E-4</v>
      </c>
      <c r="DG15" s="27"/>
      <c r="DH15" s="39" t="s">
        <v>1</v>
      </c>
      <c r="DI15" s="27"/>
      <c r="DJ15" s="39" t="s">
        <v>1</v>
      </c>
      <c r="DK15" s="27" t="s">
        <v>29</v>
      </c>
      <c r="DL15" s="11">
        <v>2.0000000000000001E-4</v>
      </c>
      <c r="DM15" s="27"/>
      <c r="DN15" s="39" t="s">
        <v>1</v>
      </c>
      <c r="DO15" s="27"/>
      <c r="DP15" s="39" t="s">
        <v>1</v>
      </c>
      <c r="DQ15" s="27"/>
      <c r="DR15" s="39" t="s">
        <v>1</v>
      </c>
      <c r="DS15" s="27"/>
      <c r="DT15" s="39" t="s">
        <v>1</v>
      </c>
      <c r="DU15" s="27"/>
      <c r="DV15" s="39" t="s">
        <v>1</v>
      </c>
      <c r="DW15" s="27"/>
      <c r="DX15" s="39" t="s">
        <v>1</v>
      </c>
      <c r="DY15" s="27" t="s">
        <v>29</v>
      </c>
      <c r="DZ15" s="11">
        <v>2.0000000000000001E-4</v>
      </c>
      <c r="EA15" s="27"/>
      <c r="EB15" s="39" t="s">
        <v>1</v>
      </c>
      <c r="EC15" s="27" t="s">
        <v>29</v>
      </c>
      <c r="ED15" s="11">
        <v>2.0000000000000001E-4</v>
      </c>
      <c r="EE15" s="32"/>
      <c r="EF15" s="33">
        <f t="shared" si="0"/>
        <v>17</v>
      </c>
      <c r="EG15" s="28" t="str">
        <f t="shared" si="6"/>
        <v>&lt;</v>
      </c>
      <c r="EH15" s="31">
        <f t="shared" si="7"/>
        <v>2.0000000000000001E-4</v>
      </c>
      <c r="EI15" s="33">
        <v>0</v>
      </c>
      <c r="EJ15" s="34" t="s">
        <v>48</v>
      </c>
      <c r="EM15" s="123">
        <f t="shared" si="4"/>
        <v>17</v>
      </c>
      <c r="EN15" s="123">
        <f t="shared" si="3"/>
        <v>0</v>
      </c>
      <c r="EO15" s="124">
        <f t="shared" si="5"/>
        <v>0</v>
      </c>
    </row>
    <row r="16" spans="2:145" ht="14.1" customHeight="1">
      <c r="B16" s="223"/>
      <c r="C16" s="214" t="s">
        <v>89</v>
      </c>
      <c r="D16" s="215"/>
      <c r="E16" s="27" t="s">
        <v>29</v>
      </c>
      <c r="F16" s="11">
        <v>2.0000000000000001E-4</v>
      </c>
      <c r="G16" s="27"/>
      <c r="H16" s="11" t="s">
        <v>1</v>
      </c>
      <c r="I16" s="27"/>
      <c r="J16" s="11" t="s">
        <v>1</v>
      </c>
      <c r="K16" s="27"/>
      <c r="L16" s="39" t="s">
        <v>1</v>
      </c>
      <c r="M16" s="27"/>
      <c r="N16" s="11" t="s">
        <v>1</v>
      </c>
      <c r="O16" s="27"/>
      <c r="P16" s="39" t="s">
        <v>1</v>
      </c>
      <c r="Q16" s="27"/>
      <c r="R16" s="11" t="s">
        <v>1</v>
      </c>
      <c r="S16" s="27" t="s">
        <v>29</v>
      </c>
      <c r="T16" s="11">
        <v>2.0000000000000001E-4</v>
      </c>
      <c r="U16" s="27"/>
      <c r="V16" s="39" t="s">
        <v>1</v>
      </c>
      <c r="W16" s="27"/>
      <c r="X16" s="11" t="s">
        <v>1</v>
      </c>
      <c r="Y16" s="27"/>
      <c r="Z16" s="11" t="s">
        <v>1</v>
      </c>
      <c r="AA16" s="27" t="s">
        <v>29</v>
      </c>
      <c r="AB16" s="11">
        <v>2.0000000000000001E-4</v>
      </c>
      <c r="AC16" s="27"/>
      <c r="AD16" s="11" t="s">
        <v>1</v>
      </c>
      <c r="AE16" s="27"/>
      <c r="AF16" s="39" t="s">
        <v>1</v>
      </c>
      <c r="AG16" s="27"/>
      <c r="AH16" s="11" t="s">
        <v>1</v>
      </c>
      <c r="AI16" s="27"/>
      <c r="AJ16" s="11" t="s">
        <v>1</v>
      </c>
      <c r="AK16" s="27"/>
      <c r="AL16" s="11" t="s">
        <v>1</v>
      </c>
      <c r="AM16" s="27" t="s">
        <v>29</v>
      </c>
      <c r="AN16" s="11">
        <v>2.0000000000000001E-4</v>
      </c>
      <c r="AO16" s="27"/>
      <c r="AP16" s="39" t="s">
        <v>1</v>
      </c>
      <c r="AQ16" s="27"/>
      <c r="AR16" s="11" t="s">
        <v>1</v>
      </c>
      <c r="AS16" s="27"/>
      <c r="AT16" s="11" t="s">
        <v>1</v>
      </c>
      <c r="AU16" s="27"/>
      <c r="AV16" s="11" t="s">
        <v>1</v>
      </c>
      <c r="AW16" s="27" t="s">
        <v>29</v>
      </c>
      <c r="AX16" s="11">
        <v>2.0000000000000001E-4</v>
      </c>
      <c r="AY16" s="27" t="s">
        <v>29</v>
      </c>
      <c r="AZ16" s="11">
        <v>2.0000000000000001E-4</v>
      </c>
      <c r="BA16" s="27"/>
      <c r="BB16" s="11" t="s">
        <v>1</v>
      </c>
      <c r="BC16" s="27"/>
      <c r="BD16" s="39" t="s">
        <v>1</v>
      </c>
      <c r="BE16" s="27"/>
      <c r="BF16" s="11" t="s">
        <v>1</v>
      </c>
      <c r="BG16" s="27" t="s">
        <v>29</v>
      </c>
      <c r="BH16" s="11">
        <v>2.0000000000000001E-4</v>
      </c>
      <c r="BI16" s="27"/>
      <c r="BJ16" s="11" t="s">
        <v>1</v>
      </c>
      <c r="BK16" s="27"/>
      <c r="BL16" s="39" t="s">
        <v>1</v>
      </c>
      <c r="BM16" s="27" t="s">
        <v>29</v>
      </c>
      <c r="BN16" s="39">
        <v>2.0000000000000001E-4</v>
      </c>
      <c r="BO16" s="27" t="s">
        <v>29</v>
      </c>
      <c r="BP16" s="39">
        <v>2.0000000000000001E-4</v>
      </c>
      <c r="BQ16" s="27"/>
      <c r="BR16" s="31" t="s">
        <v>1</v>
      </c>
      <c r="BS16" s="27"/>
      <c r="BT16" s="31" t="s">
        <v>1</v>
      </c>
      <c r="BU16" s="27"/>
      <c r="BV16" s="31" t="s">
        <v>1</v>
      </c>
      <c r="BW16" s="27"/>
      <c r="BX16" s="11" t="s">
        <v>1</v>
      </c>
      <c r="BY16" s="27"/>
      <c r="BZ16" s="11" t="s">
        <v>1</v>
      </c>
      <c r="CA16" s="27" t="s">
        <v>29</v>
      </c>
      <c r="CB16" s="11">
        <v>2.0000000000000001E-4</v>
      </c>
      <c r="CC16" s="27"/>
      <c r="CD16" s="11" t="s">
        <v>1</v>
      </c>
      <c r="CE16" s="27" t="s">
        <v>29</v>
      </c>
      <c r="CF16" s="11">
        <v>2.0000000000000001E-4</v>
      </c>
      <c r="CG16" s="27" t="s">
        <v>29</v>
      </c>
      <c r="CH16" s="11">
        <v>2.0000000000000001E-4</v>
      </c>
      <c r="CI16" s="27"/>
      <c r="CJ16" s="11" t="s">
        <v>1</v>
      </c>
      <c r="CK16" s="27" t="s">
        <v>134</v>
      </c>
      <c r="CL16" s="11">
        <v>4.0000000000000002E-4</v>
      </c>
      <c r="CM16" s="27"/>
      <c r="CN16" s="11" t="s">
        <v>1</v>
      </c>
      <c r="CO16" s="27"/>
      <c r="CP16" s="11" t="s">
        <v>1</v>
      </c>
      <c r="CQ16" s="27"/>
      <c r="CR16" s="39" t="s">
        <v>1</v>
      </c>
      <c r="CS16" s="27"/>
      <c r="CT16" s="39" t="s">
        <v>1</v>
      </c>
      <c r="CU16" s="27"/>
      <c r="CV16" s="39" t="s">
        <v>1</v>
      </c>
      <c r="CW16" s="27"/>
      <c r="CX16" s="39" t="s">
        <v>1</v>
      </c>
      <c r="CY16" s="27"/>
      <c r="CZ16" s="39" t="s">
        <v>1</v>
      </c>
      <c r="DA16" s="27"/>
      <c r="DB16" s="39" t="s">
        <v>1</v>
      </c>
      <c r="DC16" s="27"/>
      <c r="DD16" s="39" t="s">
        <v>1</v>
      </c>
      <c r="DE16" s="27" t="s">
        <v>29</v>
      </c>
      <c r="DF16" s="11">
        <v>2.0000000000000001E-4</v>
      </c>
      <c r="DG16" s="27"/>
      <c r="DH16" s="39" t="s">
        <v>1</v>
      </c>
      <c r="DI16" s="27"/>
      <c r="DJ16" s="39" t="s">
        <v>1</v>
      </c>
      <c r="DK16" s="27" t="s">
        <v>29</v>
      </c>
      <c r="DL16" s="11">
        <v>2.0000000000000001E-4</v>
      </c>
      <c r="DM16" s="27"/>
      <c r="DN16" s="39" t="s">
        <v>1</v>
      </c>
      <c r="DO16" s="27"/>
      <c r="DP16" s="39" t="s">
        <v>1</v>
      </c>
      <c r="DQ16" s="27"/>
      <c r="DR16" s="39" t="s">
        <v>1</v>
      </c>
      <c r="DS16" s="27"/>
      <c r="DT16" s="39" t="s">
        <v>1</v>
      </c>
      <c r="DU16" s="27"/>
      <c r="DV16" s="39" t="s">
        <v>1</v>
      </c>
      <c r="DW16" s="27"/>
      <c r="DX16" s="39" t="s">
        <v>1</v>
      </c>
      <c r="DY16" s="27" t="s">
        <v>29</v>
      </c>
      <c r="DZ16" s="11">
        <v>2.0000000000000001E-4</v>
      </c>
      <c r="EA16" s="27"/>
      <c r="EB16" s="39" t="s">
        <v>1</v>
      </c>
      <c r="EC16" s="27" t="s">
        <v>29</v>
      </c>
      <c r="ED16" s="11">
        <v>2.0000000000000001E-4</v>
      </c>
      <c r="EE16" s="32"/>
      <c r="EF16" s="33">
        <f t="shared" si="0"/>
        <v>17</v>
      </c>
      <c r="EG16" s="28" t="str">
        <f t="shared" si="6"/>
        <v>&lt;</v>
      </c>
      <c r="EH16" s="31">
        <f t="shared" si="7"/>
        <v>4.0000000000000002E-4</v>
      </c>
      <c r="EI16" s="33">
        <v>0</v>
      </c>
      <c r="EJ16" s="34" t="s">
        <v>61</v>
      </c>
      <c r="EM16" s="123">
        <f t="shared" si="4"/>
        <v>17</v>
      </c>
      <c r="EN16" s="123">
        <f t="shared" si="3"/>
        <v>0</v>
      </c>
      <c r="EO16" s="124">
        <f t="shared" si="5"/>
        <v>0</v>
      </c>
    </row>
    <row r="17" spans="2:145" ht="14.1" customHeight="1">
      <c r="B17" s="223"/>
      <c r="C17" s="214" t="s">
        <v>62</v>
      </c>
      <c r="D17" s="215"/>
      <c r="E17" s="27" t="s">
        <v>29</v>
      </c>
      <c r="F17" s="39">
        <v>2.0000000000000001E-4</v>
      </c>
      <c r="G17" s="27" t="s">
        <v>29</v>
      </c>
      <c r="H17" s="31">
        <v>2.0000000000000001E-4</v>
      </c>
      <c r="I17" s="27" t="s">
        <v>29</v>
      </c>
      <c r="J17" s="39">
        <v>2.0000000000000001E-4</v>
      </c>
      <c r="K17" s="27" t="s">
        <v>29</v>
      </c>
      <c r="L17" s="39">
        <v>2.0000000000000001E-4</v>
      </c>
      <c r="M17" s="27" t="s">
        <v>29</v>
      </c>
      <c r="N17" s="39">
        <v>2.0000000000000001E-4</v>
      </c>
      <c r="O17" s="27" t="s">
        <v>29</v>
      </c>
      <c r="P17" s="39">
        <v>2.0000000000000001E-4</v>
      </c>
      <c r="Q17" s="27" t="s">
        <v>29</v>
      </c>
      <c r="R17" s="39">
        <v>2.0000000000000001E-4</v>
      </c>
      <c r="S17" s="27" t="s">
        <v>29</v>
      </c>
      <c r="T17" s="39">
        <v>2.0000000000000001E-4</v>
      </c>
      <c r="U17" s="27" t="s">
        <v>29</v>
      </c>
      <c r="V17" s="39">
        <v>2.0000000000000001E-4</v>
      </c>
      <c r="W17" s="27"/>
      <c r="X17" s="48">
        <v>2E-3</v>
      </c>
      <c r="Y17" s="27" t="s">
        <v>29</v>
      </c>
      <c r="Z17" s="39">
        <v>2.0000000000000001E-4</v>
      </c>
      <c r="AA17" s="27" t="s">
        <v>29</v>
      </c>
      <c r="AB17" s="39">
        <v>2.0000000000000001E-4</v>
      </c>
      <c r="AC17" s="27" t="s">
        <v>29</v>
      </c>
      <c r="AD17" s="39">
        <v>2.0000000000000001E-4</v>
      </c>
      <c r="AE17" s="27" t="s">
        <v>29</v>
      </c>
      <c r="AF17" s="39">
        <v>2.0000000000000001E-4</v>
      </c>
      <c r="AG17" s="27" t="s">
        <v>29</v>
      </c>
      <c r="AH17" s="39">
        <v>2.0000000000000001E-4</v>
      </c>
      <c r="AI17" s="27" t="s">
        <v>29</v>
      </c>
      <c r="AJ17" s="39">
        <v>2.0000000000000001E-4</v>
      </c>
      <c r="AK17" s="27" t="s">
        <v>29</v>
      </c>
      <c r="AL17" s="39">
        <v>2.0000000000000001E-4</v>
      </c>
      <c r="AM17" s="27" t="s">
        <v>29</v>
      </c>
      <c r="AN17" s="39">
        <v>2.0000000000000001E-4</v>
      </c>
      <c r="AO17" s="27" t="s">
        <v>29</v>
      </c>
      <c r="AP17" s="39">
        <v>2.0000000000000001E-4</v>
      </c>
      <c r="AQ17" s="27" t="s">
        <v>29</v>
      </c>
      <c r="AR17" s="39">
        <v>2.0000000000000001E-4</v>
      </c>
      <c r="AS17" s="27" t="s">
        <v>29</v>
      </c>
      <c r="AT17" s="39">
        <v>2.0000000000000001E-4</v>
      </c>
      <c r="AU17" s="27" t="s">
        <v>29</v>
      </c>
      <c r="AV17" s="31">
        <v>2.0000000000000001E-4</v>
      </c>
      <c r="AW17" s="27" t="s">
        <v>29</v>
      </c>
      <c r="AX17" s="39">
        <v>2.0000000000000001E-4</v>
      </c>
      <c r="AY17" s="27" t="s">
        <v>29</v>
      </c>
      <c r="AZ17" s="39">
        <v>2.0000000000000001E-4</v>
      </c>
      <c r="BA17" s="27" t="s">
        <v>29</v>
      </c>
      <c r="BB17" s="39">
        <v>2.0000000000000001E-4</v>
      </c>
      <c r="BC17" s="27" t="s">
        <v>29</v>
      </c>
      <c r="BD17" s="39">
        <v>2.0000000000000001E-4</v>
      </c>
      <c r="BE17" s="27" t="s">
        <v>29</v>
      </c>
      <c r="BF17" s="39">
        <v>2.0000000000000001E-4</v>
      </c>
      <c r="BG17" s="27" t="s">
        <v>29</v>
      </c>
      <c r="BH17" s="39">
        <v>2.0000000000000001E-4</v>
      </c>
      <c r="BI17" s="27" t="s">
        <v>29</v>
      </c>
      <c r="BJ17" s="39">
        <v>2.0000000000000001E-4</v>
      </c>
      <c r="BK17" s="27" t="s">
        <v>29</v>
      </c>
      <c r="BL17" s="39">
        <v>2.0000000000000001E-4</v>
      </c>
      <c r="BM17" s="27" t="s">
        <v>29</v>
      </c>
      <c r="BN17" s="39">
        <v>2.0000000000000001E-4</v>
      </c>
      <c r="BO17" s="27" t="s">
        <v>29</v>
      </c>
      <c r="BP17" s="39">
        <v>2.0000000000000001E-4</v>
      </c>
      <c r="BQ17" s="27" t="s">
        <v>29</v>
      </c>
      <c r="BR17" s="39">
        <v>2.0000000000000001E-4</v>
      </c>
      <c r="BS17" s="27" t="s">
        <v>29</v>
      </c>
      <c r="BT17" s="39">
        <v>2.0000000000000001E-4</v>
      </c>
      <c r="BU17" s="27" t="s">
        <v>29</v>
      </c>
      <c r="BV17" s="39">
        <v>2.0000000000000001E-4</v>
      </c>
      <c r="BW17" s="27"/>
      <c r="BX17" s="39">
        <v>2.9999999999999997E-4</v>
      </c>
      <c r="BY17" s="27" t="s">
        <v>29</v>
      </c>
      <c r="BZ17" s="39">
        <v>2.0000000000000001E-4</v>
      </c>
      <c r="CA17" s="27" t="s">
        <v>29</v>
      </c>
      <c r="CB17" s="39">
        <v>2.0000000000000001E-4</v>
      </c>
      <c r="CC17" s="27" t="s">
        <v>29</v>
      </c>
      <c r="CD17" s="39">
        <v>2.0000000000000001E-4</v>
      </c>
      <c r="CE17" s="27" t="s">
        <v>29</v>
      </c>
      <c r="CF17" s="31">
        <v>2.0000000000000001E-4</v>
      </c>
      <c r="CG17" s="27" t="s">
        <v>29</v>
      </c>
      <c r="CH17" s="39">
        <v>2.0000000000000001E-4</v>
      </c>
      <c r="CI17" s="27" t="s">
        <v>29</v>
      </c>
      <c r="CJ17" s="39">
        <v>2.0000000000000001E-4</v>
      </c>
      <c r="CK17" s="27" t="s">
        <v>134</v>
      </c>
      <c r="CL17" s="31">
        <v>2E-3</v>
      </c>
      <c r="CM17" s="27" t="s">
        <v>134</v>
      </c>
      <c r="CN17" s="31">
        <v>2E-3</v>
      </c>
      <c r="CO17" s="27" t="s">
        <v>134</v>
      </c>
      <c r="CP17" s="31">
        <v>2E-3</v>
      </c>
      <c r="CQ17" s="27" t="s">
        <v>29</v>
      </c>
      <c r="CR17" s="39">
        <v>2.0000000000000001E-4</v>
      </c>
      <c r="CS17" s="27"/>
      <c r="CT17" s="31">
        <v>1.9E-3</v>
      </c>
      <c r="CU17" s="27" t="s">
        <v>29</v>
      </c>
      <c r="CV17" s="39">
        <v>2.0000000000000001E-4</v>
      </c>
      <c r="CW17" s="27" t="s">
        <v>29</v>
      </c>
      <c r="CX17" s="39">
        <v>2.0000000000000001E-4</v>
      </c>
      <c r="CY17" s="27" t="s">
        <v>29</v>
      </c>
      <c r="CZ17" s="39">
        <v>2.0000000000000001E-4</v>
      </c>
      <c r="DA17" s="27" t="s">
        <v>29</v>
      </c>
      <c r="DB17" s="31">
        <v>2.0000000000000001E-4</v>
      </c>
      <c r="DC17" s="27" t="s">
        <v>29</v>
      </c>
      <c r="DD17" s="39">
        <v>2.0000000000000001E-4</v>
      </c>
      <c r="DE17" s="27"/>
      <c r="DF17" s="39">
        <v>1.2999999999999999E-3</v>
      </c>
      <c r="DG17" s="27" t="s">
        <v>29</v>
      </c>
      <c r="DH17" s="39">
        <v>2.0000000000000001E-4</v>
      </c>
      <c r="DI17" s="27" t="s">
        <v>29</v>
      </c>
      <c r="DJ17" s="39">
        <v>2.0000000000000001E-4</v>
      </c>
      <c r="DK17" s="27" t="s">
        <v>29</v>
      </c>
      <c r="DL17" s="39">
        <v>2.0000000000000001E-4</v>
      </c>
      <c r="DM17" s="27" t="s">
        <v>29</v>
      </c>
      <c r="DN17" s="39">
        <v>2.0000000000000001E-4</v>
      </c>
      <c r="DO17" s="27" t="s">
        <v>29</v>
      </c>
      <c r="DP17" s="39">
        <v>2.0000000000000001E-4</v>
      </c>
      <c r="DQ17" s="27" t="s">
        <v>29</v>
      </c>
      <c r="DR17" s="39">
        <v>2.0000000000000001E-4</v>
      </c>
      <c r="DS17" s="27" t="s">
        <v>29</v>
      </c>
      <c r="DT17" s="39">
        <v>2.0000000000000001E-4</v>
      </c>
      <c r="DU17" s="27" t="s">
        <v>29</v>
      </c>
      <c r="DV17" s="39">
        <v>2.0000000000000001E-4</v>
      </c>
      <c r="DW17" s="27" t="s">
        <v>29</v>
      </c>
      <c r="DX17" s="31">
        <v>2.0000000000000001E-4</v>
      </c>
      <c r="DY17" s="27" t="s">
        <v>29</v>
      </c>
      <c r="DZ17" s="39">
        <v>2.0000000000000001E-4</v>
      </c>
      <c r="EA17" s="27" t="s">
        <v>29</v>
      </c>
      <c r="EB17" s="39">
        <v>2.0000000000000001E-4</v>
      </c>
      <c r="EC17" s="27" t="s">
        <v>29</v>
      </c>
      <c r="ED17" s="39">
        <v>2.0000000000000001E-4</v>
      </c>
      <c r="EE17" s="32"/>
      <c r="EF17" s="33">
        <f t="shared" si="0"/>
        <v>65</v>
      </c>
      <c r="EG17" s="28" t="str">
        <f t="shared" si="6"/>
        <v/>
      </c>
      <c r="EH17" s="48">
        <f t="shared" si="7"/>
        <v>2E-3</v>
      </c>
      <c r="EI17" s="33">
        <v>0</v>
      </c>
      <c r="EJ17" s="34" t="s">
        <v>63</v>
      </c>
      <c r="EM17" s="123">
        <f t="shared" si="4"/>
        <v>61</v>
      </c>
      <c r="EN17" s="123">
        <f t="shared" si="3"/>
        <v>4</v>
      </c>
      <c r="EO17" s="124">
        <f t="shared" si="5"/>
        <v>6.1538461538461542E-2</v>
      </c>
    </row>
    <row r="18" spans="2:145" ht="14.1" customHeight="1">
      <c r="B18" s="223"/>
      <c r="C18" s="216" t="s">
        <v>119</v>
      </c>
      <c r="D18" s="217"/>
      <c r="E18" s="27" t="s">
        <v>29</v>
      </c>
      <c r="F18" s="39">
        <v>4.0000000000000002E-4</v>
      </c>
      <c r="G18" s="27" t="s">
        <v>29</v>
      </c>
      <c r="H18" s="31">
        <v>4.0000000000000002E-4</v>
      </c>
      <c r="I18" s="27" t="s">
        <v>29</v>
      </c>
      <c r="J18" s="31">
        <v>4.0000000000000002E-4</v>
      </c>
      <c r="K18" s="27" t="s">
        <v>29</v>
      </c>
      <c r="L18" s="31">
        <v>4.0000000000000002E-4</v>
      </c>
      <c r="M18" s="27" t="s">
        <v>29</v>
      </c>
      <c r="N18" s="31">
        <v>4.0000000000000002E-4</v>
      </c>
      <c r="O18" s="27" t="s">
        <v>124</v>
      </c>
      <c r="P18" s="31">
        <v>4.0000000000000002E-4</v>
      </c>
      <c r="Q18" s="27" t="s">
        <v>29</v>
      </c>
      <c r="R18" s="31">
        <v>4.0000000000000002E-4</v>
      </c>
      <c r="S18" s="27" t="s">
        <v>29</v>
      </c>
      <c r="T18" s="31">
        <v>4.0000000000000002E-4</v>
      </c>
      <c r="U18" s="27" t="s">
        <v>29</v>
      </c>
      <c r="V18" s="31">
        <v>4.0000000000000002E-4</v>
      </c>
      <c r="W18" s="27"/>
      <c r="X18" s="31">
        <v>1.0999999999999999E-2</v>
      </c>
      <c r="Y18" s="27" t="s">
        <v>29</v>
      </c>
      <c r="Z18" s="31">
        <v>4.0000000000000002E-4</v>
      </c>
      <c r="AA18" s="27" t="s">
        <v>29</v>
      </c>
      <c r="AB18" s="31">
        <v>4.0000000000000002E-4</v>
      </c>
      <c r="AC18" s="27"/>
      <c r="AD18" s="31">
        <v>8.9999999999999998E-4</v>
      </c>
      <c r="AE18" s="27" t="s">
        <v>29</v>
      </c>
      <c r="AF18" s="31">
        <v>4.0000000000000002E-4</v>
      </c>
      <c r="AG18" s="27"/>
      <c r="AH18" s="31">
        <v>1.9E-3</v>
      </c>
      <c r="AI18" s="27" t="s">
        <v>29</v>
      </c>
      <c r="AJ18" s="31">
        <v>4.0000000000000002E-4</v>
      </c>
      <c r="AK18" s="27" t="s">
        <v>29</v>
      </c>
      <c r="AL18" s="31">
        <v>4.0000000000000002E-4</v>
      </c>
      <c r="AM18" s="27"/>
      <c r="AN18" s="31">
        <v>5.0000000000000001E-4</v>
      </c>
      <c r="AO18" s="27" t="s">
        <v>29</v>
      </c>
      <c r="AP18" s="31">
        <v>4.0000000000000002E-4</v>
      </c>
      <c r="AQ18" s="27" t="s">
        <v>29</v>
      </c>
      <c r="AR18" s="31">
        <v>4.0000000000000002E-4</v>
      </c>
      <c r="AS18" s="27" t="s">
        <v>29</v>
      </c>
      <c r="AT18" s="31">
        <v>4.0000000000000002E-4</v>
      </c>
      <c r="AU18" s="27" t="s">
        <v>29</v>
      </c>
      <c r="AV18" s="31">
        <v>4.0000000000000002E-4</v>
      </c>
      <c r="AW18" s="27" t="s">
        <v>29</v>
      </c>
      <c r="AX18" s="31">
        <v>4.0000000000000002E-4</v>
      </c>
      <c r="AY18" s="27" t="s">
        <v>29</v>
      </c>
      <c r="AZ18" s="31">
        <v>4.0000000000000002E-4</v>
      </c>
      <c r="BA18" s="27" t="s">
        <v>29</v>
      </c>
      <c r="BB18" s="31">
        <v>4.0000000000000002E-4</v>
      </c>
      <c r="BC18" s="27" t="s">
        <v>29</v>
      </c>
      <c r="BD18" s="31">
        <v>4.0000000000000002E-4</v>
      </c>
      <c r="BE18" s="27"/>
      <c r="BF18" s="31">
        <v>2.8E-3</v>
      </c>
      <c r="BG18" s="27" t="s">
        <v>29</v>
      </c>
      <c r="BH18" s="31">
        <v>4.0000000000000002E-4</v>
      </c>
      <c r="BI18" s="27" t="s">
        <v>29</v>
      </c>
      <c r="BJ18" s="31">
        <v>4.0000000000000002E-4</v>
      </c>
      <c r="BK18" s="27"/>
      <c r="BL18" s="48">
        <v>2E-3</v>
      </c>
      <c r="BM18" s="27" t="s">
        <v>29</v>
      </c>
      <c r="BN18" s="31">
        <v>4.0000000000000002E-4</v>
      </c>
      <c r="BO18" s="27" t="s">
        <v>29</v>
      </c>
      <c r="BP18" s="31">
        <v>4.0000000000000002E-4</v>
      </c>
      <c r="BQ18" s="27" t="s">
        <v>29</v>
      </c>
      <c r="BR18" s="31">
        <v>4.0000000000000002E-4</v>
      </c>
      <c r="BS18" s="27" t="s">
        <v>29</v>
      </c>
      <c r="BT18" s="31">
        <v>4.0000000000000002E-4</v>
      </c>
      <c r="BU18" s="27" t="s">
        <v>29</v>
      </c>
      <c r="BV18" s="31">
        <v>4.0000000000000002E-4</v>
      </c>
      <c r="BW18" s="27" t="s">
        <v>29</v>
      </c>
      <c r="BX18" s="31">
        <v>4.0000000000000002E-4</v>
      </c>
      <c r="BY18" s="27" t="s">
        <v>29</v>
      </c>
      <c r="BZ18" s="31">
        <v>4.0000000000000002E-4</v>
      </c>
      <c r="CA18" s="27" t="s">
        <v>29</v>
      </c>
      <c r="CB18" s="31">
        <v>4.0000000000000002E-4</v>
      </c>
      <c r="CC18" s="27" t="s">
        <v>29</v>
      </c>
      <c r="CD18" s="31">
        <v>4.0000000000000002E-4</v>
      </c>
      <c r="CE18" s="27" t="s">
        <v>29</v>
      </c>
      <c r="CF18" s="31">
        <v>4.0000000000000002E-4</v>
      </c>
      <c r="CG18" s="27" t="s">
        <v>29</v>
      </c>
      <c r="CH18" s="31">
        <v>4.0000000000000002E-4</v>
      </c>
      <c r="CI18" s="27" t="s">
        <v>29</v>
      </c>
      <c r="CJ18" s="31">
        <v>4.0000000000000002E-4</v>
      </c>
      <c r="CK18" s="27" t="s">
        <v>134</v>
      </c>
      <c r="CL18" s="31">
        <v>4.0000000000000001E-3</v>
      </c>
      <c r="CM18" s="27" t="s">
        <v>134</v>
      </c>
      <c r="CN18" s="31">
        <v>4.0000000000000001E-3</v>
      </c>
      <c r="CO18" s="27" t="s">
        <v>134</v>
      </c>
      <c r="CP18" s="31">
        <v>4.0000000000000001E-3</v>
      </c>
      <c r="CQ18" s="27" t="s">
        <v>29</v>
      </c>
      <c r="CR18" s="31">
        <v>4.0000000000000002E-4</v>
      </c>
      <c r="CS18" s="27"/>
      <c r="CT18" s="48">
        <v>8.9999999999999998E-4</v>
      </c>
      <c r="CU18" s="27"/>
      <c r="CV18" s="31">
        <v>8.6E-3</v>
      </c>
      <c r="CW18" s="27" t="s">
        <v>29</v>
      </c>
      <c r="CX18" s="31">
        <v>4.0000000000000002E-4</v>
      </c>
      <c r="CY18" s="27" t="s">
        <v>29</v>
      </c>
      <c r="CZ18" s="31">
        <v>4.0000000000000002E-4</v>
      </c>
      <c r="DA18" s="27" t="s">
        <v>29</v>
      </c>
      <c r="DB18" s="31">
        <v>4.0000000000000002E-4</v>
      </c>
      <c r="DC18" s="27"/>
      <c r="DD18" s="31">
        <v>2.3E-2</v>
      </c>
      <c r="DE18" s="126"/>
      <c r="DF18" s="52">
        <v>7.9000000000000001E-2</v>
      </c>
      <c r="DG18" s="27" t="s">
        <v>29</v>
      </c>
      <c r="DH18" s="31">
        <v>4.0000000000000002E-4</v>
      </c>
      <c r="DI18" s="27" t="s">
        <v>29</v>
      </c>
      <c r="DJ18" s="31">
        <v>4.0000000000000002E-4</v>
      </c>
      <c r="DK18" s="27" t="s">
        <v>29</v>
      </c>
      <c r="DL18" s="31">
        <v>4.0000000000000002E-4</v>
      </c>
      <c r="DM18" s="27" t="s">
        <v>29</v>
      </c>
      <c r="DN18" s="31">
        <v>4.0000000000000002E-4</v>
      </c>
      <c r="DO18" s="27"/>
      <c r="DP18" s="31">
        <v>8.9999999999999998E-4</v>
      </c>
      <c r="DQ18" s="27" t="s">
        <v>29</v>
      </c>
      <c r="DR18" s="31">
        <v>4.0000000000000002E-4</v>
      </c>
      <c r="DS18" s="27" t="s">
        <v>29</v>
      </c>
      <c r="DT18" s="31">
        <v>4.0000000000000002E-4</v>
      </c>
      <c r="DU18" s="27" t="s">
        <v>29</v>
      </c>
      <c r="DV18" s="31">
        <v>4.0000000000000002E-4</v>
      </c>
      <c r="DW18" s="27" t="s">
        <v>29</v>
      </c>
      <c r="DX18" s="31">
        <v>4.0000000000000002E-4</v>
      </c>
      <c r="DY18" s="27" t="s">
        <v>29</v>
      </c>
      <c r="DZ18" s="31">
        <v>4.0000000000000002E-4</v>
      </c>
      <c r="EA18" s="27" t="s">
        <v>29</v>
      </c>
      <c r="EB18" s="31">
        <v>4.0000000000000002E-4</v>
      </c>
      <c r="EC18" s="27" t="s">
        <v>29</v>
      </c>
      <c r="ED18" s="31">
        <v>4.0000000000000002E-4</v>
      </c>
      <c r="EE18" s="32"/>
      <c r="EF18" s="33">
        <f t="shared" si="0"/>
        <v>65</v>
      </c>
      <c r="EG18" s="28" t="str">
        <f t="shared" si="6"/>
        <v/>
      </c>
      <c r="EH18" s="31">
        <f t="shared" si="7"/>
        <v>7.9000000000000001E-2</v>
      </c>
      <c r="EI18" s="33">
        <v>1</v>
      </c>
      <c r="EJ18" s="34" t="s">
        <v>64</v>
      </c>
      <c r="EM18" s="123">
        <f t="shared" si="4"/>
        <v>53</v>
      </c>
      <c r="EN18" s="123">
        <f t="shared" si="3"/>
        <v>12</v>
      </c>
      <c r="EO18" s="124">
        <f t="shared" si="5"/>
        <v>0.18461538461538463</v>
      </c>
    </row>
    <row r="19" spans="2:145" ht="14.1" customHeight="1">
      <c r="B19" s="223"/>
      <c r="C19" s="35"/>
      <c r="D19" s="36" t="s">
        <v>65</v>
      </c>
      <c r="E19" s="27" t="s">
        <v>29</v>
      </c>
      <c r="F19" s="39">
        <v>2.0000000000000001E-4</v>
      </c>
      <c r="G19" s="27" t="s">
        <v>29</v>
      </c>
      <c r="H19" s="39">
        <v>2.0000000000000001E-4</v>
      </c>
      <c r="I19" s="27" t="s">
        <v>29</v>
      </c>
      <c r="J19" s="39">
        <v>2.0000000000000001E-4</v>
      </c>
      <c r="K19" s="27" t="s">
        <v>29</v>
      </c>
      <c r="L19" s="39">
        <v>2.0000000000000001E-4</v>
      </c>
      <c r="M19" s="27" t="s">
        <v>29</v>
      </c>
      <c r="N19" s="39">
        <v>2.0000000000000001E-4</v>
      </c>
      <c r="O19" s="27" t="s">
        <v>29</v>
      </c>
      <c r="P19" s="39">
        <v>2.0000000000000001E-4</v>
      </c>
      <c r="Q19" s="27" t="s">
        <v>29</v>
      </c>
      <c r="R19" s="39">
        <v>2.0000000000000001E-4</v>
      </c>
      <c r="S19" s="27" t="s">
        <v>29</v>
      </c>
      <c r="T19" s="39">
        <v>2.0000000000000001E-4</v>
      </c>
      <c r="U19" s="27" t="s">
        <v>29</v>
      </c>
      <c r="V19" s="39">
        <v>2.0000000000000001E-4</v>
      </c>
      <c r="W19" s="27"/>
      <c r="X19" s="39">
        <v>1.0999999999999999E-2</v>
      </c>
      <c r="Y19" s="27" t="s">
        <v>29</v>
      </c>
      <c r="Z19" s="39">
        <v>2.0000000000000001E-4</v>
      </c>
      <c r="AA19" s="27" t="s">
        <v>29</v>
      </c>
      <c r="AB19" s="31">
        <v>2.0000000000000001E-4</v>
      </c>
      <c r="AC19" s="27"/>
      <c r="AD19" s="39">
        <v>6.9999999999999999E-4</v>
      </c>
      <c r="AE19" s="27" t="s">
        <v>29</v>
      </c>
      <c r="AF19" s="39">
        <v>2.0000000000000001E-4</v>
      </c>
      <c r="AG19" s="27"/>
      <c r="AH19" s="31">
        <v>1.6999999999999999E-3</v>
      </c>
      <c r="AI19" s="27" t="s">
        <v>29</v>
      </c>
      <c r="AJ19" s="39">
        <v>2.0000000000000001E-4</v>
      </c>
      <c r="AK19" s="27" t="s">
        <v>29</v>
      </c>
      <c r="AL19" s="31">
        <v>2.0000000000000001E-4</v>
      </c>
      <c r="AM19" s="27"/>
      <c r="AN19" s="39">
        <v>2.9999999999999997E-4</v>
      </c>
      <c r="AO19" s="27" t="s">
        <v>29</v>
      </c>
      <c r="AP19" s="39">
        <v>2.0000000000000001E-4</v>
      </c>
      <c r="AQ19" s="27" t="s">
        <v>29</v>
      </c>
      <c r="AR19" s="39">
        <v>2.0000000000000001E-4</v>
      </c>
      <c r="AS19" s="27" t="s">
        <v>29</v>
      </c>
      <c r="AT19" s="31">
        <v>2.0000000000000001E-4</v>
      </c>
      <c r="AU19" s="27" t="s">
        <v>29</v>
      </c>
      <c r="AV19" s="31">
        <v>2.0000000000000001E-4</v>
      </c>
      <c r="AW19" s="27" t="s">
        <v>29</v>
      </c>
      <c r="AX19" s="31">
        <v>2.0000000000000001E-4</v>
      </c>
      <c r="AY19" s="27" t="s">
        <v>29</v>
      </c>
      <c r="AZ19" s="39">
        <v>2.0000000000000001E-4</v>
      </c>
      <c r="BA19" s="27" t="s">
        <v>29</v>
      </c>
      <c r="BB19" s="39">
        <v>2.0000000000000001E-4</v>
      </c>
      <c r="BC19" s="27" t="s">
        <v>29</v>
      </c>
      <c r="BD19" s="39">
        <v>2.0000000000000001E-4</v>
      </c>
      <c r="BE19" s="27"/>
      <c r="BF19" s="39">
        <v>2.5999999999999999E-3</v>
      </c>
      <c r="BG19" s="27" t="s">
        <v>29</v>
      </c>
      <c r="BH19" s="39">
        <v>2.0000000000000001E-4</v>
      </c>
      <c r="BI19" s="27" t="s">
        <v>29</v>
      </c>
      <c r="BJ19" s="39">
        <v>2.0000000000000001E-4</v>
      </c>
      <c r="BK19" s="27"/>
      <c r="BL19" s="39">
        <v>1.8E-3</v>
      </c>
      <c r="BM19" s="27" t="s">
        <v>29</v>
      </c>
      <c r="BN19" s="39">
        <v>2.0000000000000001E-4</v>
      </c>
      <c r="BO19" s="27" t="s">
        <v>29</v>
      </c>
      <c r="BP19" s="39">
        <v>2.0000000000000001E-4</v>
      </c>
      <c r="BQ19" s="27" t="s">
        <v>29</v>
      </c>
      <c r="BR19" s="39">
        <v>2.0000000000000001E-4</v>
      </c>
      <c r="BS19" s="27" t="s">
        <v>29</v>
      </c>
      <c r="BT19" s="39">
        <v>2.0000000000000001E-4</v>
      </c>
      <c r="BU19" s="27" t="s">
        <v>29</v>
      </c>
      <c r="BV19" s="39">
        <v>2.0000000000000001E-4</v>
      </c>
      <c r="BW19" s="27" t="s">
        <v>29</v>
      </c>
      <c r="BX19" s="31">
        <v>2.0000000000000001E-4</v>
      </c>
      <c r="BY19" s="27" t="s">
        <v>29</v>
      </c>
      <c r="BZ19" s="39">
        <v>2.0000000000000001E-4</v>
      </c>
      <c r="CA19" s="27" t="s">
        <v>29</v>
      </c>
      <c r="CB19" s="39">
        <v>2.0000000000000001E-4</v>
      </c>
      <c r="CC19" s="27" t="s">
        <v>29</v>
      </c>
      <c r="CD19" s="39">
        <v>2.0000000000000001E-4</v>
      </c>
      <c r="CE19" s="27" t="s">
        <v>29</v>
      </c>
      <c r="CF19" s="31">
        <v>2.0000000000000001E-4</v>
      </c>
      <c r="CG19" s="27" t="s">
        <v>29</v>
      </c>
      <c r="CH19" s="39">
        <v>2.0000000000000001E-4</v>
      </c>
      <c r="CI19" s="27" t="s">
        <v>29</v>
      </c>
      <c r="CJ19" s="39">
        <v>2.0000000000000001E-4</v>
      </c>
      <c r="CK19" s="27" t="s">
        <v>29</v>
      </c>
      <c r="CL19" s="39">
        <v>2E-3</v>
      </c>
      <c r="CM19" s="27" t="s">
        <v>29</v>
      </c>
      <c r="CN19" s="39">
        <v>2E-3</v>
      </c>
      <c r="CO19" s="27" t="s">
        <v>29</v>
      </c>
      <c r="CP19" s="39">
        <v>2E-3</v>
      </c>
      <c r="CQ19" s="27" t="s">
        <v>29</v>
      </c>
      <c r="CR19" s="39">
        <v>2.0000000000000001E-4</v>
      </c>
      <c r="CS19" s="27"/>
      <c r="CT19" s="31">
        <v>6.9999999999999999E-4</v>
      </c>
      <c r="CU19" s="27"/>
      <c r="CV19" s="39">
        <v>8.3999999999999995E-3</v>
      </c>
      <c r="CW19" s="27" t="s">
        <v>29</v>
      </c>
      <c r="CX19" s="39">
        <v>2.0000000000000001E-4</v>
      </c>
      <c r="CY19" s="27" t="s">
        <v>29</v>
      </c>
      <c r="CZ19" s="39">
        <v>2.0000000000000001E-4</v>
      </c>
      <c r="DA19" s="27" t="s">
        <v>29</v>
      </c>
      <c r="DB19" s="31">
        <v>2.0000000000000001E-4</v>
      </c>
      <c r="DC19" s="27"/>
      <c r="DD19" s="39">
        <v>2.3E-2</v>
      </c>
      <c r="DE19" s="27"/>
      <c r="DF19" s="31">
        <v>7.8E-2</v>
      </c>
      <c r="DG19" s="27" t="s">
        <v>29</v>
      </c>
      <c r="DH19" s="39">
        <v>2.0000000000000001E-4</v>
      </c>
      <c r="DI19" s="27" t="s">
        <v>29</v>
      </c>
      <c r="DJ19" s="39">
        <v>2.0000000000000001E-4</v>
      </c>
      <c r="DK19" s="27" t="s">
        <v>29</v>
      </c>
      <c r="DL19" s="31">
        <v>2.0000000000000001E-4</v>
      </c>
      <c r="DM19" s="27" t="s">
        <v>29</v>
      </c>
      <c r="DN19" s="39">
        <v>2.0000000000000001E-4</v>
      </c>
      <c r="DO19" s="27"/>
      <c r="DP19" s="39">
        <v>6.9999999999999999E-4</v>
      </c>
      <c r="DQ19" s="27" t="s">
        <v>29</v>
      </c>
      <c r="DR19" s="39">
        <v>2.0000000000000001E-4</v>
      </c>
      <c r="DS19" s="27" t="s">
        <v>29</v>
      </c>
      <c r="DT19" s="39">
        <v>2.0000000000000001E-4</v>
      </c>
      <c r="DU19" s="27" t="s">
        <v>29</v>
      </c>
      <c r="DV19" s="39">
        <v>2.0000000000000001E-4</v>
      </c>
      <c r="DW19" s="27" t="s">
        <v>29</v>
      </c>
      <c r="DX19" s="39">
        <v>2.0000000000000001E-4</v>
      </c>
      <c r="DY19" s="27" t="s">
        <v>29</v>
      </c>
      <c r="DZ19" s="39">
        <v>2.0000000000000001E-4</v>
      </c>
      <c r="EA19" s="27" t="s">
        <v>29</v>
      </c>
      <c r="EB19" s="39">
        <v>2.0000000000000001E-4</v>
      </c>
      <c r="EC19" s="27" t="s">
        <v>29</v>
      </c>
      <c r="ED19" s="39">
        <v>2.0000000000000001E-4</v>
      </c>
      <c r="EE19" s="32"/>
      <c r="EF19" s="33">
        <f t="shared" si="0"/>
        <v>65</v>
      </c>
      <c r="EG19" s="28" t="str">
        <f t="shared" si="6"/>
        <v/>
      </c>
      <c r="EH19" s="31">
        <f t="shared" si="7"/>
        <v>7.8E-2</v>
      </c>
      <c r="EI19" s="33" t="s">
        <v>90</v>
      </c>
      <c r="EJ19" s="34" t="s">
        <v>66</v>
      </c>
      <c r="EM19" s="123">
        <f t="shared" si="4"/>
        <v>54</v>
      </c>
      <c r="EN19" s="123">
        <f t="shared" si="3"/>
        <v>11</v>
      </c>
      <c r="EO19" s="124">
        <f t="shared" si="5"/>
        <v>0.16923076923076924</v>
      </c>
    </row>
    <row r="20" spans="2:145" ht="14.1" customHeight="1">
      <c r="B20" s="223"/>
      <c r="C20" s="37"/>
      <c r="D20" s="36" t="s">
        <v>67</v>
      </c>
      <c r="E20" s="27" t="s">
        <v>29</v>
      </c>
      <c r="F20" s="39">
        <v>2.0000000000000001E-4</v>
      </c>
      <c r="G20" s="27" t="s">
        <v>29</v>
      </c>
      <c r="H20" s="39">
        <v>2.0000000000000001E-4</v>
      </c>
      <c r="I20" s="27" t="s">
        <v>29</v>
      </c>
      <c r="J20" s="39">
        <v>2.0000000000000001E-4</v>
      </c>
      <c r="K20" s="27" t="s">
        <v>29</v>
      </c>
      <c r="L20" s="39">
        <v>2.0000000000000001E-4</v>
      </c>
      <c r="M20" s="27" t="s">
        <v>29</v>
      </c>
      <c r="N20" s="39">
        <v>2.0000000000000001E-4</v>
      </c>
      <c r="O20" s="27" t="s">
        <v>29</v>
      </c>
      <c r="P20" s="39">
        <v>2.0000000000000001E-4</v>
      </c>
      <c r="Q20" s="27" t="s">
        <v>29</v>
      </c>
      <c r="R20" s="39">
        <v>2.0000000000000001E-4</v>
      </c>
      <c r="S20" s="27" t="s">
        <v>29</v>
      </c>
      <c r="T20" s="39">
        <v>2.0000000000000001E-4</v>
      </c>
      <c r="U20" s="27" t="s">
        <v>29</v>
      </c>
      <c r="V20" s="39">
        <v>2.0000000000000001E-4</v>
      </c>
      <c r="W20" s="27" t="s">
        <v>29</v>
      </c>
      <c r="X20" s="39">
        <v>2.0000000000000001E-4</v>
      </c>
      <c r="Y20" s="27" t="s">
        <v>29</v>
      </c>
      <c r="Z20" s="39">
        <v>2.0000000000000001E-4</v>
      </c>
      <c r="AA20" s="27" t="s">
        <v>29</v>
      </c>
      <c r="AB20" s="39">
        <v>2.0000000000000001E-4</v>
      </c>
      <c r="AC20" s="27" t="s">
        <v>29</v>
      </c>
      <c r="AD20" s="39">
        <v>2.0000000000000001E-4</v>
      </c>
      <c r="AE20" s="27" t="s">
        <v>29</v>
      </c>
      <c r="AF20" s="39">
        <v>2.0000000000000001E-4</v>
      </c>
      <c r="AG20" s="27" t="s">
        <v>29</v>
      </c>
      <c r="AH20" s="39">
        <v>2.0000000000000001E-4</v>
      </c>
      <c r="AI20" s="27" t="s">
        <v>29</v>
      </c>
      <c r="AJ20" s="39">
        <v>2.0000000000000001E-4</v>
      </c>
      <c r="AK20" s="27" t="s">
        <v>29</v>
      </c>
      <c r="AL20" s="39">
        <v>2.0000000000000001E-4</v>
      </c>
      <c r="AM20" s="27" t="s">
        <v>29</v>
      </c>
      <c r="AN20" s="39">
        <v>2.0000000000000001E-4</v>
      </c>
      <c r="AO20" s="27" t="s">
        <v>29</v>
      </c>
      <c r="AP20" s="39">
        <v>2.0000000000000001E-4</v>
      </c>
      <c r="AQ20" s="27" t="s">
        <v>29</v>
      </c>
      <c r="AR20" s="39">
        <v>2.0000000000000001E-4</v>
      </c>
      <c r="AS20" s="27" t="s">
        <v>29</v>
      </c>
      <c r="AT20" s="31">
        <v>2.0000000000000001E-4</v>
      </c>
      <c r="AU20" s="27" t="s">
        <v>29</v>
      </c>
      <c r="AV20" s="39">
        <v>2.0000000000000001E-4</v>
      </c>
      <c r="AW20" s="27" t="s">
        <v>29</v>
      </c>
      <c r="AX20" s="39">
        <v>2.0000000000000001E-4</v>
      </c>
      <c r="AY20" s="27" t="s">
        <v>29</v>
      </c>
      <c r="AZ20" s="39">
        <v>2.0000000000000001E-4</v>
      </c>
      <c r="BA20" s="27" t="s">
        <v>29</v>
      </c>
      <c r="BB20" s="39">
        <v>2.0000000000000001E-4</v>
      </c>
      <c r="BC20" s="27" t="s">
        <v>29</v>
      </c>
      <c r="BD20" s="39">
        <v>2.0000000000000001E-4</v>
      </c>
      <c r="BE20" s="27" t="s">
        <v>29</v>
      </c>
      <c r="BF20" s="39">
        <v>2.0000000000000001E-4</v>
      </c>
      <c r="BG20" s="27" t="s">
        <v>29</v>
      </c>
      <c r="BH20" s="39">
        <v>2.0000000000000001E-4</v>
      </c>
      <c r="BI20" s="27" t="s">
        <v>29</v>
      </c>
      <c r="BJ20" s="39">
        <v>2.0000000000000001E-4</v>
      </c>
      <c r="BK20" s="27" t="s">
        <v>29</v>
      </c>
      <c r="BL20" s="39">
        <v>2.0000000000000001E-4</v>
      </c>
      <c r="BM20" s="27" t="s">
        <v>29</v>
      </c>
      <c r="BN20" s="39">
        <v>2.0000000000000001E-4</v>
      </c>
      <c r="BO20" s="27" t="s">
        <v>29</v>
      </c>
      <c r="BP20" s="39">
        <v>2.0000000000000001E-4</v>
      </c>
      <c r="BQ20" s="27" t="s">
        <v>29</v>
      </c>
      <c r="BR20" s="39">
        <v>2.0000000000000001E-4</v>
      </c>
      <c r="BS20" s="27" t="s">
        <v>29</v>
      </c>
      <c r="BT20" s="39">
        <v>2.0000000000000001E-4</v>
      </c>
      <c r="BU20" s="27" t="s">
        <v>29</v>
      </c>
      <c r="BV20" s="39">
        <v>2.0000000000000001E-4</v>
      </c>
      <c r="BW20" s="27" t="s">
        <v>29</v>
      </c>
      <c r="BX20" s="39">
        <v>2.0000000000000001E-4</v>
      </c>
      <c r="BY20" s="27" t="s">
        <v>29</v>
      </c>
      <c r="BZ20" s="39">
        <v>2.0000000000000001E-4</v>
      </c>
      <c r="CA20" s="27" t="s">
        <v>29</v>
      </c>
      <c r="CB20" s="39">
        <v>2.0000000000000001E-4</v>
      </c>
      <c r="CC20" s="27" t="s">
        <v>29</v>
      </c>
      <c r="CD20" s="39">
        <v>2.0000000000000001E-4</v>
      </c>
      <c r="CE20" s="27" t="s">
        <v>29</v>
      </c>
      <c r="CF20" s="39">
        <v>2.0000000000000001E-4</v>
      </c>
      <c r="CG20" s="27" t="s">
        <v>29</v>
      </c>
      <c r="CH20" s="39">
        <v>2.0000000000000001E-4</v>
      </c>
      <c r="CI20" s="27" t="s">
        <v>29</v>
      </c>
      <c r="CJ20" s="39">
        <v>2.0000000000000001E-4</v>
      </c>
      <c r="CK20" s="27" t="s">
        <v>29</v>
      </c>
      <c r="CL20" s="39">
        <v>2E-3</v>
      </c>
      <c r="CM20" s="27" t="s">
        <v>29</v>
      </c>
      <c r="CN20" s="39">
        <v>2E-3</v>
      </c>
      <c r="CO20" s="27" t="s">
        <v>29</v>
      </c>
      <c r="CP20" s="39">
        <v>2E-3</v>
      </c>
      <c r="CQ20" s="27" t="s">
        <v>29</v>
      </c>
      <c r="CR20" s="39">
        <v>2.0000000000000001E-4</v>
      </c>
      <c r="CS20" s="27" t="s">
        <v>29</v>
      </c>
      <c r="CT20" s="39">
        <v>2.0000000000000001E-4</v>
      </c>
      <c r="CU20" s="27" t="s">
        <v>29</v>
      </c>
      <c r="CV20" s="39">
        <v>2.0000000000000001E-4</v>
      </c>
      <c r="CW20" s="27" t="s">
        <v>29</v>
      </c>
      <c r="CX20" s="39">
        <v>2.0000000000000001E-4</v>
      </c>
      <c r="CY20" s="27" t="s">
        <v>29</v>
      </c>
      <c r="CZ20" s="39">
        <v>2.0000000000000001E-4</v>
      </c>
      <c r="DA20" s="27" t="s">
        <v>29</v>
      </c>
      <c r="DB20" s="39">
        <v>2.0000000000000001E-4</v>
      </c>
      <c r="DC20" s="27" t="s">
        <v>29</v>
      </c>
      <c r="DD20" s="39">
        <v>2.0000000000000001E-4</v>
      </c>
      <c r="DE20" s="27"/>
      <c r="DF20" s="39">
        <v>5.9999999999999995E-4</v>
      </c>
      <c r="DG20" s="27" t="s">
        <v>29</v>
      </c>
      <c r="DH20" s="39">
        <v>2.0000000000000001E-4</v>
      </c>
      <c r="DI20" s="27" t="s">
        <v>29</v>
      </c>
      <c r="DJ20" s="39">
        <v>2.0000000000000001E-4</v>
      </c>
      <c r="DK20" s="27" t="s">
        <v>29</v>
      </c>
      <c r="DL20" s="39">
        <v>2.0000000000000001E-4</v>
      </c>
      <c r="DM20" s="27" t="s">
        <v>29</v>
      </c>
      <c r="DN20" s="39">
        <v>2.0000000000000001E-4</v>
      </c>
      <c r="DO20" s="27" t="s">
        <v>29</v>
      </c>
      <c r="DP20" s="39">
        <v>2.0000000000000001E-4</v>
      </c>
      <c r="DQ20" s="27" t="s">
        <v>29</v>
      </c>
      <c r="DR20" s="39">
        <v>2.0000000000000001E-4</v>
      </c>
      <c r="DS20" s="27" t="s">
        <v>29</v>
      </c>
      <c r="DT20" s="39">
        <v>2.0000000000000001E-4</v>
      </c>
      <c r="DU20" s="27" t="s">
        <v>29</v>
      </c>
      <c r="DV20" s="39">
        <v>2.0000000000000001E-4</v>
      </c>
      <c r="DW20" s="27" t="s">
        <v>29</v>
      </c>
      <c r="DX20" s="39">
        <v>2.0000000000000001E-4</v>
      </c>
      <c r="DY20" s="27" t="s">
        <v>29</v>
      </c>
      <c r="DZ20" s="39">
        <v>2.0000000000000001E-4</v>
      </c>
      <c r="EA20" s="27" t="s">
        <v>29</v>
      </c>
      <c r="EB20" s="39">
        <v>2.0000000000000001E-4</v>
      </c>
      <c r="EC20" s="27" t="s">
        <v>29</v>
      </c>
      <c r="ED20" s="39">
        <v>2.0000000000000001E-4</v>
      </c>
      <c r="EE20" s="32"/>
      <c r="EF20" s="33">
        <f t="shared" si="0"/>
        <v>65</v>
      </c>
      <c r="EG20" s="28" t="str">
        <f t="shared" si="6"/>
        <v/>
      </c>
      <c r="EH20" s="56" t="str">
        <f>MAX(E20:CJ20,CQ20:ED20)&amp;"(*)"</f>
        <v>0.0006(*)</v>
      </c>
      <c r="EI20" s="33" t="s">
        <v>90</v>
      </c>
      <c r="EJ20" s="34" t="s">
        <v>66</v>
      </c>
      <c r="EM20" s="123">
        <f t="shared" si="4"/>
        <v>64</v>
      </c>
      <c r="EN20" s="123">
        <f t="shared" si="3"/>
        <v>1</v>
      </c>
      <c r="EO20" s="124">
        <f t="shared" si="5"/>
        <v>1.5384615384615385E-2</v>
      </c>
    </row>
    <row r="21" spans="2:145" ht="14.1" customHeight="1">
      <c r="B21" s="223"/>
      <c r="C21" s="214" t="s">
        <v>68</v>
      </c>
      <c r="D21" s="215"/>
      <c r="E21" s="27" t="s">
        <v>29</v>
      </c>
      <c r="F21" s="39">
        <v>2.0000000000000001E-4</v>
      </c>
      <c r="G21" s="27" t="s">
        <v>29</v>
      </c>
      <c r="H21" s="31">
        <v>2.0000000000000001E-4</v>
      </c>
      <c r="I21" s="27" t="s">
        <v>29</v>
      </c>
      <c r="J21" s="39">
        <v>2.0000000000000001E-4</v>
      </c>
      <c r="K21" s="27" t="s">
        <v>29</v>
      </c>
      <c r="L21" s="39">
        <v>2.0000000000000001E-4</v>
      </c>
      <c r="M21" s="27" t="s">
        <v>29</v>
      </c>
      <c r="N21" s="39">
        <v>2.0000000000000001E-4</v>
      </c>
      <c r="O21" s="27" t="s">
        <v>29</v>
      </c>
      <c r="P21" s="39">
        <v>2.0000000000000001E-4</v>
      </c>
      <c r="Q21" s="27" t="s">
        <v>29</v>
      </c>
      <c r="R21" s="39">
        <v>2.0000000000000001E-4</v>
      </c>
      <c r="S21" s="27" t="s">
        <v>29</v>
      </c>
      <c r="T21" s="39">
        <v>2.0000000000000001E-4</v>
      </c>
      <c r="U21" s="27" t="s">
        <v>29</v>
      </c>
      <c r="V21" s="39">
        <v>2.0000000000000001E-4</v>
      </c>
      <c r="W21" s="27"/>
      <c r="X21" s="39">
        <v>1.4E-3</v>
      </c>
      <c r="Y21" s="27" t="s">
        <v>29</v>
      </c>
      <c r="Z21" s="39">
        <v>2.0000000000000001E-4</v>
      </c>
      <c r="AA21" s="27" t="s">
        <v>29</v>
      </c>
      <c r="AB21" s="39">
        <v>2.0000000000000001E-4</v>
      </c>
      <c r="AC21" s="27" t="s">
        <v>29</v>
      </c>
      <c r="AD21" s="39">
        <v>2.0000000000000001E-4</v>
      </c>
      <c r="AE21" s="27" t="s">
        <v>29</v>
      </c>
      <c r="AF21" s="39">
        <v>2.0000000000000001E-4</v>
      </c>
      <c r="AG21" s="27" t="s">
        <v>29</v>
      </c>
      <c r="AH21" s="39">
        <v>2.0000000000000001E-4</v>
      </c>
      <c r="AI21" s="27" t="s">
        <v>29</v>
      </c>
      <c r="AJ21" s="39">
        <v>2.0000000000000001E-4</v>
      </c>
      <c r="AK21" s="27" t="s">
        <v>29</v>
      </c>
      <c r="AL21" s="39">
        <v>2.0000000000000001E-4</v>
      </c>
      <c r="AM21" s="27" t="s">
        <v>29</v>
      </c>
      <c r="AN21" s="39">
        <v>2.0000000000000001E-4</v>
      </c>
      <c r="AO21" s="27" t="s">
        <v>29</v>
      </c>
      <c r="AP21" s="39">
        <v>2.0000000000000001E-4</v>
      </c>
      <c r="AQ21" s="27" t="s">
        <v>29</v>
      </c>
      <c r="AR21" s="39">
        <v>2.0000000000000001E-4</v>
      </c>
      <c r="AS21" s="27" t="s">
        <v>29</v>
      </c>
      <c r="AT21" s="39">
        <v>2.0000000000000001E-4</v>
      </c>
      <c r="AU21" s="27" t="s">
        <v>29</v>
      </c>
      <c r="AV21" s="31">
        <v>2.0000000000000001E-4</v>
      </c>
      <c r="AW21" s="27"/>
      <c r="AX21" s="48">
        <v>1E-3</v>
      </c>
      <c r="AY21" s="27" t="s">
        <v>29</v>
      </c>
      <c r="AZ21" s="39">
        <v>2.0000000000000001E-4</v>
      </c>
      <c r="BA21" s="27" t="s">
        <v>29</v>
      </c>
      <c r="BB21" s="39">
        <v>2.0000000000000001E-4</v>
      </c>
      <c r="BC21" s="27" t="s">
        <v>29</v>
      </c>
      <c r="BD21" s="39">
        <v>2.0000000000000001E-4</v>
      </c>
      <c r="BE21" s="27" t="s">
        <v>29</v>
      </c>
      <c r="BF21" s="39">
        <v>2.0000000000000001E-4</v>
      </c>
      <c r="BG21" s="27" t="s">
        <v>29</v>
      </c>
      <c r="BH21" s="39">
        <v>2.0000000000000001E-4</v>
      </c>
      <c r="BI21" s="27" t="s">
        <v>29</v>
      </c>
      <c r="BJ21" s="39">
        <v>2.0000000000000001E-4</v>
      </c>
      <c r="BK21" s="27" t="s">
        <v>29</v>
      </c>
      <c r="BL21" s="39">
        <v>2.0000000000000001E-4</v>
      </c>
      <c r="BM21" s="27" t="s">
        <v>29</v>
      </c>
      <c r="BN21" s="39">
        <v>2.0000000000000001E-4</v>
      </c>
      <c r="BO21" s="27" t="s">
        <v>29</v>
      </c>
      <c r="BP21" s="39">
        <v>2.0000000000000001E-4</v>
      </c>
      <c r="BQ21" s="27" t="s">
        <v>29</v>
      </c>
      <c r="BR21" s="39">
        <v>2.0000000000000001E-4</v>
      </c>
      <c r="BS21" s="27" t="s">
        <v>29</v>
      </c>
      <c r="BT21" s="39">
        <v>2.0000000000000001E-4</v>
      </c>
      <c r="BU21" s="27" t="s">
        <v>29</v>
      </c>
      <c r="BV21" s="39">
        <v>2.0000000000000001E-4</v>
      </c>
      <c r="BW21" s="27"/>
      <c r="BX21" s="39">
        <v>8.0000000000000004E-4</v>
      </c>
      <c r="BY21" s="27" t="s">
        <v>29</v>
      </c>
      <c r="BZ21" s="39">
        <v>2.0000000000000001E-4</v>
      </c>
      <c r="CA21" s="27" t="s">
        <v>29</v>
      </c>
      <c r="CB21" s="39">
        <v>2.0000000000000001E-4</v>
      </c>
      <c r="CC21" s="27" t="s">
        <v>29</v>
      </c>
      <c r="CD21" s="39">
        <v>2.0000000000000001E-4</v>
      </c>
      <c r="CE21" s="27" t="s">
        <v>29</v>
      </c>
      <c r="CF21" s="31">
        <v>2.0000000000000001E-4</v>
      </c>
      <c r="CG21" s="27" t="s">
        <v>29</v>
      </c>
      <c r="CH21" s="39">
        <v>2.0000000000000001E-4</v>
      </c>
      <c r="CI21" s="27" t="s">
        <v>29</v>
      </c>
      <c r="CJ21" s="39">
        <v>2.0000000000000001E-4</v>
      </c>
      <c r="CK21" s="27" t="s">
        <v>134</v>
      </c>
      <c r="CL21" s="31">
        <v>5.0000000000000001E-4</v>
      </c>
      <c r="CM21" s="27" t="s">
        <v>134</v>
      </c>
      <c r="CN21" s="31">
        <v>5.0000000000000001E-4</v>
      </c>
      <c r="CO21" s="27" t="s">
        <v>134</v>
      </c>
      <c r="CP21" s="31">
        <v>5.0000000000000001E-4</v>
      </c>
      <c r="CQ21" s="27" t="s">
        <v>29</v>
      </c>
      <c r="CR21" s="39">
        <v>2.0000000000000001E-4</v>
      </c>
      <c r="CS21" s="27"/>
      <c r="CT21" s="31">
        <v>8.9999999999999998E-4</v>
      </c>
      <c r="CU21" s="27"/>
      <c r="CV21" s="39">
        <v>2.0000000000000001E-4</v>
      </c>
      <c r="CW21" s="27" t="s">
        <v>29</v>
      </c>
      <c r="CX21" s="39">
        <v>2.0000000000000001E-4</v>
      </c>
      <c r="CY21" s="27" t="s">
        <v>29</v>
      </c>
      <c r="CZ21" s="39">
        <v>2.0000000000000001E-4</v>
      </c>
      <c r="DA21" s="27" t="s">
        <v>29</v>
      </c>
      <c r="DB21" s="39">
        <v>2.0000000000000001E-4</v>
      </c>
      <c r="DC21" s="27" t="s">
        <v>29</v>
      </c>
      <c r="DD21" s="39">
        <v>2.0000000000000001E-4</v>
      </c>
      <c r="DE21" s="27" t="s">
        <v>29</v>
      </c>
      <c r="DF21" s="39">
        <v>2.0000000000000001E-4</v>
      </c>
      <c r="DG21" s="27" t="s">
        <v>29</v>
      </c>
      <c r="DH21" s="39">
        <v>2.0000000000000001E-4</v>
      </c>
      <c r="DI21" s="27" t="s">
        <v>29</v>
      </c>
      <c r="DJ21" s="39">
        <v>2.0000000000000001E-4</v>
      </c>
      <c r="DK21" s="27" t="s">
        <v>29</v>
      </c>
      <c r="DL21" s="31">
        <v>2.0000000000000001E-4</v>
      </c>
      <c r="DM21" s="27" t="s">
        <v>29</v>
      </c>
      <c r="DN21" s="39">
        <v>2.0000000000000001E-4</v>
      </c>
      <c r="DO21" s="27" t="s">
        <v>29</v>
      </c>
      <c r="DP21" s="39">
        <v>2.0000000000000001E-4</v>
      </c>
      <c r="DQ21" s="27" t="s">
        <v>29</v>
      </c>
      <c r="DR21" s="39">
        <v>2.0000000000000001E-4</v>
      </c>
      <c r="DS21" s="27" t="s">
        <v>29</v>
      </c>
      <c r="DT21" s="39">
        <v>2.0000000000000001E-4</v>
      </c>
      <c r="DU21" s="27" t="s">
        <v>29</v>
      </c>
      <c r="DV21" s="39">
        <v>2.0000000000000001E-4</v>
      </c>
      <c r="DW21" s="27" t="s">
        <v>29</v>
      </c>
      <c r="DX21" s="31">
        <v>2.0000000000000001E-4</v>
      </c>
      <c r="DY21" s="27" t="s">
        <v>29</v>
      </c>
      <c r="DZ21" s="48">
        <v>2.0000000000000001E-4</v>
      </c>
      <c r="EA21" s="27" t="s">
        <v>29</v>
      </c>
      <c r="EB21" s="39">
        <v>2.0000000000000001E-4</v>
      </c>
      <c r="EC21" s="27" t="s">
        <v>29</v>
      </c>
      <c r="ED21" s="39">
        <v>2.0000000000000001E-4</v>
      </c>
      <c r="EE21" s="32"/>
      <c r="EF21" s="33">
        <f t="shared" si="0"/>
        <v>65</v>
      </c>
      <c r="EG21" s="28" t="str">
        <f t="shared" si="6"/>
        <v/>
      </c>
      <c r="EH21" s="31">
        <f t="shared" ref="EH21:EH36" si="8">MAX(E21:ED21)</f>
        <v>1.4E-3</v>
      </c>
      <c r="EI21" s="33">
        <v>0</v>
      </c>
      <c r="EJ21" s="34" t="s">
        <v>69</v>
      </c>
      <c r="EM21" s="123">
        <f t="shared" si="4"/>
        <v>60</v>
      </c>
      <c r="EN21" s="123">
        <f t="shared" si="3"/>
        <v>5</v>
      </c>
      <c r="EO21" s="124">
        <f t="shared" si="5"/>
        <v>7.6923076923076927E-2</v>
      </c>
    </row>
    <row r="22" spans="2:145" ht="14.1" customHeight="1">
      <c r="B22" s="223"/>
      <c r="C22" s="214" t="s">
        <v>70</v>
      </c>
      <c r="D22" s="215"/>
      <c r="E22" s="27" t="s">
        <v>29</v>
      </c>
      <c r="F22" s="11">
        <v>2.0000000000000001E-4</v>
      </c>
      <c r="G22" s="27"/>
      <c r="H22" s="11" t="s">
        <v>1</v>
      </c>
      <c r="I22" s="27"/>
      <c r="J22" s="11" t="s">
        <v>1</v>
      </c>
      <c r="K22" s="27"/>
      <c r="L22" s="39" t="s">
        <v>1</v>
      </c>
      <c r="M22" s="27"/>
      <c r="N22" s="11" t="s">
        <v>1</v>
      </c>
      <c r="O22" s="27"/>
      <c r="P22" s="39" t="s">
        <v>1</v>
      </c>
      <c r="Q22" s="27"/>
      <c r="R22" s="11" t="s">
        <v>1</v>
      </c>
      <c r="S22" s="27" t="s">
        <v>29</v>
      </c>
      <c r="T22" s="11">
        <v>2.0000000000000001E-4</v>
      </c>
      <c r="U22" s="27"/>
      <c r="V22" s="39" t="s">
        <v>1</v>
      </c>
      <c r="W22" s="27"/>
      <c r="X22" s="11" t="s">
        <v>1</v>
      </c>
      <c r="Y22" s="27"/>
      <c r="Z22" s="11" t="s">
        <v>1</v>
      </c>
      <c r="AA22" s="27" t="s">
        <v>29</v>
      </c>
      <c r="AB22" s="11">
        <v>2.0000000000000001E-4</v>
      </c>
      <c r="AC22" s="27"/>
      <c r="AD22" s="11" t="s">
        <v>1</v>
      </c>
      <c r="AE22" s="27"/>
      <c r="AF22" s="39" t="s">
        <v>1</v>
      </c>
      <c r="AG22" s="27"/>
      <c r="AH22" s="11" t="s">
        <v>1</v>
      </c>
      <c r="AI22" s="27"/>
      <c r="AJ22" s="11" t="s">
        <v>1</v>
      </c>
      <c r="AK22" s="27"/>
      <c r="AL22" s="11" t="s">
        <v>1</v>
      </c>
      <c r="AM22" s="27" t="s">
        <v>29</v>
      </c>
      <c r="AN22" s="11">
        <v>2.0000000000000001E-4</v>
      </c>
      <c r="AO22" s="27"/>
      <c r="AP22" s="39" t="s">
        <v>1</v>
      </c>
      <c r="AQ22" s="27"/>
      <c r="AR22" s="11" t="s">
        <v>1</v>
      </c>
      <c r="AS22" s="27"/>
      <c r="AT22" s="11" t="s">
        <v>1</v>
      </c>
      <c r="AU22" s="27"/>
      <c r="AV22" s="11" t="s">
        <v>1</v>
      </c>
      <c r="AW22" s="27" t="s">
        <v>29</v>
      </c>
      <c r="AX22" s="11">
        <v>2.0000000000000001E-4</v>
      </c>
      <c r="AY22" s="27" t="s">
        <v>29</v>
      </c>
      <c r="AZ22" s="11">
        <v>2.0000000000000001E-4</v>
      </c>
      <c r="BA22" s="27"/>
      <c r="BB22" s="11" t="s">
        <v>1</v>
      </c>
      <c r="BC22" s="27"/>
      <c r="BD22" s="39" t="s">
        <v>1</v>
      </c>
      <c r="BE22" s="27"/>
      <c r="BF22" s="11" t="s">
        <v>1</v>
      </c>
      <c r="BG22" s="27" t="s">
        <v>29</v>
      </c>
      <c r="BH22" s="11">
        <v>2.0000000000000001E-4</v>
      </c>
      <c r="BI22" s="27"/>
      <c r="BJ22" s="11" t="s">
        <v>1</v>
      </c>
      <c r="BK22" s="27"/>
      <c r="BL22" s="39" t="s">
        <v>1</v>
      </c>
      <c r="BM22" s="27" t="s">
        <v>29</v>
      </c>
      <c r="BN22" s="39">
        <v>2.0000000000000001E-4</v>
      </c>
      <c r="BO22" s="27" t="s">
        <v>29</v>
      </c>
      <c r="BP22" s="39">
        <v>2.0000000000000001E-4</v>
      </c>
      <c r="BQ22" s="27"/>
      <c r="BR22" s="39" t="s">
        <v>1</v>
      </c>
      <c r="BS22" s="27"/>
      <c r="BT22" s="39" t="s">
        <v>1</v>
      </c>
      <c r="BU22" s="27"/>
      <c r="BV22" s="39" t="s">
        <v>1</v>
      </c>
      <c r="BW22" s="27"/>
      <c r="BX22" s="11" t="s">
        <v>1</v>
      </c>
      <c r="BY22" s="27"/>
      <c r="BZ22" s="11" t="s">
        <v>1</v>
      </c>
      <c r="CA22" s="27" t="s">
        <v>29</v>
      </c>
      <c r="CB22" s="11">
        <v>2.0000000000000001E-4</v>
      </c>
      <c r="CC22" s="27"/>
      <c r="CD22" s="11" t="s">
        <v>1</v>
      </c>
      <c r="CE22" s="27" t="s">
        <v>29</v>
      </c>
      <c r="CF22" s="11">
        <v>2.0000000000000001E-4</v>
      </c>
      <c r="CG22" s="27" t="s">
        <v>29</v>
      </c>
      <c r="CH22" s="11">
        <v>2.0000000000000001E-4</v>
      </c>
      <c r="CI22" s="27"/>
      <c r="CJ22" s="11" t="s">
        <v>1</v>
      </c>
      <c r="CK22" s="27" t="s">
        <v>134</v>
      </c>
      <c r="CL22" s="11">
        <v>5.9999999999999995E-4</v>
      </c>
      <c r="CM22" s="27"/>
      <c r="CN22" s="11" t="s">
        <v>1</v>
      </c>
      <c r="CO22" s="27"/>
      <c r="CP22" s="11" t="s">
        <v>1</v>
      </c>
      <c r="CQ22" s="27"/>
      <c r="CR22" s="39" t="s">
        <v>1</v>
      </c>
      <c r="CS22" s="27"/>
      <c r="CT22" s="39" t="s">
        <v>1</v>
      </c>
      <c r="CU22" s="27"/>
      <c r="CV22" s="39" t="s">
        <v>1</v>
      </c>
      <c r="CW22" s="27"/>
      <c r="CX22" s="39" t="s">
        <v>1</v>
      </c>
      <c r="CY22" s="27"/>
      <c r="CZ22" s="39" t="s">
        <v>1</v>
      </c>
      <c r="DA22" s="27"/>
      <c r="DB22" s="39" t="s">
        <v>1</v>
      </c>
      <c r="DC22" s="27"/>
      <c r="DD22" s="39" t="s">
        <v>1</v>
      </c>
      <c r="DE22" s="27" t="s">
        <v>29</v>
      </c>
      <c r="DF22" s="11">
        <v>2.0000000000000001E-4</v>
      </c>
      <c r="DG22" s="27"/>
      <c r="DH22" s="39" t="s">
        <v>1</v>
      </c>
      <c r="DI22" s="27"/>
      <c r="DJ22" s="39" t="s">
        <v>1</v>
      </c>
      <c r="DK22" s="27" t="s">
        <v>29</v>
      </c>
      <c r="DL22" s="11">
        <v>2.0000000000000001E-4</v>
      </c>
      <c r="DM22" s="27"/>
      <c r="DN22" s="39" t="s">
        <v>1</v>
      </c>
      <c r="DO22" s="27"/>
      <c r="DP22" s="39" t="s">
        <v>1</v>
      </c>
      <c r="DQ22" s="27"/>
      <c r="DR22" s="39" t="s">
        <v>1</v>
      </c>
      <c r="DS22" s="27"/>
      <c r="DT22" s="39" t="s">
        <v>1</v>
      </c>
      <c r="DU22" s="27"/>
      <c r="DV22" s="39" t="s">
        <v>1</v>
      </c>
      <c r="DW22" s="27"/>
      <c r="DX22" s="39" t="s">
        <v>1</v>
      </c>
      <c r="DY22" s="27" t="s">
        <v>29</v>
      </c>
      <c r="DZ22" s="11">
        <v>2.0000000000000001E-4</v>
      </c>
      <c r="EA22" s="27"/>
      <c r="EB22" s="39" t="s">
        <v>1</v>
      </c>
      <c r="EC22" s="27" t="s">
        <v>29</v>
      </c>
      <c r="ED22" s="11">
        <v>2.0000000000000001E-4</v>
      </c>
      <c r="EE22" s="32"/>
      <c r="EF22" s="33">
        <f t="shared" si="0"/>
        <v>17</v>
      </c>
      <c r="EG22" s="28" t="str">
        <f t="shared" si="6"/>
        <v>&lt;</v>
      </c>
      <c r="EH22" s="31">
        <f t="shared" si="8"/>
        <v>5.9999999999999995E-4</v>
      </c>
      <c r="EI22" s="33">
        <v>0</v>
      </c>
      <c r="EJ22" s="34" t="s">
        <v>71</v>
      </c>
      <c r="EM22" s="123">
        <f t="shared" si="4"/>
        <v>17</v>
      </c>
      <c r="EN22" s="123">
        <f t="shared" si="3"/>
        <v>0</v>
      </c>
      <c r="EO22" s="124">
        <f t="shared" si="5"/>
        <v>0</v>
      </c>
    </row>
    <row r="23" spans="2:145" ht="14.1" customHeight="1">
      <c r="B23" s="223"/>
      <c r="C23" s="214" t="s">
        <v>72</v>
      </c>
      <c r="D23" s="215"/>
      <c r="E23" s="27" t="s">
        <v>29</v>
      </c>
      <c r="F23" s="39">
        <v>1E-3</v>
      </c>
      <c r="G23" s="27" t="s">
        <v>29</v>
      </c>
      <c r="H23" s="39">
        <v>1E-3</v>
      </c>
      <c r="I23" s="27" t="s">
        <v>29</v>
      </c>
      <c r="J23" s="39">
        <v>1E-3</v>
      </c>
      <c r="K23" s="27" t="s">
        <v>29</v>
      </c>
      <c r="L23" s="39">
        <v>1E-3</v>
      </c>
      <c r="M23" s="27" t="s">
        <v>29</v>
      </c>
      <c r="N23" s="39">
        <v>1E-3</v>
      </c>
      <c r="O23" s="27" t="s">
        <v>29</v>
      </c>
      <c r="P23" s="39">
        <v>1E-3</v>
      </c>
      <c r="Q23" s="27" t="s">
        <v>29</v>
      </c>
      <c r="R23" s="39">
        <v>1E-3</v>
      </c>
      <c r="S23" s="27" t="s">
        <v>29</v>
      </c>
      <c r="T23" s="39">
        <v>1E-3</v>
      </c>
      <c r="U23" s="27" t="s">
        <v>29</v>
      </c>
      <c r="V23" s="39">
        <v>1E-3</v>
      </c>
      <c r="W23" s="27"/>
      <c r="X23" s="39">
        <v>8.0000000000000002E-3</v>
      </c>
      <c r="Y23" s="27" t="s">
        <v>29</v>
      </c>
      <c r="Z23" s="39">
        <v>1E-3</v>
      </c>
      <c r="AA23" s="27" t="s">
        <v>29</v>
      </c>
      <c r="AB23" s="39">
        <v>1E-3</v>
      </c>
      <c r="AC23" s="27" t="s">
        <v>29</v>
      </c>
      <c r="AD23" s="39">
        <v>1E-3</v>
      </c>
      <c r="AE23" s="27" t="s">
        <v>29</v>
      </c>
      <c r="AF23" s="39">
        <v>1E-3</v>
      </c>
      <c r="AG23" s="27" t="s">
        <v>29</v>
      </c>
      <c r="AH23" s="31">
        <v>1E-3</v>
      </c>
      <c r="AI23" s="27" t="s">
        <v>29</v>
      </c>
      <c r="AJ23" s="39">
        <v>1E-3</v>
      </c>
      <c r="AK23" s="27" t="s">
        <v>29</v>
      </c>
      <c r="AL23" s="39">
        <v>1E-3</v>
      </c>
      <c r="AM23" s="27"/>
      <c r="AN23" s="39">
        <v>1E-3</v>
      </c>
      <c r="AO23" s="27" t="s">
        <v>29</v>
      </c>
      <c r="AP23" s="39">
        <v>1E-3</v>
      </c>
      <c r="AQ23" s="27" t="s">
        <v>29</v>
      </c>
      <c r="AR23" s="39">
        <v>1E-3</v>
      </c>
      <c r="AS23" s="27"/>
      <c r="AT23" s="31">
        <v>2E-3</v>
      </c>
      <c r="AU23" s="27" t="s">
        <v>29</v>
      </c>
      <c r="AV23" s="31">
        <v>1E-3</v>
      </c>
      <c r="AW23" s="27"/>
      <c r="AX23" s="39">
        <v>1E-3</v>
      </c>
      <c r="AY23" s="27" t="s">
        <v>29</v>
      </c>
      <c r="AZ23" s="39">
        <v>1E-3</v>
      </c>
      <c r="BA23" s="27" t="s">
        <v>29</v>
      </c>
      <c r="BB23" s="39">
        <v>1E-3</v>
      </c>
      <c r="BC23" s="27" t="s">
        <v>29</v>
      </c>
      <c r="BD23" s="39">
        <v>1E-3</v>
      </c>
      <c r="BE23" s="27" t="s">
        <v>29</v>
      </c>
      <c r="BF23" s="39">
        <v>1E-3</v>
      </c>
      <c r="BG23" s="27" t="s">
        <v>29</v>
      </c>
      <c r="BH23" s="39">
        <v>1E-3</v>
      </c>
      <c r="BI23" s="27" t="s">
        <v>29</v>
      </c>
      <c r="BJ23" s="39">
        <v>1E-3</v>
      </c>
      <c r="BK23" s="27" t="s">
        <v>29</v>
      </c>
      <c r="BL23" s="39">
        <v>1E-3</v>
      </c>
      <c r="BM23" s="27" t="s">
        <v>29</v>
      </c>
      <c r="BN23" s="39">
        <v>1E-3</v>
      </c>
      <c r="BO23" s="27" t="s">
        <v>29</v>
      </c>
      <c r="BP23" s="39">
        <v>1E-3</v>
      </c>
      <c r="BQ23" s="27" t="s">
        <v>29</v>
      </c>
      <c r="BR23" s="39">
        <v>1E-3</v>
      </c>
      <c r="BS23" s="27" t="s">
        <v>29</v>
      </c>
      <c r="BT23" s="39">
        <v>1E-3</v>
      </c>
      <c r="BU23" s="27" t="s">
        <v>29</v>
      </c>
      <c r="BV23" s="39">
        <v>1E-3</v>
      </c>
      <c r="BW23" s="27" t="s">
        <v>29</v>
      </c>
      <c r="BX23" s="39">
        <v>1E-3</v>
      </c>
      <c r="BY23" s="27" t="s">
        <v>29</v>
      </c>
      <c r="BZ23" s="39">
        <v>1E-3</v>
      </c>
      <c r="CA23" s="27" t="s">
        <v>29</v>
      </c>
      <c r="CB23" s="31">
        <v>1E-3</v>
      </c>
      <c r="CC23" s="27" t="s">
        <v>29</v>
      </c>
      <c r="CD23" s="39">
        <v>1E-3</v>
      </c>
      <c r="CE23" s="27"/>
      <c r="CF23" s="31">
        <v>1E-3</v>
      </c>
      <c r="CG23" s="27" t="s">
        <v>29</v>
      </c>
      <c r="CH23" s="39">
        <v>1E-3</v>
      </c>
      <c r="CI23" s="27" t="s">
        <v>29</v>
      </c>
      <c r="CJ23" s="39">
        <v>1E-3</v>
      </c>
      <c r="CK23" s="27" t="s">
        <v>134</v>
      </c>
      <c r="CL23" s="11">
        <v>2E-3</v>
      </c>
      <c r="CM23" s="27" t="s">
        <v>134</v>
      </c>
      <c r="CN23" s="11">
        <v>2E-3</v>
      </c>
      <c r="CO23" s="27" t="s">
        <v>134</v>
      </c>
      <c r="CP23" s="11">
        <v>2E-3</v>
      </c>
      <c r="CQ23" s="27" t="s">
        <v>29</v>
      </c>
      <c r="CR23" s="39">
        <v>1E-3</v>
      </c>
      <c r="CS23" s="27"/>
      <c r="CT23" s="31">
        <v>1E-3</v>
      </c>
      <c r="CU23" s="27"/>
      <c r="CV23" s="39">
        <v>2E-3</v>
      </c>
      <c r="CW23" s="27" t="s">
        <v>29</v>
      </c>
      <c r="CX23" s="39">
        <v>1E-3</v>
      </c>
      <c r="CY23" s="27" t="s">
        <v>29</v>
      </c>
      <c r="CZ23" s="39">
        <v>1E-3</v>
      </c>
      <c r="DA23" s="27" t="s">
        <v>29</v>
      </c>
      <c r="DB23" s="31">
        <v>1E-3</v>
      </c>
      <c r="DC23" s="27"/>
      <c r="DD23" s="39">
        <v>2E-3</v>
      </c>
      <c r="DE23" s="27"/>
      <c r="DF23" s="31">
        <v>1.7000000000000001E-2</v>
      </c>
      <c r="DG23" s="27" t="s">
        <v>29</v>
      </c>
      <c r="DH23" s="39">
        <v>1E-3</v>
      </c>
      <c r="DI23" s="27" t="s">
        <v>29</v>
      </c>
      <c r="DJ23" s="39">
        <v>1E-3</v>
      </c>
      <c r="DK23" s="27" t="s">
        <v>29</v>
      </c>
      <c r="DL23" s="31">
        <v>1E-3</v>
      </c>
      <c r="DM23" s="27" t="s">
        <v>29</v>
      </c>
      <c r="DN23" s="39">
        <v>1E-3</v>
      </c>
      <c r="DO23" s="27" t="s">
        <v>29</v>
      </c>
      <c r="DP23" s="39">
        <v>1E-3</v>
      </c>
      <c r="DQ23" s="27" t="s">
        <v>29</v>
      </c>
      <c r="DR23" s="39">
        <v>1E-3</v>
      </c>
      <c r="DS23" s="27" t="s">
        <v>29</v>
      </c>
      <c r="DT23" s="39">
        <v>1E-3</v>
      </c>
      <c r="DU23" s="27" t="s">
        <v>29</v>
      </c>
      <c r="DV23" s="39">
        <v>1E-3</v>
      </c>
      <c r="DW23" s="27" t="s">
        <v>29</v>
      </c>
      <c r="DX23" s="39">
        <v>1E-3</v>
      </c>
      <c r="DY23" s="27" t="s">
        <v>29</v>
      </c>
      <c r="DZ23" s="31">
        <v>1E-3</v>
      </c>
      <c r="EA23" s="27" t="s">
        <v>29</v>
      </c>
      <c r="EB23" s="39">
        <v>1E-3</v>
      </c>
      <c r="EC23" s="27" t="s">
        <v>29</v>
      </c>
      <c r="ED23" s="39">
        <v>1E-3</v>
      </c>
      <c r="EE23" s="32"/>
      <c r="EF23" s="33">
        <f t="shared" si="0"/>
        <v>65</v>
      </c>
      <c r="EG23" s="28" t="str">
        <f t="shared" si="6"/>
        <v/>
      </c>
      <c r="EH23" s="31">
        <f t="shared" si="8"/>
        <v>1.7000000000000001E-2</v>
      </c>
      <c r="EI23" s="33">
        <v>0</v>
      </c>
      <c r="EJ23" s="34" t="s">
        <v>73</v>
      </c>
      <c r="EM23" s="123">
        <f t="shared" si="4"/>
        <v>56</v>
      </c>
      <c r="EN23" s="123">
        <f t="shared" si="3"/>
        <v>9</v>
      </c>
      <c r="EO23" s="124">
        <f t="shared" si="5"/>
        <v>0.13846153846153847</v>
      </c>
    </row>
    <row r="24" spans="2:145" ht="14.1" customHeight="1">
      <c r="B24" s="223"/>
      <c r="C24" s="214" t="s">
        <v>74</v>
      </c>
      <c r="D24" s="215"/>
      <c r="E24" s="27" t="s">
        <v>29</v>
      </c>
      <c r="F24" s="39">
        <v>2.0000000000000001E-4</v>
      </c>
      <c r="G24" s="27" t="s">
        <v>29</v>
      </c>
      <c r="H24" s="31">
        <v>2.0000000000000001E-4</v>
      </c>
      <c r="I24" s="27" t="s">
        <v>29</v>
      </c>
      <c r="J24" s="39">
        <v>2.0000000000000001E-4</v>
      </c>
      <c r="K24" s="27" t="s">
        <v>29</v>
      </c>
      <c r="L24" s="39">
        <v>2.0000000000000001E-4</v>
      </c>
      <c r="M24" s="27" t="s">
        <v>29</v>
      </c>
      <c r="N24" s="39">
        <v>2.0000000000000001E-4</v>
      </c>
      <c r="O24" s="27" t="s">
        <v>29</v>
      </c>
      <c r="P24" s="39">
        <v>2.0000000000000001E-4</v>
      </c>
      <c r="Q24" s="27" t="s">
        <v>29</v>
      </c>
      <c r="R24" s="39">
        <v>2.0000000000000001E-4</v>
      </c>
      <c r="S24" s="27" t="s">
        <v>29</v>
      </c>
      <c r="T24" s="39">
        <v>2.0000000000000001E-4</v>
      </c>
      <c r="U24" s="27" t="s">
        <v>29</v>
      </c>
      <c r="V24" s="31">
        <v>2.0000000000000001E-4</v>
      </c>
      <c r="W24" s="27" t="s">
        <v>29</v>
      </c>
      <c r="X24" s="39">
        <v>2.0000000000000001E-4</v>
      </c>
      <c r="Y24" s="27" t="s">
        <v>29</v>
      </c>
      <c r="Z24" s="39">
        <v>2.0000000000000001E-4</v>
      </c>
      <c r="AA24" s="27" t="s">
        <v>29</v>
      </c>
      <c r="AB24" s="31">
        <v>2.0000000000000001E-4</v>
      </c>
      <c r="AC24" s="27"/>
      <c r="AD24" s="48">
        <v>1E-3</v>
      </c>
      <c r="AE24" s="27" t="s">
        <v>29</v>
      </c>
      <c r="AF24" s="39">
        <v>2.0000000000000001E-4</v>
      </c>
      <c r="AG24" s="27" t="s">
        <v>29</v>
      </c>
      <c r="AH24" s="31">
        <v>2.0000000000000001E-4</v>
      </c>
      <c r="AI24" s="27" t="s">
        <v>29</v>
      </c>
      <c r="AJ24" s="39">
        <v>2.0000000000000001E-4</v>
      </c>
      <c r="AK24" s="27" t="s">
        <v>29</v>
      </c>
      <c r="AL24" s="39">
        <v>2.0000000000000001E-4</v>
      </c>
      <c r="AM24" s="27" t="s">
        <v>29</v>
      </c>
      <c r="AN24" s="39">
        <v>2.0000000000000001E-4</v>
      </c>
      <c r="AO24" s="27" t="s">
        <v>29</v>
      </c>
      <c r="AP24" s="39">
        <v>2.0000000000000001E-4</v>
      </c>
      <c r="AQ24" s="27" t="s">
        <v>29</v>
      </c>
      <c r="AR24" s="39">
        <v>2.0000000000000001E-4</v>
      </c>
      <c r="AS24" s="27"/>
      <c r="AT24" s="31">
        <v>8.0000000000000004E-4</v>
      </c>
      <c r="AU24" s="27"/>
      <c r="AV24" s="39">
        <v>5.8999999999999999E-3</v>
      </c>
      <c r="AW24" s="27"/>
      <c r="AX24" s="39">
        <v>4.5999999999999999E-3</v>
      </c>
      <c r="AY24" s="27" t="s">
        <v>29</v>
      </c>
      <c r="AZ24" s="39">
        <v>2.0000000000000001E-4</v>
      </c>
      <c r="BA24" s="27" t="s">
        <v>29</v>
      </c>
      <c r="BB24" s="39">
        <v>2.0000000000000001E-4</v>
      </c>
      <c r="BC24" s="27" t="s">
        <v>29</v>
      </c>
      <c r="BD24" s="39">
        <v>2.0000000000000001E-4</v>
      </c>
      <c r="BE24" s="27" t="s">
        <v>29</v>
      </c>
      <c r="BF24" s="39">
        <v>2.0000000000000001E-4</v>
      </c>
      <c r="BG24" s="27" t="s">
        <v>29</v>
      </c>
      <c r="BH24" s="39">
        <v>2.0000000000000001E-4</v>
      </c>
      <c r="BI24" s="27" t="s">
        <v>29</v>
      </c>
      <c r="BJ24" s="39">
        <v>2.0000000000000001E-4</v>
      </c>
      <c r="BK24" s="27" t="s">
        <v>29</v>
      </c>
      <c r="BL24" s="39">
        <v>2.0000000000000001E-4</v>
      </c>
      <c r="BM24" s="27" t="s">
        <v>29</v>
      </c>
      <c r="BN24" s="39">
        <v>2.0000000000000001E-4</v>
      </c>
      <c r="BO24" s="27" t="s">
        <v>29</v>
      </c>
      <c r="BP24" s="39">
        <v>2.0000000000000001E-4</v>
      </c>
      <c r="BQ24" s="27" t="s">
        <v>29</v>
      </c>
      <c r="BR24" s="39">
        <v>2.0000000000000001E-4</v>
      </c>
      <c r="BS24" s="27" t="s">
        <v>29</v>
      </c>
      <c r="BT24" s="39">
        <v>2.0000000000000001E-4</v>
      </c>
      <c r="BU24" s="27" t="s">
        <v>29</v>
      </c>
      <c r="BV24" s="39">
        <v>2.0000000000000001E-4</v>
      </c>
      <c r="BW24" s="27" t="s">
        <v>29</v>
      </c>
      <c r="BX24" s="39">
        <v>2.0000000000000001E-4</v>
      </c>
      <c r="BY24" s="126"/>
      <c r="BZ24" s="52">
        <v>2.1999999999999999E-2</v>
      </c>
      <c r="CA24" s="27"/>
      <c r="CB24" s="39">
        <v>3.3E-3</v>
      </c>
      <c r="CC24" s="27" t="s">
        <v>29</v>
      </c>
      <c r="CD24" s="39">
        <v>2.0000000000000001E-4</v>
      </c>
      <c r="CE24" s="27" t="s">
        <v>29</v>
      </c>
      <c r="CF24" s="31">
        <v>2.0000000000000001E-4</v>
      </c>
      <c r="CG24" s="27" t="s">
        <v>29</v>
      </c>
      <c r="CH24" s="39">
        <v>2.0000000000000001E-4</v>
      </c>
      <c r="CI24" s="27" t="s">
        <v>29</v>
      </c>
      <c r="CJ24" s="39">
        <v>2.0000000000000001E-4</v>
      </c>
      <c r="CK24" s="27" t="s">
        <v>134</v>
      </c>
      <c r="CL24" s="31">
        <v>5.0000000000000001E-4</v>
      </c>
      <c r="CM24" s="27" t="s">
        <v>134</v>
      </c>
      <c r="CN24" s="31">
        <v>5.0000000000000001E-4</v>
      </c>
      <c r="CO24" s="27" t="s">
        <v>134</v>
      </c>
      <c r="CP24" s="31">
        <v>5.0000000000000001E-4</v>
      </c>
      <c r="CQ24" s="27"/>
      <c r="CR24" s="31">
        <v>5.9999999999999995E-4</v>
      </c>
      <c r="CS24" s="27"/>
      <c r="CT24" s="48">
        <v>5.0000000000000001E-4</v>
      </c>
      <c r="CU24" s="27"/>
      <c r="CV24" s="31">
        <v>2.5000000000000001E-3</v>
      </c>
      <c r="CW24" s="27" t="s">
        <v>29</v>
      </c>
      <c r="CX24" s="39">
        <v>2.0000000000000001E-4</v>
      </c>
      <c r="CY24" s="27"/>
      <c r="CZ24" s="31">
        <v>5.1999999999999998E-3</v>
      </c>
      <c r="DA24" s="27" t="s">
        <v>29</v>
      </c>
      <c r="DB24" s="31">
        <v>2.0000000000000001E-4</v>
      </c>
      <c r="DC24" s="126"/>
      <c r="DD24" s="53">
        <v>9.2999999999999999E-2</v>
      </c>
      <c r="DE24" s="27" t="s">
        <v>29</v>
      </c>
      <c r="DF24" s="31">
        <v>2.0000000000000001E-4</v>
      </c>
      <c r="DG24" s="27" t="s">
        <v>29</v>
      </c>
      <c r="DH24" s="39">
        <v>2.0000000000000001E-4</v>
      </c>
      <c r="DI24" s="27" t="s">
        <v>29</v>
      </c>
      <c r="DJ24" s="39">
        <v>2.0000000000000001E-4</v>
      </c>
      <c r="DK24" s="27"/>
      <c r="DL24" s="31">
        <v>2.0000000000000001E-4</v>
      </c>
      <c r="DM24" s="27" t="s">
        <v>29</v>
      </c>
      <c r="DN24" s="39">
        <v>2.0000000000000001E-4</v>
      </c>
      <c r="DO24" s="27" t="s">
        <v>29</v>
      </c>
      <c r="DP24" s="39">
        <v>2.0000000000000001E-4</v>
      </c>
      <c r="DQ24" s="27"/>
      <c r="DR24" s="39">
        <v>2.0000000000000001E-4</v>
      </c>
      <c r="DS24" s="27" t="s">
        <v>29</v>
      </c>
      <c r="DT24" s="39">
        <v>2.0000000000000001E-4</v>
      </c>
      <c r="DU24" s="27"/>
      <c r="DV24" s="39">
        <v>2.9999999999999997E-4</v>
      </c>
      <c r="DW24" s="27" t="s">
        <v>29</v>
      </c>
      <c r="DX24" s="39">
        <v>2.0000000000000001E-4</v>
      </c>
      <c r="DY24" s="27" t="s">
        <v>29</v>
      </c>
      <c r="DZ24" s="39">
        <v>2.0000000000000001E-4</v>
      </c>
      <c r="EA24" s="27" t="s">
        <v>29</v>
      </c>
      <c r="EB24" s="39">
        <v>2.0000000000000001E-4</v>
      </c>
      <c r="EC24" s="27" t="s">
        <v>29</v>
      </c>
      <c r="ED24" s="39">
        <v>2.0000000000000001E-4</v>
      </c>
      <c r="EE24" s="32"/>
      <c r="EF24" s="33">
        <f t="shared" si="0"/>
        <v>65</v>
      </c>
      <c r="EG24" s="28" t="str">
        <f t="shared" si="6"/>
        <v/>
      </c>
      <c r="EH24" s="31">
        <f t="shared" si="8"/>
        <v>9.2999999999999999E-2</v>
      </c>
      <c r="EI24" s="33">
        <v>2</v>
      </c>
      <c r="EJ24" s="34" t="s">
        <v>75</v>
      </c>
      <c r="EM24" s="123">
        <f t="shared" si="4"/>
        <v>51</v>
      </c>
      <c r="EN24" s="123">
        <f t="shared" si="3"/>
        <v>14</v>
      </c>
      <c r="EO24" s="124">
        <f t="shared" si="5"/>
        <v>0.2153846153846154</v>
      </c>
    </row>
    <row r="25" spans="2:145" ht="14.1" customHeight="1">
      <c r="B25" s="223"/>
      <c r="C25" s="214" t="s">
        <v>76</v>
      </c>
      <c r="D25" s="215"/>
      <c r="E25" s="27" t="s">
        <v>29</v>
      </c>
      <c r="F25" s="11">
        <v>2.0000000000000001E-4</v>
      </c>
      <c r="G25" s="27"/>
      <c r="H25" s="11" t="s">
        <v>1</v>
      </c>
      <c r="I25" s="27"/>
      <c r="J25" s="11" t="s">
        <v>1</v>
      </c>
      <c r="K25" s="27"/>
      <c r="L25" s="39" t="s">
        <v>1</v>
      </c>
      <c r="M25" s="27"/>
      <c r="N25" s="11" t="s">
        <v>1</v>
      </c>
      <c r="O25" s="27"/>
      <c r="P25" s="39" t="s">
        <v>1</v>
      </c>
      <c r="Q25" s="27"/>
      <c r="R25" s="11" t="s">
        <v>1</v>
      </c>
      <c r="S25" s="27" t="s">
        <v>29</v>
      </c>
      <c r="T25" s="11">
        <v>2.0000000000000001E-4</v>
      </c>
      <c r="U25" s="27"/>
      <c r="V25" s="39" t="s">
        <v>1</v>
      </c>
      <c r="W25" s="27"/>
      <c r="X25" s="11" t="s">
        <v>1</v>
      </c>
      <c r="Y25" s="27"/>
      <c r="Z25" s="11" t="s">
        <v>1</v>
      </c>
      <c r="AA25" s="27" t="s">
        <v>29</v>
      </c>
      <c r="AB25" s="11">
        <v>2.0000000000000001E-4</v>
      </c>
      <c r="AC25" s="27"/>
      <c r="AD25" s="11" t="s">
        <v>1</v>
      </c>
      <c r="AE25" s="27"/>
      <c r="AF25" s="39" t="s">
        <v>1</v>
      </c>
      <c r="AG25" s="27"/>
      <c r="AH25" s="11" t="s">
        <v>1</v>
      </c>
      <c r="AI25" s="27"/>
      <c r="AJ25" s="11" t="s">
        <v>1</v>
      </c>
      <c r="AK25" s="27"/>
      <c r="AL25" s="11" t="s">
        <v>1</v>
      </c>
      <c r="AM25" s="27" t="s">
        <v>29</v>
      </c>
      <c r="AN25" s="11">
        <v>2.0000000000000001E-4</v>
      </c>
      <c r="AO25" s="27"/>
      <c r="AP25" s="39" t="s">
        <v>1</v>
      </c>
      <c r="AQ25" s="27"/>
      <c r="AR25" s="11" t="s">
        <v>1</v>
      </c>
      <c r="AS25" s="27"/>
      <c r="AT25" s="11" t="s">
        <v>1</v>
      </c>
      <c r="AU25" s="27"/>
      <c r="AV25" s="11" t="s">
        <v>1</v>
      </c>
      <c r="AW25" s="27" t="s">
        <v>29</v>
      </c>
      <c r="AX25" s="11">
        <v>2.0000000000000001E-4</v>
      </c>
      <c r="AY25" s="27" t="s">
        <v>29</v>
      </c>
      <c r="AZ25" s="11">
        <v>2.0000000000000001E-4</v>
      </c>
      <c r="BA25" s="27"/>
      <c r="BB25" s="11" t="s">
        <v>1</v>
      </c>
      <c r="BC25" s="27"/>
      <c r="BD25" s="39" t="s">
        <v>1</v>
      </c>
      <c r="BE25" s="27"/>
      <c r="BF25" s="11" t="s">
        <v>1</v>
      </c>
      <c r="BG25" s="27" t="s">
        <v>29</v>
      </c>
      <c r="BH25" s="11">
        <v>2.0000000000000001E-4</v>
      </c>
      <c r="BI25" s="27"/>
      <c r="BJ25" s="11" t="s">
        <v>1</v>
      </c>
      <c r="BK25" s="27"/>
      <c r="BL25" s="39" t="s">
        <v>1</v>
      </c>
      <c r="BM25" s="27" t="s">
        <v>29</v>
      </c>
      <c r="BN25" s="39">
        <v>2.0000000000000001E-4</v>
      </c>
      <c r="BO25" s="27" t="s">
        <v>29</v>
      </c>
      <c r="BP25" s="39">
        <v>2.0000000000000001E-4</v>
      </c>
      <c r="BQ25" s="27"/>
      <c r="BR25" s="39" t="s">
        <v>1</v>
      </c>
      <c r="BS25" s="27"/>
      <c r="BT25" s="39" t="s">
        <v>1</v>
      </c>
      <c r="BU25" s="27"/>
      <c r="BV25" s="39" t="s">
        <v>1</v>
      </c>
      <c r="BW25" s="27"/>
      <c r="BX25" s="11" t="s">
        <v>1</v>
      </c>
      <c r="BY25" s="27"/>
      <c r="BZ25" s="11" t="s">
        <v>1</v>
      </c>
      <c r="CA25" s="27" t="s">
        <v>29</v>
      </c>
      <c r="CB25" s="11">
        <v>2.0000000000000001E-4</v>
      </c>
      <c r="CC25" s="27"/>
      <c r="CD25" s="11" t="s">
        <v>1</v>
      </c>
      <c r="CE25" s="27" t="s">
        <v>29</v>
      </c>
      <c r="CF25" s="11">
        <v>2.0000000000000001E-4</v>
      </c>
      <c r="CG25" s="27" t="s">
        <v>29</v>
      </c>
      <c r="CH25" s="11">
        <v>2.0000000000000001E-4</v>
      </c>
      <c r="CI25" s="27"/>
      <c r="CJ25" s="11" t="s">
        <v>1</v>
      </c>
      <c r="CK25" s="27" t="s">
        <v>134</v>
      </c>
      <c r="CL25" s="11">
        <v>2.0000000000000001E-4</v>
      </c>
      <c r="CM25" s="27"/>
      <c r="CN25" s="11" t="s">
        <v>1</v>
      </c>
      <c r="CO25" s="27"/>
      <c r="CP25" s="11" t="s">
        <v>1</v>
      </c>
      <c r="CQ25" s="27"/>
      <c r="CR25" s="39" t="s">
        <v>1</v>
      </c>
      <c r="CS25" s="27"/>
      <c r="CT25" s="39" t="s">
        <v>1</v>
      </c>
      <c r="CU25" s="27"/>
      <c r="CV25" s="39" t="s">
        <v>1</v>
      </c>
      <c r="CW25" s="27"/>
      <c r="CX25" s="39" t="s">
        <v>1</v>
      </c>
      <c r="CY25" s="27"/>
      <c r="CZ25" s="39" t="s">
        <v>1</v>
      </c>
      <c r="DA25" s="27"/>
      <c r="DB25" s="39" t="s">
        <v>1</v>
      </c>
      <c r="DC25" s="27"/>
      <c r="DD25" s="39" t="s">
        <v>1</v>
      </c>
      <c r="DE25" s="27" t="s">
        <v>29</v>
      </c>
      <c r="DF25" s="11">
        <v>2.0000000000000001E-4</v>
      </c>
      <c r="DG25" s="27"/>
      <c r="DH25" s="39" t="s">
        <v>1</v>
      </c>
      <c r="DI25" s="27"/>
      <c r="DJ25" s="39" t="s">
        <v>1</v>
      </c>
      <c r="DK25" s="27" t="s">
        <v>29</v>
      </c>
      <c r="DL25" s="11">
        <v>2.0000000000000001E-4</v>
      </c>
      <c r="DM25" s="27"/>
      <c r="DN25" s="39" t="s">
        <v>1</v>
      </c>
      <c r="DO25" s="27"/>
      <c r="DP25" s="39" t="s">
        <v>1</v>
      </c>
      <c r="DQ25" s="27"/>
      <c r="DR25" s="39" t="s">
        <v>1</v>
      </c>
      <c r="DS25" s="27"/>
      <c r="DT25" s="39" t="s">
        <v>1</v>
      </c>
      <c r="DU25" s="27"/>
      <c r="DV25" s="39" t="s">
        <v>1</v>
      </c>
      <c r="DW25" s="27"/>
      <c r="DX25" s="39" t="s">
        <v>1</v>
      </c>
      <c r="DY25" s="27" t="s">
        <v>29</v>
      </c>
      <c r="DZ25" s="11">
        <v>2.0000000000000001E-4</v>
      </c>
      <c r="EA25" s="27"/>
      <c r="EB25" s="39" t="s">
        <v>1</v>
      </c>
      <c r="EC25" s="27" t="s">
        <v>29</v>
      </c>
      <c r="ED25" s="11">
        <v>2.0000000000000001E-4</v>
      </c>
      <c r="EE25" s="32"/>
      <c r="EF25" s="33">
        <f t="shared" si="0"/>
        <v>17</v>
      </c>
      <c r="EG25" s="28" t="str">
        <f t="shared" si="6"/>
        <v>&lt;</v>
      </c>
      <c r="EH25" s="31">
        <f t="shared" si="8"/>
        <v>2.0000000000000001E-4</v>
      </c>
      <c r="EI25" s="33">
        <v>0</v>
      </c>
      <c r="EJ25" s="34" t="s">
        <v>77</v>
      </c>
      <c r="EM25" s="123">
        <f t="shared" si="4"/>
        <v>17</v>
      </c>
      <c r="EN25" s="123">
        <f t="shared" si="3"/>
        <v>0</v>
      </c>
      <c r="EO25" s="124">
        <f t="shared" si="5"/>
        <v>0</v>
      </c>
    </row>
    <row r="26" spans="2:145" ht="14.1" customHeight="1">
      <c r="B26" s="223"/>
      <c r="C26" s="214" t="s">
        <v>78</v>
      </c>
      <c r="D26" s="215"/>
      <c r="E26" s="27" t="s">
        <v>29</v>
      </c>
      <c r="F26" s="11">
        <v>5.9999999999999995E-4</v>
      </c>
      <c r="G26" s="27"/>
      <c r="H26" s="11" t="s">
        <v>1</v>
      </c>
      <c r="I26" s="27"/>
      <c r="J26" s="11" t="s">
        <v>1</v>
      </c>
      <c r="K26" s="27"/>
      <c r="L26" s="31" t="s">
        <v>1</v>
      </c>
      <c r="M26" s="27"/>
      <c r="N26" s="11" t="s">
        <v>1</v>
      </c>
      <c r="O26" s="27"/>
      <c r="P26" s="31" t="s">
        <v>1</v>
      </c>
      <c r="Q26" s="27"/>
      <c r="R26" s="11" t="s">
        <v>1</v>
      </c>
      <c r="S26" s="27" t="s">
        <v>29</v>
      </c>
      <c r="T26" s="11">
        <v>5.9999999999999995E-4</v>
      </c>
      <c r="U26" s="27"/>
      <c r="V26" s="31" t="s">
        <v>1</v>
      </c>
      <c r="W26" s="27"/>
      <c r="X26" s="11" t="s">
        <v>1</v>
      </c>
      <c r="Y26" s="27"/>
      <c r="Z26" s="11" t="s">
        <v>1</v>
      </c>
      <c r="AA26" s="27" t="s">
        <v>29</v>
      </c>
      <c r="AB26" s="11">
        <v>5.9999999999999995E-4</v>
      </c>
      <c r="AC26" s="27"/>
      <c r="AD26" s="11" t="s">
        <v>1</v>
      </c>
      <c r="AE26" s="27"/>
      <c r="AF26" s="31" t="s">
        <v>1</v>
      </c>
      <c r="AG26" s="27"/>
      <c r="AH26" s="11" t="s">
        <v>1</v>
      </c>
      <c r="AI26" s="27"/>
      <c r="AJ26" s="11" t="s">
        <v>1</v>
      </c>
      <c r="AK26" s="27"/>
      <c r="AL26" s="11" t="s">
        <v>1</v>
      </c>
      <c r="AM26" s="27" t="s">
        <v>29</v>
      </c>
      <c r="AN26" s="11">
        <v>5.9999999999999995E-4</v>
      </c>
      <c r="AO26" s="27"/>
      <c r="AP26" s="31" t="s">
        <v>1</v>
      </c>
      <c r="AQ26" s="27"/>
      <c r="AR26" s="11" t="s">
        <v>1</v>
      </c>
      <c r="AS26" s="27"/>
      <c r="AT26" s="11" t="s">
        <v>1</v>
      </c>
      <c r="AU26" s="27"/>
      <c r="AV26" s="11" t="s">
        <v>1</v>
      </c>
      <c r="AW26" s="27" t="s">
        <v>29</v>
      </c>
      <c r="AX26" s="11">
        <v>5.9999999999999995E-4</v>
      </c>
      <c r="AY26" s="27" t="s">
        <v>29</v>
      </c>
      <c r="AZ26" s="11">
        <v>5.9999999999999995E-4</v>
      </c>
      <c r="BA26" s="27"/>
      <c r="BB26" s="11" t="s">
        <v>1</v>
      </c>
      <c r="BC26" s="27"/>
      <c r="BD26" s="31" t="s">
        <v>1</v>
      </c>
      <c r="BE26" s="27"/>
      <c r="BF26" s="11" t="s">
        <v>1</v>
      </c>
      <c r="BG26" s="27" t="s">
        <v>29</v>
      </c>
      <c r="BH26" s="11">
        <v>5.9999999999999995E-4</v>
      </c>
      <c r="BI26" s="27"/>
      <c r="BJ26" s="11" t="s">
        <v>1</v>
      </c>
      <c r="BK26" s="27"/>
      <c r="BL26" s="31" t="s">
        <v>1</v>
      </c>
      <c r="BM26" s="27" t="s">
        <v>29</v>
      </c>
      <c r="BN26" s="39">
        <v>5.9999999999999995E-4</v>
      </c>
      <c r="BO26" s="27" t="s">
        <v>29</v>
      </c>
      <c r="BP26" s="39">
        <v>5.9999999999999995E-4</v>
      </c>
      <c r="BQ26" s="27"/>
      <c r="BR26" s="39" t="s">
        <v>1</v>
      </c>
      <c r="BS26" s="27"/>
      <c r="BT26" s="39" t="s">
        <v>1</v>
      </c>
      <c r="BU26" s="27"/>
      <c r="BV26" s="39" t="s">
        <v>1</v>
      </c>
      <c r="BW26" s="27"/>
      <c r="BX26" s="11" t="s">
        <v>1</v>
      </c>
      <c r="BY26" s="27"/>
      <c r="BZ26" s="11" t="s">
        <v>1</v>
      </c>
      <c r="CA26" s="27" t="s">
        <v>29</v>
      </c>
      <c r="CB26" s="11">
        <v>5.9999999999999995E-4</v>
      </c>
      <c r="CC26" s="27"/>
      <c r="CD26" s="11" t="s">
        <v>1</v>
      </c>
      <c r="CE26" s="27" t="s">
        <v>29</v>
      </c>
      <c r="CF26" s="11">
        <v>5.9999999999999995E-4</v>
      </c>
      <c r="CG26" s="27" t="s">
        <v>29</v>
      </c>
      <c r="CH26" s="11">
        <v>5.9999999999999995E-4</v>
      </c>
      <c r="CI26" s="27"/>
      <c r="CJ26" s="11" t="s">
        <v>1</v>
      </c>
      <c r="CK26" s="27" t="s">
        <v>134</v>
      </c>
      <c r="CL26" s="11">
        <v>5.9999999999999995E-4</v>
      </c>
      <c r="CM26" s="27"/>
      <c r="CN26" s="11" t="s">
        <v>1</v>
      </c>
      <c r="CO26" s="27"/>
      <c r="CP26" s="11" t="s">
        <v>1</v>
      </c>
      <c r="CQ26" s="27"/>
      <c r="CR26" s="39" t="s">
        <v>1</v>
      </c>
      <c r="CS26" s="27"/>
      <c r="CT26" s="39" t="s">
        <v>1</v>
      </c>
      <c r="CU26" s="27"/>
      <c r="CV26" s="39" t="s">
        <v>1</v>
      </c>
      <c r="CW26" s="27"/>
      <c r="CX26" s="39" t="s">
        <v>1</v>
      </c>
      <c r="CY26" s="27"/>
      <c r="CZ26" s="39" t="s">
        <v>1</v>
      </c>
      <c r="DA26" s="27"/>
      <c r="DB26" s="39" t="s">
        <v>1</v>
      </c>
      <c r="DC26" s="27"/>
      <c r="DD26" s="39" t="s">
        <v>1</v>
      </c>
      <c r="DE26" s="27" t="s">
        <v>29</v>
      </c>
      <c r="DF26" s="11">
        <v>5.9999999999999995E-4</v>
      </c>
      <c r="DG26" s="27"/>
      <c r="DH26" s="39" t="s">
        <v>1</v>
      </c>
      <c r="DI26" s="27"/>
      <c r="DJ26" s="39" t="s">
        <v>1</v>
      </c>
      <c r="DK26" s="27" t="s">
        <v>29</v>
      </c>
      <c r="DL26" s="11">
        <v>5.9999999999999995E-4</v>
      </c>
      <c r="DM26" s="27"/>
      <c r="DN26" s="39" t="s">
        <v>1</v>
      </c>
      <c r="DO26" s="27"/>
      <c r="DP26" s="39" t="s">
        <v>1</v>
      </c>
      <c r="DQ26" s="27"/>
      <c r="DR26" s="39" t="s">
        <v>1</v>
      </c>
      <c r="DS26" s="27"/>
      <c r="DT26" s="39" t="s">
        <v>1</v>
      </c>
      <c r="DU26" s="27"/>
      <c r="DV26" s="39" t="s">
        <v>1</v>
      </c>
      <c r="DW26" s="27"/>
      <c r="DX26" s="39" t="s">
        <v>1</v>
      </c>
      <c r="DY26" s="27" t="s">
        <v>29</v>
      </c>
      <c r="DZ26" s="11">
        <v>5.9999999999999995E-4</v>
      </c>
      <c r="EA26" s="27"/>
      <c r="EB26" s="39" t="s">
        <v>1</v>
      </c>
      <c r="EC26" s="27" t="s">
        <v>29</v>
      </c>
      <c r="ED26" s="11">
        <v>5.9999999999999995E-4</v>
      </c>
      <c r="EE26" s="32"/>
      <c r="EF26" s="33">
        <f t="shared" si="0"/>
        <v>17</v>
      </c>
      <c r="EG26" s="28" t="str">
        <f t="shared" si="6"/>
        <v>&lt;</v>
      </c>
      <c r="EH26" s="31">
        <f t="shared" si="8"/>
        <v>5.9999999999999995E-4</v>
      </c>
      <c r="EI26" s="33">
        <v>0</v>
      </c>
      <c r="EJ26" s="34" t="s">
        <v>71</v>
      </c>
      <c r="EM26" s="123">
        <f t="shared" si="4"/>
        <v>17</v>
      </c>
      <c r="EN26" s="123">
        <f t="shared" si="3"/>
        <v>0</v>
      </c>
      <c r="EO26" s="124">
        <f t="shared" si="5"/>
        <v>0</v>
      </c>
    </row>
    <row r="27" spans="2:145" ht="14.1" customHeight="1">
      <c r="B27" s="223"/>
      <c r="C27" s="214" t="s">
        <v>79</v>
      </c>
      <c r="D27" s="215"/>
      <c r="E27" s="27" t="s">
        <v>29</v>
      </c>
      <c r="F27" s="11">
        <v>2.9999999999999997E-4</v>
      </c>
      <c r="G27" s="27"/>
      <c r="H27" s="11" t="s">
        <v>1</v>
      </c>
      <c r="I27" s="27"/>
      <c r="J27" s="11" t="s">
        <v>1</v>
      </c>
      <c r="K27" s="27"/>
      <c r="L27" s="31" t="s">
        <v>1</v>
      </c>
      <c r="M27" s="27"/>
      <c r="N27" s="11" t="s">
        <v>1</v>
      </c>
      <c r="O27" s="27"/>
      <c r="P27" s="31" t="s">
        <v>1</v>
      </c>
      <c r="Q27" s="27"/>
      <c r="R27" s="11" t="s">
        <v>1</v>
      </c>
      <c r="S27" s="27" t="s">
        <v>29</v>
      </c>
      <c r="T27" s="11">
        <v>2.9999999999999997E-4</v>
      </c>
      <c r="U27" s="27"/>
      <c r="V27" s="31" t="s">
        <v>1</v>
      </c>
      <c r="W27" s="27"/>
      <c r="X27" s="11" t="s">
        <v>1</v>
      </c>
      <c r="Y27" s="27"/>
      <c r="Z27" s="11" t="s">
        <v>1</v>
      </c>
      <c r="AA27" s="27" t="s">
        <v>29</v>
      </c>
      <c r="AB27" s="11">
        <v>2.9999999999999997E-4</v>
      </c>
      <c r="AC27" s="27"/>
      <c r="AD27" s="11" t="s">
        <v>1</v>
      </c>
      <c r="AE27" s="27"/>
      <c r="AF27" s="31" t="s">
        <v>1</v>
      </c>
      <c r="AG27" s="27"/>
      <c r="AH27" s="11" t="s">
        <v>1</v>
      </c>
      <c r="AI27" s="27"/>
      <c r="AJ27" s="11" t="s">
        <v>1</v>
      </c>
      <c r="AK27" s="27"/>
      <c r="AL27" s="11" t="s">
        <v>1</v>
      </c>
      <c r="AM27" s="27" t="s">
        <v>29</v>
      </c>
      <c r="AN27" s="11">
        <v>2.9999999999999997E-4</v>
      </c>
      <c r="AO27" s="27"/>
      <c r="AP27" s="31" t="s">
        <v>1</v>
      </c>
      <c r="AQ27" s="27"/>
      <c r="AR27" s="11" t="s">
        <v>1</v>
      </c>
      <c r="AS27" s="27"/>
      <c r="AT27" s="11" t="s">
        <v>1</v>
      </c>
      <c r="AU27" s="27"/>
      <c r="AV27" s="11" t="s">
        <v>1</v>
      </c>
      <c r="AW27" s="27" t="s">
        <v>29</v>
      </c>
      <c r="AX27" s="11">
        <v>2.9999999999999997E-4</v>
      </c>
      <c r="AY27" s="27" t="s">
        <v>29</v>
      </c>
      <c r="AZ27" s="11">
        <v>2.9999999999999997E-4</v>
      </c>
      <c r="BA27" s="27"/>
      <c r="BB27" s="11" t="s">
        <v>1</v>
      </c>
      <c r="BC27" s="27"/>
      <c r="BD27" s="31" t="s">
        <v>1</v>
      </c>
      <c r="BE27" s="27"/>
      <c r="BF27" s="11" t="s">
        <v>1</v>
      </c>
      <c r="BG27" s="27" t="s">
        <v>29</v>
      </c>
      <c r="BH27" s="11">
        <v>2.9999999999999997E-4</v>
      </c>
      <c r="BI27" s="27"/>
      <c r="BJ27" s="11" t="s">
        <v>1</v>
      </c>
      <c r="BK27" s="27"/>
      <c r="BL27" s="31" t="s">
        <v>1</v>
      </c>
      <c r="BM27" s="27" t="s">
        <v>29</v>
      </c>
      <c r="BN27" s="39">
        <v>2.9999999999999997E-4</v>
      </c>
      <c r="BO27" s="27" t="s">
        <v>29</v>
      </c>
      <c r="BP27" s="39">
        <v>2.9999999999999997E-4</v>
      </c>
      <c r="BQ27" s="27"/>
      <c r="BR27" s="39" t="s">
        <v>1</v>
      </c>
      <c r="BS27" s="27"/>
      <c r="BT27" s="39" t="s">
        <v>1</v>
      </c>
      <c r="BU27" s="27"/>
      <c r="BV27" s="39" t="s">
        <v>1</v>
      </c>
      <c r="BW27" s="27"/>
      <c r="BX27" s="11" t="s">
        <v>1</v>
      </c>
      <c r="BY27" s="27"/>
      <c r="BZ27" s="11" t="s">
        <v>1</v>
      </c>
      <c r="CA27" s="27" t="s">
        <v>29</v>
      </c>
      <c r="CB27" s="11">
        <v>2.9999999999999997E-4</v>
      </c>
      <c r="CC27" s="27"/>
      <c r="CD27" s="11" t="s">
        <v>1</v>
      </c>
      <c r="CE27" s="27" t="s">
        <v>29</v>
      </c>
      <c r="CF27" s="11">
        <v>2.9999999999999997E-4</v>
      </c>
      <c r="CG27" s="27" t="s">
        <v>29</v>
      </c>
      <c r="CH27" s="11">
        <v>2.9999999999999997E-4</v>
      </c>
      <c r="CI27" s="27"/>
      <c r="CJ27" s="11" t="s">
        <v>1</v>
      </c>
      <c r="CK27" s="27" t="s">
        <v>134</v>
      </c>
      <c r="CL27" s="11">
        <v>2.9999999999999997E-4</v>
      </c>
      <c r="CM27" s="27"/>
      <c r="CN27" s="11" t="s">
        <v>1</v>
      </c>
      <c r="CO27" s="27"/>
      <c r="CP27" s="11" t="s">
        <v>1</v>
      </c>
      <c r="CQ27" s="27"/>
      <c r="CR27" s="39" t="s">
        <v>1</v>
      </c>
      <c r="CS27" s="27"/>
      <c r="CT27" s="39" t="s">
        <v>1</v>
      </c>
      <c r="CU27" s="27"/>
      <c r="CV27" s="39" t="s">
        <v>1</v>
      </c>
      <c r="CW27" s="27"/>
      <c r="CX27" s="39" t="s">
        <v>1</v>
      </c>
      <c r="CY27" s="27"/>
      <c r="CZ27" s="39" t="s">
        <v>1</v>
      </c>
      <c r="DA27" s="27"/>
      <c r="DB27" s="39" t="s">
        <v>1</v>
      </c>
      <c r="DC27" s="27"/>
      <c r="DD27" s="39" t="s">
        <v>1</v>
      </c>
      <c r="DE27" s="27" t="s">
        <v>29</v>
      </c>
      <c r="DF27" s="11">
        <v>2.9999999999999997E-4</v>
      </c>
      <c r="DG27" s="27"/>
      <c r="DH27" s="39" t="s">
        <v>1</v>
      </c>
      <c r="DI27" s="27"/>
      <c r="DJ27" s="39" t="s">
        <v>1</v>
      </c>
      <c r="DK27" s="27" t="s">
        <v>29</v>
      </c>
      <c r="DL27" s="11">
        <v>2.9999999999999997E-4</v>
      </c>
      <c r="DM27" s="27"/>
      <c r="DN27" s="39" t="s">
        <v>1</v>
      </c>
      <c r="DO27" s="27"/>
      <c r="DP27" s="39" t="s">
        <v>1</v>
      </c>
      <c r="DQ27" s="27"/>
      <c r="DR27" s="39" t="s">
        <v>1</v>
      </c>
      <c r="DS27" s="27"/>
      <c r="DT27" s="39" t="s">
        <v>1</v>
      </c>
      <c r="DU27" s="27"/>
      <c r="DV27" s="39" t="s">
        <v>1</v>
      </c>
      <c r="DW27" s="27"/>
      <c r="DX27" s="39" t="s">
        <v>1</v>
      </c>
      <c r="DY27" s="27" t="s">
        <v>29</v>
      </c>
      <c r="DZ27" s="11">
        <v>2.9999999999999997E-4</v>
      </c>
      <c r="EA27" s="27"/>
      <c r="EB27" s="39" t="s">
        <v>1</v>
      </c>
      <c r="EC27" s="27" t="s">
        <v>29</v>
      </c>
      <c r="ED27" s="11">
        <v>2.9999999999999997E-4</v>
      </c>
      <c r="EE27" s="32"/>
      <c r="EF27" s="33">
        <f t="shared" si="0"/>
        <v>17</v>
      </c>
      <c r="EG27" s="28" t="str">
        <f t="shared" si="6"/>
        <v>&lt;</v>
      </c>
      <c r="EH27" s="31">
        <f t="shared" si="8"/>
        <v>2.9999999999999997E-4</v>
      </c>
      <c r="EI27" s="33">
        <v>0</v>
      </c>
      <c r="EJ27" s="34" t="s">
        <v>80</v>
      </c>
      <c r="EM27" s="123">
        <f t="shared" si="4"/>
        <v>17</v>
      </c>
      <c r="EN27" s="123">
        <f t="shared" si="3"/>
        <v>0</v>
      </c>
      <c r="EO27" s="124">
        <f t="shared" si="5"/>
        <v>0</v>
      </c>
    </row>
    <row r="28" spans="2:145" ht="14.1" customHeight="1">
      <c r="B28" s="223"/>
      <c r="C28" s="214" t="s">
        <v>81</v>
      </c>
      <c r="D28" s="215"/>
      <c r="E28" s="27" t="s">
        <v>29</v>
      </c>
      <c r="F28" s="11">
        <v>2.9999999999999997E-4</v>
      </c>
      <c r="G28" s="27"/>
      <c r="H28" s="11" t="s">
        <v>1</v>
      </c>
      <c r="I28" s="27"/>
      <c r="J28" s="11" t="s">
        <v>1</v>
      </c>
      <c r="K28" s="27"/>
      <c r="L28" s="31" t="s">
        <v>1</v>
      </c>
      <c r="M28" s="27"/>
      <c r="N28" s="11" t="s">
        <v>1</v>
      </c>
      <c r="O28" s="27"/>
      <c r="P28" s="31" t="s">
        <v>1</v>
      </c>
      <c r="Q28" s="27"/>
      <c r="R28" s="11" t="s">
        <v>1</v>
      </c>
      <c r="S28" s="27" t="s">
        <v>29</v>
      </c>
      <c r="T28" s="11">
        <v>2.9999999999999997E-4</v>
      </c>
      <c r="U28" s="27"/>
      <c r="V28" s="31" t="s">
        <v>1</v>
      </c>
      <c r="W28" s="27"/>
      <c r="X28" s="11" t="s">
        <v>1</v>
      </c>
      <c r="Y28" s="27"/>
      <c r="Z28" s="11" t="s">
        <v>1</v>
      </c>
      <c r="AA28" s="27" t="s">
        <v>29</v>
      </c>
      <c r="AB28" s="11">
        <v>2.9999999999999997E-4</v>
      </c>
      <c r="AC28" s="27"/>
      <c r="AD28" s="11" t="s">
        <v>1</v>
      </c>
      <c r="AE28" s="27"/>
      <c r="AF28" s="31" t="s">
        <v>1</v>
      </c>
      <c r="AG28" s="27"/>
      <c r="AH28" s="11" t="s">
        <v>1</v>
      </c>
      <c r="AI28" s="27"/>
      <c r="AJ28" s="11" t="s">
        <v>1</v>
      </c>
      <c r="AK28" s="27"/>
      <c r="AL28" s="11" t="s">
        <v>1</v>
      </c>
      <c r="AM28" s="27" t="s">
        <v>29</v>
      </c>
      <c r="AN28" s="11">
        <v>2.9999999999999997E-4</v>
      </c>
      <c r="AO28" s="27"/>
      <c r="AP28" s="31" t="s">
        <v>1</v>
      </c>
      <c r="AQ28" s="27"/>
      <c r="AR28" s="11" t="s">
        <v>1</v>
      </c>
      <c r="AS28" s="27"/>
      <c r="AT28" s="11" t="s">
        <v>1</v>
      </c>
      <c r="AU28" s="27"/>
      <c r="AV28" s="11" t="s">
        <v>1</v>
      </c>
      <c r="AW28" s="27" t="s">
        <v>29</v>
      </c>
      <c r="AX28" s="11">
        <v>2.9999999999999997E-4</v>
      </c>
      <c r="AY28" s="27" t="s">
        <v>29</v>
      </c>
      <c r="AZ28" s="11">
        <v>2.9999999999999997E-4</v>
      </c>
      <c r="BA28" s="27"/>
      <c r="BB28" s="11" t="s">
        <v>1</v>
      </c>
      <c r="BC28" s="27"/>
      <c r="BD28" s="31" t="s">
        <v>1</v>
      </c>
      <c r="BE28" s="27"/>
      <c r="BF28" s="11" t="s">
        <v>1</v>
      </c>
      <c r="BG28" s="27" t="s">
        <v>29</v>
      </c>
      <c r="BH28" s="11">
        <v>2.9999999999999997E-4</v>
      </c>
      <c r="BI28" s="27"/>
      <c r="BJ28" s="11" t="s">
        <v>1</v>
      </c>
      <c r="BK28" s="27"/>
      <c r="BL28" s="31" t="s">
        <v>1</v>
      </c>
      <c r="BM28" s="27" t="s">
        <v>29</v>
      </c>
      <c r="BN28" s="39">
        <v>2.9999999999999997E-4</v>
      </c>
      <c r="BO28" s="27" t="s">
        <v>29</v>
      </c>
      <c r="BP28" s="39">
        <v>2.9999999999999997E-4</v>
      </c>
      <c r="BQ28" s="27"/>
      <c r="BR28" s="39" t="s">
        <v>1</v>
      </c>
      <c r="BS28" s="27"/>
      <c r="BT28" s="39" t="s">
        <v>1</v>
      </c>
      <c r="BU28" s="27"/>
      <c r="BV28" s="39" t="s">
        <v>1</v>
      </c>
      <c r="BW28" s="27"/>
      <c r="BX28" s="11" t="s">
        <v>1</v>
      </c>
      <c r="BY28" s="27"/>
      <c r="BZ28" s="11" t="s">
        <v>1</v>
      </c>
      <c r="CA28" s="27" t="s">
        <v>29</v>
      </c>
      <c r="CB28" s="11">
        <v>2.9999999999999997E-4</v>
      </c>
      <c r="CC28" s="27"/>
      <c r="CD28" s="11" t="s">
        <v>1</v>
      </c>
      <c r="CE28" s="27" t="s">
        <v>29</v>
      </c>
      <c r="CF28" s="11">
        <v>2.9999999999999997E-4</v>
      </c>
      <c r="CG28" s="27" t="s">
        <v>29</v>
      </c>
      <c r="CH28" s="11">
        <v>2.9999999999999997E-4</v>
      </c>
      <c r="CI28" s="27"/>
      <c r="CJ28" s="11" t="s">
        <v>1</v>
      </c>
      <c r="CK28" s="27" t="s">
        <v>134</v>
      </c>
      <c r="CL28" s="11">
        <v>2E-3</v>
      </c>
      <c r="CM28" s="27"/>
      <c r="CN28" s="11" t="s">
        <v>1</v>
      </c>
      <c r="CO28" s="27"/>
      <c r="CP28" s="11" t="s">
        <v>1</v>
      </c>
      <c r="CQ28" s="27"/>
      <c r="CR28" s="39" t="s">
        <v>1</v>
      </c>
      <c r="CS28" s="27"/>
      <c r="CT28" s="39" t="s">
        <v>1</v>
      </c>
      <c r="CU28" s="27"/>
      <c r="CV28" s="39" t="s">
        <v>1</v>
      </c>
      <c r="CW28" s="27"/>
      <c r="CX28" s="39" t="s">
        <v>1</v>
      </c>
      <c r="CY28" s="27"/>
      <c r="CZ28" s="39" t="s">
        <v>1</v>
      </c>
      <c r="DA28" s="27"/>
      <c r="DB28" s="39" t="s">
        <v>1</v>
      </c>
      <c r="DC28" s="27"/>
      <c r="DD28" s="39" t="s">
        <v>1</v>
      </c>
      <c r="DE28" s="27" t="s">
        <v>29</v>
      </c>
      <c r="DF28" s="11">
        <v>2.9999999999999997E-4</v>
      </c>
      <c r="DG28" s="27"/>
      <c r="DH28" s="39" t="s">
        <v>1</v>
      </c>
      <c r="DI28" s="27"/>
      <c r="DJ28" s="39" t="s">
        <v>1</v>
      </c>
      <c r="DK28" s="27" t="s">
        <v>29</v>
      </c>
      <c r="DL28" s="11">
        <v>2.9999999999999997E-4</v>
      </c>
      <c r="DM28" s="27"/>
      <c r="DN28" s="39" t="s">
        <v>1</v>
      </c>
      <c r="DO28" s="27"/>
      <c r="DP28" s="39" t="s">
        <v>1</v>
      </c>
      <c r="DQ28" s="27"/>
      <c r="DR28" s="39" t="s">
        <v>1</v>
      </c>
      <c r="DS28" s="27"/>
      <c r="DT28" s="39" t="s">
        <v>1</v>
      </c>
      <c r="DU28" s="27"/>
      <c r="DV28" s="39" t="s">
        <v>1</v>
      </c>
      <c r="DW28" s="27"/>
      <c r="DX28" s="39" t="s">
        <v>1</v>
      </c>
      <c r="DY28" s="27" t="s">
        <v>29</v>
      </c>
      <c r="DZ28" s="11">
        <v>2.9999999999999997E-4</v>
      </c>
      <c r="EA28" s="27"/>
      <c r="EB28" s="39" t="s">
        <v>1</v>
      </c>
      <c r="EC28" s="27" t="s">
        <v>29</v>
      </c>
      <c r="ED28" s="11">
        <v>2.9999999999999997E-4</v>
      </c>
      <c r="EE28" s="32"/>
      <c r="EF28" s="33">
        <f t="shared" si="0"/>
        <v>17</v>
      </c>
      <c r="EG28" s="28" t="str">
        <f t="shared" si="6"/>
        <v>&lt;</v>
      </c>
      <c r="EH28" s="31">
        <f t="shared" si="8"/>
        <v>2E-3</v>
      </c>
      <c r="EI28" s="33">
        <v>0</v>
      </c>
      <c r="EJ28" s="34" t="s">
        <v>82</v>
      </c>
      <c r="EM28" s="123">
        <f t="shared" si="4"/>
        <v>17</v>
      </c>
      <c r="EN28" s="123">
        <f t="shared" si="3"/>
        <v>0</v>
      </c>
      <c r="EO28" s="124">
        <f t="shared" si="5"/>
        <v>0</v>
      </c>
    </row>
    <row r="29" spans="2:145" ht="14.1" customHeight="1">
      <c r="B29" s="223"/>
      <c r="C29" s="214" t="s">
        <v>83</v>
      </c>
      <c r="D29" s="215"/>
      <c r="E29" s="27" t="s">
        <v>29</v>
      </c>
      <c r="F29" s="39">
        <v>2.0000000000000001E-4</v>
      </c>
      <c r="G29" s="27" t="s">
        <v>29</v>
      </c>
      <c r="H29" s="39">
        <v>2.0000000000000001E-4</v>
      </c>
      <c r="I29" s="27" t="s">
        <v>29</v>
      </c>
      <c r="J29" s="39">
        <v>2.0000000000000001E-4</v>
      </c>
      <c r="K29" s="27" t="s">
        <v>29</v>
      </c>
      <c r="L29" s="39">
        <v>2.0000000000000001E-4</v>
      </c>
      <c r="M29" s="27" t="s">
        <v>29</v>
      </c>
      <c r="N29" s="39">
        <v>2.0000000000000001E-4</v>
      </c>
      <c r="O29" s="27" t="s">
        <v>29</v>
      </c>
      <c r="P29" s="39">
        <v>2.0000000000000001E-4</v>
      </c>
      <c r="Q29" s="27" t="s">
        <v>29</v>
      </c>
      <c r="R29" s="39">
        <v>2.0000000000000001E-4</v>
      </c>
      <c r="S29" s="27" t="s">
        <v>29</v>
      </c>
      <c r="T29" s="39">
        <v>2.0000000000000001E-4</v>
      </c>
      <c r="U29" s="27" t="s">
        <v>29</v>
      </c>
      <c r="V29" s="39">
        <v>2.0000000000000001E-4</v>
      </c>
      <c r="W29" s="27" t="s">
        <v>29</v>
      </c>
      <c r="X29" s="39">
        <v>2.0000000000000001E-4</v>
      </c>
      <c r="Y29" s="27" t="s">
        <v>29</v>
      </c>
      <c r="Z29" s="39">
        <v>2.0000000000000001E-4</v>
      </c>
      <c r="AA29" s="27" t="s">
        <v>29</v>
      </c>
      <c r="AB29" s="39">
        <v>2.0000000000000001E-4</v>
      </c>
      <c r="AC29" s="27" t="s">
        <v>29</v>
      </c>
      <c r="AD29" s="39">
        <v>2.0000000000000001E-4</v>
      </c>
      <c r="AE29" s="27" t="s">
        <v>29</v>
      </c>
      <c r="AF29" s="39">
        <v>2.0000000000000001E-4</v>
      </c>
      <c r="AG29" s="27" t="s">
        <v>29</v>
      </c>
      <c r="AH29" s="39">
        <v>2.0000000000000001E-4</v>
      </c>
      <c r="AI29" s="27" t="s">
        <v>29</v>
      </c>
      <c r="AJ29" s="39">
        <v>2.0000000000000001E-4</v>
      </c>
      <c r="AK29" s="27" t="s">
        <v>29</v>
      </c>
      <c r="AL29" s="39">
        <v>2.0000000000000001E-4</v>
      </c>
      <c r="AM29" s="27" t="s">
        <v>29</v>
      </c>
      <c r="AN29" s="39">
        <v>2.0000000000000001E-4</v>
      </c>
      <c r="AO29" s="27" t="s">
        <v>29</v>
      </c>
      <c r="AP29" s="39">
        <v>2.0000000000000001E-4</v>
      </c>
      <c r="AQ29" s="27" t="s">
        <v>29</v>
      </c>
      <c r="AR29" s="39">
        <v>2.0000000000000001E-4</v>
      </c>
      <c r="AS29" s="27" t="s">
        <v>29</v>
      </c>
      <c r="AT29" s="39">
        <v>2.0000000000000001E-4</v>
      </c>
      <c r="AU29" s="27" t="s">
        <v>29</v>
      </c>
      <c r="AV29" s="39">
        <v>2.0000000000000001E-4</v>
      </c>
      <c r="AW29" s="27" t="s">
        <v>29</v>
      </c>
      <c r="AX29" s="39">
        <v>2.0000000000000001E-4</v>
      </c>
      <c r="AY29" s="27" t="s">
        <v>29</v>
      </c>
      <c r="AZ29" s="39">
        <v>2.0000000000000001E-4</v>
      </c>
      <c r="BA29" s="27" t="s">
        <v>29</v>
      </c>
      <c r="BB29" s="39">
        <v>2.0000000000000001E-4</v>
      </c>
      <c r="BC29" s="27" t="s">
        <v>29</v>
      </c>
      <c r="BD29" s="39">
        <v>2.0000000000000001E-4</v>
      </c>
      <c r="BE29" s="27" t="s">
        <v>29</v>
      </c>
      <c r="BF29" s="39">
        <v>2.0000000000000001E-4</v>
      </c>
      <c r="BG29" s="27" t="s">
        <v>29</v>
      </c>
      <c r="BH29" s="39">
        <v>2.0000000000000001E-4</v>
      </c>
      <c r="BI29" s="27" t="s">
        <v>29</v>
      </c>
      <c r="BJ29" s="39">
        <v>2.0000000000000001E-4</v>
      </c>
      <c r="BK29" s="27" t="s">
        <v>29</v>
      </c>
      <c r="BL29" s="39">
        <v>2.0000000000000001E-4</v>
      </c>
      <c r="BM29" s="27" t="s">
        <v>29</v>
      </c>
      <c r="BN29" s="39">
        <v>2.0000000000000001E-4</v>
      </c>
      <c r="BO29" s="27" t="s">
        <v>29</v>
      </c>
      <c r="BP29" s="39">
        <v>2.0000000000000001E-4</v>
      </c>
      <c r="BQ29" s="27" t="s">
        <v>29</v>
      </c>
      <c r="BR29" s="39">
        <v>2.0000000000000001E-4</v>
      </c>
      <c r="BS29" s="27" t="s">
        <v>29</v>
      </c>
      <c r="BT29" s="39">
        <v>2.0000000000000001E-4</v>
      </c>
      <c r="BU29" s="27" t="s">
        <v>29</v>
      </c>
      <c r="BV29" s="39">
        <v>2.0000000000000001E-4</v>
      </c>
      <c r="BW29" s="27" t="s">
        <v>29</v>
      </c>
      <c r="BX29" s="39">
        <v>2.0000000000000001E-4</v>
      </c>
      <c r="BY29" s="27" t="s">
        <v>29</v>
      </c>
      <c r="BZ29" s="39">
        <v>2.0000000000000001E-4</v>
      </c>
      <c r="CA29" s="27" t="s">
        <v>29</v>
      </c>
      <c r="CB29" s="39">
        <v>2.0000000000000001E-4</v>
      </c>
      <c r="CC29" s="27" t="s">
        <v>29</v>
      </c>
      <c r="CD29" s="39">
        <v>2.0000000000000001E-4</v>
      </c>
      <c r="CE29" s="27" t="s">
        <v>29</v>
      </c>
      <c r="CF29" s="39">
        <v>2.0000000000000001E-4</v>
      </c>
      <c r="CG29" s="27" t="s">
        <v>29</v>
      </c>
      <c r="CH29" s="39">
        <v>2.0000000000000001E-4</v>
      </c>
      <c r="CI29" s="27" t="s">
        <v>29</v>
      </c>
      <c r="CJ29" s="39">
        <v>2.0000000000000001E-4</v>
      </c>
      <c r="CK29" s="27" t="s">
        <v>134</v>
      </c>
      <c r="CL29" s="31">
        <v>1E-3</v>
      </c>
      <c r="CM29" s="27" t="s">
        <v>134</v>
      </c>
      <c r="CN29" s="31">
        <v>1E-3</v>
      </c>
      <c r="CO29" s="27" t="s">
        <v>134</v>
      </c>
      <c r="CP29" s="31">
        <v>1E-3</v>
      </c>
      <c r="CQ29" s="27" t="s">
        <v>29</v>
      </c>
      <c r="CR29" s="39">
        <v>2.0000000000000001E-4</v>
      </c>
      <c r="CS29" s="27" t="s">
        <v>29</v>
      </c>
      <c r="CT29" s="39">
        <v>2.0000000000000001E-4</v>
      </c>
      <c r="CU29" s="27" t="s">
        <v>29</v>
      </c>
      <c r="CV29" s="39">
        <v>2.0000000000000001E-4</v>
      </c>
      <c r="CW29" s="27" t="s">
        <v>29</v>
      </c>
      <c r="CX29" s="39">
        <v>2.0000000000000001E-4</v>
      </c>
      <c r="CY29" s="27" t="s">
        <v>29</v>
      </c>
      <c r="CZ29" s="39">
        <v>2.0000000000000001E-4</v>
      </c>
      <c r="DA29" s="27" t="s">
        <v>29</v>
      </c>
      <c r="DB29" s="39">
        <v>2.0000000000000001E-4</v>
      </c>
      <c r="DC29" s="27" t="s">
        <v>29</v>
      </c>
      <c r="DD29" s="39">
        <v>2.0000000000000001E-4</v>
      </c>
      <c r="DE29" s="27" t="s">
        <v>29</v>
      </c>
      <c r="DF29" s="39">
        <v>2.0000000000000001E-4</v>
      </c>
      <c r="DG29" s="27" t="s">
        <v>29</v>
      </c>
      <c r="DH29" s="39">
        <v>2.0000000000000001E-4</v>
      </c>
      <c r="DI29" s="27" t="s">
        <v>29</v>
      </c>
      <c r="DJ29" s="39">
        <v>2.0000000000000001E-4</v>
      </c>
      <c r="DK29" s="27" t="s">
        <v>29</v>
      </c>
      <c r="DL29" s="39">
        <v>2.0000000000000001E-4</v>
      </c>
      <c r="DM29" s="27" t="s">
        <v>29</v>
      </c>
      <c r="DN29" s="39">
        <v>2.0000000000000001E-4</v>
      </c>
      <c r="DO29" s="27" t="s">
        <v>29</v>
      </c>
      <c r="DP29" s="39">
        <v>2.0000000000000001E-4</v>
      </c>
      <c r="DQ29" s="27" t="s">
        <v>29</v>
      </c>
      <c r="DR29" s="39">
        <v>2.0000000000000001E-4</v>
      </c>
      <c r="DS29" s="27" t="s">
        <v>29</v>
      </c>
      <c r="DT29" s="39">
        <v>2.0000000000000001E-4</v>
      </c>
      <c r="DU29" s="27" t="s">
        <v>29</v>
      </c>
      <c r="DV29" s="39">
        <v>2.0000000000000001E-4</v>
      </c>
      <c r="DW29" s="27" t="s">
        <v>29</v>
      </c>
      <c r="DX29" s="39">
        <v>2.0000000000000001E-4</v>
      </c>
      <c r="DY29" s="27" t="s">
        <v>29</v>
      </c>
      <c r="DZ29" s="39">
        <v>2.0000000000000001E-4</v>
      </c>
      <c r="EA29" s="27" t="s">
        <v>29</v>
      </c>
      <c r="EB29" s="39">
        <v>2.0000000000000001E-4</v>
      </c>
      <c r="EC29" s="27" t="s">
        <v>29</v>
      </c>
      <c r="ED29" s="39">
        <v>2.0000000000000001E-4</v>
      </c>
      <c r="EE29" s="32"/>
      <c r="EF29" s="33">
        <f t="shared" si="0"/>
        <v>65</v>
      </c>
      <c r="EG29" s="28" t="str">
        <f t="shared" si="6"/>
        <v>&lt;</v>
      </c>
      <c r="EH29" s="31">
        <f t="shared" si="8"/>
        <v>1E-3</v>
      </c>
      <c r="EI29" s="33">
        <v>0</v>
      </c>
      <c r="EJ29" s="34" t="s">
        <v>75</v>
      </c>
      <c r="EM29" s="123">
        <f t="shared" si="4"/>
        <v>65</v>
      </c>
      <c r="EN29" s="123">
        <f t="shared" si="3"/>
        <v>0</v>
      </c>
      <c r="EO29" s="124">
        <f t="shared" si="5"/>
        <v>0</v>
      </c>
    </row>
    <row r="30" spans="2:145" ht="14.1" customHeight="1">
      <c r="B30" s="223"/>
      <c r="C30" s="214" t="s">
        <v>2</v>
      </c>
      <c r="D30" s="215"/>
      <c r="E30" s="27" t="s">
        <v>29</v>
      </c>
      <c r="F30" s="39">
        <v>2E-3</v>
      </c>
      <c r="G30" s="27" t="s">
        <v>29</v>
      </c>
      <c r="H30" s="39">
        <v>2E-3</v>
      </c>
      <c r="I30" s="27" t="s">
        <v>29</v>
      </c>
      <c r="J30" s="39">
        <v>2E-3</v>
      </c>
      <c r="K30" s="27" t="s">
        <v>29</v>
      </c>
      <c r="L30" s="39">
        <v>2E-3</v>
      </c>
      <c r="M30" s="27" t="s">
        <v>29</v>
      </c>
      <c r="N30" s="39">
        <v>2E-3</v>
      </c>
      <c r="O30" s="27" t="s">
        <v>29</v>
      </c>
      <c r="P30" s="39">
        <v>2E-3</v>
      </c>
      <c r="Q30" s="27" t="s">
        <v>29</v>
      </c>
      <c r="R30" s="39">
        <v>2E-3</v>
      </c>
      <c r="S30" s="27" t="s">
        <v>29</v>
      </c>
      <c r="T30" s="39">
        <v>2E-3</v>
      </c>
      <c r="U30" s="27" t="s">
        <v>29</v>
      </c>
      <c r="V30" s="39">
        <v>2E-3</v>
      </c>
      <c r="W30" s="27" t="s">
        <v>29</v>
      </c>
      <c r="X30" s="39">
        <v>2E-3</v>
      </c>
      <c r="Y30" s="27" t="s">
        <v>29</v>
      </c>
      <c r="Z30" s="39">
        <v>2E-3</v>
      </c>
      <c r="AA30" s="27" t="s">
        <v>29</v>
      </c>
      <c r="AB30" s="39">
        <v>2E-3</v>
      </c>
      <c r="AC30" s="27" t="s">
        <v>29</v>
      </c>
      <c r="AD30" s="39">
        <v>2E-3</v>
      </c>
      <c r="AE30" s="27" t="s">
        <v>29</v>
      </c>
      <c r="AF30" s="39">
        <v>2E-3</v>
      </c>
      <c r="AG30" s="27" t="s">
        <v>29</v>
      </c>
      <c r="AH30" s="39">
        <v>2E-3</v>
      </c>
      <c r="AI30" s="27" t="s">
        <v>29</v>
      </c>
      <c r="AJ30" s="39">
        <v>2E-3</v>
      </c>
      <c r="AK30" s="27" t="s">
        <v>29</v>
      </c>
      <c r="AL30" s="39">
        <v>2E-3</v>
      </c>
      <c r="AM30" s="27" t="s">
        <v>29</v>
      </c>
      <c r="AN30" s="39">
        <v>2E-3</v>
      </c>
      <c r="AO30" s="27" t="s">
        <v>29</v>
      </c>
      <c r="AP30" s="39">
        <v>2E-3</v>
      </c>
      <c r="AQ30" s="27" t="s">
        <v>29</v>
      </c>
      <c r="AR30" s="39">
        <v>2E-3</v>
      </c>
      <c r="AS30" s="27" t="s">
        <v>29</v>
      </c>
      <c r="AT30" s="39">
        <v>2E-3</v>
      </c>
      <c r="AU30" s="27" t="s">
        <v>29</v>
      </c>
      <c r="AV30" s="39">
        <v>2E-3</v>
      </c>
      <c r="AW30" s="27" t="s">
        <v>29</v>
      </c>
      <c r="AX30" s="39">
        <v>2E-3</v>
      </c>
      <c r="AY30" s="27" t="s">
        <v>29</v>
      </c>
      <c r="AZ30" s="39">
        <v>2E-3</v>
      </c>
      <c r="BA30" s="27" t="s">
        <v>29</v>
      </c>
      <c r="BB30" s="39">
        <v>2E-3</v>
      </c>
      <c r="BC30" s="27" t="s">
        <v>29</v>
      </c>
      <c r="BD30" s="39">
        <v>2E-3</v>
      </c>
      <c r="BE30" s="27" t="s">
        <v>29</v>
      </c>
      <c r="BF30" s="39">
        <v>2E-3</v>
      </c>
      <c r="BG30" s="27" t="s">
        <v>29</v>
      </c>
      <c r="BH30" s="39">
        <v>2E-3</v>
      </c>
      <c r="BI30" s="27" t="s">
        <v>29</v>
      </c>
      <c r="BJ30" s="39">
        <v>2E-3</v>
      </c>
      <c r="BK30" s="27" t="s">
        <v>29</v>
      </c>
      <c r="BL30" s="39">
        <v>2E-3</v>
      </c>
      <c r="BM30" s="27" t="s">
        <v>29</v>
      </c>
      <c r="BN30" s="39">
        <v>2E-3</v>
      </c>
      <c r="BO30" s="27" t="s">
        <v>29</v>
      </c>
      <c r="BP30" s="39">
        <v>2E-3</v>
      </c>
      <c r="BQ30" s="27" t="s">
        <v>29</v>
      </c>
      <c r="BR30" s="39">
        <v>2E-3</v>
      </c>
      <c r="BS30" s="27" t="s">
        <v>29</v>
      </c>
      <c r="BT30" s="39">
        <v>2E-3</v>
      </c>
      <c r="BU30" s="27" t="s">
        <v>29</v>
      </c>
      <c r="BV30" s="39">
        <v>2E-3</v>
      </c>
      <c r="BW30" s="27" t="s">
        <v>29</v>
      </c>
      <c r="BX30" s="39">
        <v>2E-3</v>
      </c>
      <c r="BY30" s="27" t="s">
        <v>29</v>
      </c>
      <c r="BZ30" s="39">
        <v>2E-3</v>
      </c>
      <c r="CA30" s="27" t="s">
        <v>29</v>
      </c>
      <c r="CB30" s="39">
        <v>2E-3</v>
      </c>
      <c r="CC30" s="27" t="s">
        <v>29</v>
      </c>
      <c r="CD30" s="39">
        <v>2E-3</v>
      </c>
      <c r="CE30" s="27" t="s">
        <v>29</v>
      </c>
      <c r="CF30" s="39">
        <v>2E-3</v>
      </c>
      <c r="CG30" s="27" t="s">
        <v>29</v>
      </c>
      <c r="CH30" s="39">
        <v>2E-3</v>
      </c>
      <c r="CI30" s="27" t="s">
        <v>29</v>
      </c>
      <c r="CJ30" s="39">
        <v>2E-3</v>
      </c>
      <c r="CK30" s="27" t="s">
        <v>134</v>
      </c>
      <c r="CL30" s="31">
        <v>2E-3</v>
      </c>
      <c r="CM30" s="27" t="s">
        <v>134</v>
      </c>
      <c r="CN30" s="31">
        <v>2E-3</v>
      </c>
      <c r="CO30" s="27" t="s">
        <v>134</v>
      </c>
      <c r="CP30" s="31">
        <v>2E-3</v>
      </c>
      <c r="CQ30" s="27" t="s">
        <v>29</v>
      </c>
      <c r="CR30" s="39">
        <v>2E-3</v>
      </c>
      <c r="CS30" s="27" t="s">
        <v>29</v>
      </c>
      <c r="CT30" s="39">
        <v>2E-3</v>
      </c>
      <c r="CU30" s="27" t="s">
        <v>29</v>
      </c>
      <c r="CV30" s="39">
        <v>2E-3</v>
      </c>
      <c r="CW30" s="27" t="s">
        <v>29</v>
      </c>
      <c r="CX30" s="39">
        <v>2E-3</v>
      </c>
      <c r="CY30" s="27" t="s">
        <v>29</v>
      </c>
      <c r="CZ30" s="39">
        <v>2E-3</v>
      </c>
      <c r="DA30" s="27" t="s">
        <v>29</v>
      </c>
      <c r="DB30" s="39">
        <v>2E-3</v>
      </c>
      <c r="DC30" s="27" t="s">
        <v>29</v>
      </c>
      <c r="DD30" s="39">
        <v>2E-3</v>
      </c>
      <c r="DE30" s="27" t="s">
        <v>29</v>
      </c>
      <c r="DF30" s="39">
        <v>2E-3</v>
      </c>
      <c r="DG30" s="27" t="s">
        <v>29</v>
      </c>
      <c r="DH30" s="39">
        <v>2E-3</v>
      </c>
      <c r="DI30" s="27" t="s">
        <v>29</v>
      </c>
      <c r="DJ30" s="39">
        <v>2E-3</v>
      </c>
      <c r="DK30" s="27" t="s">
        <v>29</v>
      </c>
      <c r="DL30" s="39">
        <v>2E-3</v>
      </c>
      <c r="DM30" s="27" t="s">
        <v>29</v>
      </c>
      <c r="DN30" s="39">
        <v>2E-3</v>
      </c>
      <c r="DO30" s="27" t="s">
        <v>29</v>
      </c>
      <c r="DP30" s="39">
        <v>2E-3</v>
      </c>
      <c r="DQ30" s="27" t="s">
        <v>29</v>
      </c>
      <c r="DR30" s="39">
        <v>2E-3</v>
      </c>
      <c r="DS30" s="27" t="s">
        <v>29</v>
      </c>
      <c r="DT30" s="39">
        <v>2E-3</v>
      </c>
      <c r="DU30" s="27" t="s">
        <v>29</v>
      </c>
      <c r="DV30" s="39">
        <v>2E-3</v>
      </c>
      <c r="DW30" s="27" t="s">
        <v>29</v>
      </c>
      <c r="DX30" s="39">
        <v>2E-3</v>
      </c>
      <c r="DY30" s="27" t="s">
        <v>29</v>
      </c>
      <c r="DZ30" s="39">
        <v>2E-3</v>
      </c>
      <c r="EA30" s="27" t="s">
        <v>29</v>
      </c>
      <c r="EB30" s="39">
        <v>2E-3</v>
      </c>
      <c r="EC30" s="27" t="s">
        <v>29</v>
      </c>
      <c r="ED30" s="39">
        <v>2E-3</v>
      </c>
      <c r="EE30" s="32"/>
      <c r="EF30" s="33">
        <f t="shared" si="0"/>
        <v>65</v>
      </c>
      <c r="EG30" s="28" t="str">
        <f t="shared" si="6"/>
        <v>&lt;</v>
      </c>
      <c r="EH30" s="31">
        <f t="shared" si="8"/>
        <v>2E-3</v>
      </c>
      <c r="EI30" s="33">
        <v>0</v>
      </c>
      <c r="EJ30" s="34" t="s">
        <v>75</v>
      </c>
      <c r="EM30" s="123">
        <f t="shared" si="4"/>
        <v>65</v>
      </c>
      <c r="EN30" s="123">
        <f t="shared" si="3"/>
        <v>0</v>
      </c>
      <c r="EO30" s="124">
        <f t="shared" si="5"/>
        <v>0</v>
      </c>
    </row>
    <row r="31" spans="2:145" ht="14.1" customHeight="1">
      <c r="B31" s="223"/>
      <c r="C31" s="216" t="s">
        <v>118</v>
      </c>
      <c r="D31" s="215"/>
      <c r="E31" s="38" t="s">
        <v>29</v>
      </c>
      <c r="F31" s="39">
        <v>1.2E-2</v>
      </c>
      <c r="G31" s="38"/>
      <c r="H31" s="51">
        <v>1.5</v>
      </c>
      <c r="I31" s="38" t="s">
        <v>29</v>
      </c>
      <c r="J31" s="39">
        <v>1.2E-2</v>
      </c>
      <c r="K31" s="38"/>
      <c r="L31" s="39">
        <v>3.6</v>
      </c>
      <c r="M31" s="38" t="s">
        <v>29</v>
      </c>
      <c r="N31" s="39">
        <v>1.2E-2</v>
      </c>
      <c r="O31" s="38"/>
      <c r="P31" s="39">
        <v>1.2E-2</v>
      </c>
      <c r="Q31" s="38"/>
      <c r="R31" s="39">
        <v>3.3</v>
      </c>
      <c r="S31" s="125"/>
      <c r="T31" s="39">
        <v>1.1000000000000001</v>
      </c>
      <c r="U31" s="38"/>
      <c r="V31" s="39">
        <v>4.5999999999999996</v>
      </c>
      <c r="W31" s="38"/>
      <c r="X31" s="39">
        <v>3.5</v>
      </c>
      <c r="Y31" s="38" t="s">
        <v>29</v>
      </c>
      <c r="Z31" s="39">
        <v>1.2E-2</v>
      </c>
      <c r="AA31" s="38"/>
      <c r="AB31" s="39">
        <v>5.4</v>
      </c>
      <c r="AC31" s="38"/>
      <c r="AD31" s="49">
        <v>0.04</v>
      </c>
      <c r="AE31" s="38" t="s">
        <v>29</v>
      </c>
      <c r="AF31" s="39">
        <v>1.2E-2</v>
      </c>
      <c r="AG31" s="38"/>
      <c r="AH31" s="39">
        <v>2.1999999999999999E-2</v>
      </c>
      <c r="AI31" s="38"/>
      <c r="AJ31" s="39">
        <v>0.13</v>
      </c>
      <c r="AK31" s="38" t="s">
        <v>29</v>
      </c>
      <c r="AL31" s="39">
        <v>1.2E-2</v>
      </c>
      <c r="AM31" s="38"/>
      <c r="AN31" s="39">
        <v>0.44</v>
      </c>
      <c r="AO31" s="38" t="s">
        <v>29</v>
      </c>
      <c r="AP31" s="39">
        <v>1.2E-2</v>
      </c>
      <c r="AQ31" s="38"/>
      <c r="AR31" s="39">
        <v>9.1</v>
      </c>
      <c r="AS31" s="54"/>
      <c r="AT31" s="53">
        <v>16</v>
      </c>
      <c r="AU31" s="38"/>
      <c r="AV31" s="39">
        <v>7.4</v>
      </c>
      <c r="AW31" s="38"/>
      <c r="AX31" s="39">
        <v>6.2</v>
      </c>
      <c r="AY31" s="38" t="s">
        <v>29</v>
      </c>
      <c r="AZ31" s="39">
        <v>1.2E-2</v>
      </c>
      <c r="BA31" s="38" t="s">
        <v>29</v>
      </c>
      <c r="BB31" s="39">
        <v>1.2E-2</v>
      </c>
      <c r="BC31" s="38" t="s">
        <v>29</v>
      </c>
      <c r="BD31" s="49">
        <v>1.2E-2</v>
      </c>
      <c r="BE31" s="38"/>
      <c r="BF31" s="39">
        <v>1.4E-2</v>
      </c>
      <c r="BG31" s="38" t="s">
        <v>29</v>
      </c>
      <c r="BH31" s="39">
        <v>1.2E-2</v>
      </c>
      <c r="BI31" s="38" t="s">
        <v>29</v>
      </c>
      <c r="BJ31" s="39">
        <v>1.2E-2</v>
      </c>
      <c r="BK31" s="38"/>
      <c r="BL31" s="39">
        <v>2.1999999999999999E-2</v>
      </c>
      <c r="BM31" s="38"/>
      <c r="BN31" s="181">
        <v>3</v>
      </c>
      <c r="BO31" s="38"/>
      <c r="BP31" s="44">
        <v>3.2</v>
      </c>
      <c r="BQ31" s="38"/>
      <c r="BR31" s="44">
        <v>2.8</v>
      </c>
      <c r="BS31" s="38"/>
      <c r="BT31" s="44">
        <v>4.0999999999999996</v>
      </c>
      <c r="BU31" s="27"/>
      <c r="BV31" s="44">
        <v>2.6</v>
      </c>
      <c r="BW31" s="38"/>
      <c r="BX31" s="39">
        <v>4.7</v>
      </c>
      <c r="BY31" s="38"/>
      <c r="BZ31" s="39">
        <v>5.9</v>
      </c>
      <c r="CA31" s="38"/>
      <c r="CB31" s="39">
        <v>6.5</v>
      </c>
      <c r="CC31" s="38"/>
      <c r="CD31" s="39">
        <v>4.7</v>
      </c>
      <c r="CE31" s="38"/>
      <c r="CF31" s="47">
        <v>8.3000000000000007</v>
      </c>
      <c r="CG31" s="38"/>
      <c r="CH31" s="47">
        <v>3</v>
      </c>
      <c r="CI31" s="38"/>
      <c r="CJ31" s="39">
        <v>6.3</v>
      </c>
      <c r="CK31" s="27" t="s">
        <v>134</v>
      </c>
      <c r="CL31" s="39">
        <v>0.1</v>
      </c>
      <c r="CM31" s="27" t="s">
        <v>134</v>
      </c>
      <c r="CN31" s="39">
        <v>0.1</v>
      </c>
      <c r="CO31" s="27" t="s">
        <v>134</v>
      </c>
      <c r="CP31" s="39">
        <v>0.1</v>
      </c>
      <c r="CQ31" s="38"/>
      <c r="CR31" s="39">
        <v>6.8</v>
      </c>
      <c r="CS31" s="38"/>
      <c r="CT31" s="47">
        <v>4</v>
      </c>
      <c r="CU31" s="38"/>
      <c r="CV31" s="39">
        <v>7.1</v>
      </c>
      <c r="CW31" s="38"/>
      <c r="CX31" s="39">
        <v>0.76</v>
      </c>
      <c r="CY31" s="38"/>
      <c r="CZ31" s="39">
        <v>2.2000000000000002</v>
      </c>
      <c r="DA31" s="38"/>
      <c r="DB31" s="39">
        <v>6.2</v>
      </c>
      <c r="DC31" s="38"/>
      <c r="DD31" s="47">
        <v>5</v>
      </c>
      <c r="DE31" s="38" t="s">
        <v>29</v>
      </c>
      <c r="DF31" s="39">
        <v>1.2E-2</v>
      </c>
      <c r="DG31" s="38"/>
      <c r="DH31" s="39">
        <v>3.9</v>
      </c>
      <c r="DI31" s="38"/>
      <c r="DJ31" s="47">
        <v>4.5999999999999996</v>
      </c>
      <c r="DK31" s="38"/>
      <c r="DL31" s="39">
        <v>5.6</v>
      </c>
      <c r="DM31" s="38"/>
      <c r="DN31" s="47">
        <v>5</v>
      </c>
      <c r="DO31" s="38"/>
      <c r="DP31" s="46">
        <v>1.6</v>
      </c>
      <c r="DQ31" s="38"/>
      <c r="DR31" s="39">
        <v>3.7</v>
      </c>
      <c r="DS31" s="38"/>
      <c r="DT31" s="47">
        <v>6</v>
      </c>
      <c r="DU31" s="38"/>
      <c r="DV31" s="39">
        <v>5.0999999999999996</v>
      </c>
      <c r="DW31" s="38"/>
      <c r="DX31" s="39">
        <v>4.8</v>
      </c>
      <c r="DY31" s="38"/>
      <c r="DZ31" s="39">
        <v>4.4000000000000004</v>
      </c>
      <c r="EA31" s="38"/>
      <c r="EB31" s="39">
        <v>0.82</v>
      </c>
      <c r="EC31" s="38"/>
      <c r="ED31" s="44">
        <v>0.56000000000000005</v>
      </c>
      <c r="EE31" s="40"/>
      <c r="EF31" s="33">
        <f t="shared" si="0"/>
        <v>65</v>
      </c>
      <c r="EG31" s="28" t="str">
        <f t="shared" si="6"/>
        <v/>
      </c>
      <c r="EH31" s="31">
        <f t="shared" si="8"/>
        <v>16</v>
      </c>
      <c r="EI31" s="33">
        <v>1</v>
      </c>
      <c r="EJ31" s="34" t="s">
        <v>84</v>
      </c>
      <c r="EM31" s="123">
        <f t="shared" si="4"/>
        <v>16</v>
      </c>
      <c r="EN31" s="123">
        <f t="shared" si="3"/>
        <v>49</v>
      </c>
      <c r="EO31" s="124">
        <f t="shared" si="5"/>
        <v>0.75384615384615383</v>
      </c>
    </row>
    <row r="32" spans="2:145" ht="14.1" customHeight="1">
      <c r="B32" s="223"/>
      <c r="C32" s="35"/>
      <c r="D32" s="30" t="s">
        <v>50</v>
      </c>
      <c r="E32" s="38" t="s">
        <v>29</v>
      </c>
      <c r="F32" s="39">
        <v>0.01</v>
      </c>
      <c r="G32" s="38"/>
      <c r="H32" s="50">
        <v>0.4</v>
      </c>
      <c r="I32" s="38" t="s">
        <v>29</v>
      </c>
      <c r="J32" s="39">
        <v>0.01</v>
      </c>
      <c r="K32" s="38"/>
      <c r="L32" s="39">
        <v>3.68</v>
      </c>
      <c r="M32" s="38" t="s">
        <v>29</v>
      </c>
      <c r="N32" s="39">
        <v>0.01</v>
      </c>
      <c r="O32" s="38"/>
      <c r="P32" s="39">
        <v>0.01</v>
      </c>
      <c r="Q32" s="38"/>
      <c r="R32" s="39">
        <v>3.32</v>
      </c>
      <c r="S32" s="38"/>
      <c r="T32" s="39">
        <v>1.1200000000000001</v>
      </c>
      <c r="U32" s="38"/>
      <c r="V32" s="39">
        <v>4.6100000000000003</v>
      </c>
      <c r="W32" s="38"/>
      <c r="X32" s="39">
        <v>3.53</v>
      </c>
      <c r="Y32" s="38" t="s">
        <v>29</v>
      </c>
      <c r="Z32" s="39">
        <v>0.01</v>
      </c>
      <c r="AA32" s="38"/>
      <c r="AB32" s="39">
        <v>5.42</v>
      </c>
      <c r="AC32" s="38"/>
      <c r="AD32" s="39">
        <v>0.03</v>
      </c>
      <c r="AE32" s="38" t="s">
        <v>29</v>
      </c>
      <c r="AF32" s="39">
        <v>0.01</v>
      </c>
      <c r="AG32" s="38"/>
      <c r="AH32" s="39">
        <v>0.02</v>
      </c>
      <c r="AI32" s="38"/>
      <c r="AJ32" s="39">
        <v>0.13</v>
      </c>
      <c r="AK32" s="38" t="s">
        <v>29</v>
      </c>
      <c r="AL32" s="39">
        <v>0.01</v>
      </c>
      <c r="AM32" s="38"/>
      <c r="AN32" s="39">
        <v>0.43</v>
      </c>
      <c r="AO32" s="38" t="s">
        <v>29</v>
      </c>
      <c r="AP32" s="39">
        <v>0.01</v>
      </c>
      <c r="AQ32" s="38"/>
      <c r="AR32" s="39">
        <v>9.1199999999999992</v>
      </c>
      <c r="AS32" s="38"/>
      <c r="AT32" s="39">
        <v>16.3</v>
      </c>
      <c r="AU32" s="38"/>
      <c r="AV32" s="39">
        <v>7.47</v>
      </c>
      <c r="AW32" s="38"/>
      <c r="AX32" s="39">
        <v>6.23</v>
      </c>
      <c r="AY32" s="38" t="s">
        <v>29</v>
      </c>
      <c r="AZ32" s="39">
        <v>0.01</v>
      </c>
      <c r="BA32" s="38" t="s">
        <v>29</v>
      </c>
      <c r="BB32" s="39">
        <v>0.01</v>
      </c>
      <c r="BC32" s="38" t="s">
        <v>29</v>
      </c>
      <c r="BD32" s="39">
        <v>0.01</v>
      </c>
      <c r="BE32" s="38" t="s">
        <v>29</v>
      </c>
      <c r="BF32" s="39">
        <v>0.01</v>
      </c>
      <c r="BG32" s="38" t="s">
        <v>29</v>
      </c>
      <c r="BH32" s="39">
        <v>0.01</v>
      </c>
      <c r="BI32" s="38" t="s">
        <v>29</v>
      </c>
      <c r="BJ32" s="39">
        <v>0.01</v>
      </c>
      <c r="BK32" s="38"/>
      <c r="BL32" s="39">
        <v>0.02</v>
      </c>
      <c r="BM32" s="27"/>
      <c r="BN32" s="31" t="s">
        <v>1</v>
      </c>
      <c r="BO32" s="27"/>
      <c r="BP32" s="31" t="s">
        <v>1</v>
      </c>
      <c r="BQ32" s="27"/>
      <c r="BR32" s="31" t="s">
        <v>1</v>
      </c>
      <c r="BS32" s="27"/>
      <c r="BT32" s="31" t="s">
        <v>1</v>
      </c>
      <c r="BU32" s="27"/>
      <c r="BV32" s="31" t="s">
        <v>1</v>
      </c>
      <c r="BW32" s="38"/>
      <c r="BX32" s="39">
        <v>4.71</v>
      </c>
      <c r="BY32" s="38"/>
      <c r="BZ32" s="39">
        <v>5.96</v>
      </c>
      <c r="CA32" s="38"/>
      <c r="CB32" s="39">
        <v>6.57</v>
      </c>
      <c r="CC32" s="38"/>
      <c r="CD32" s="39">
        <v>4.74</v>
      </c>
      <c r="CE32" s="38"/>
      <c r="CF32" s="182">
        <v>8.3000000000000007</v>
      </c>
      <c r="CG32" s="38"/>
      <c r="CH32" s="182">
        <v>3.07</v>
      </c>
      <c r="CI32" s="38"/>
      <c r="CJ32" s="39">
        <v>6.36</v>
      </c>
      <c r="CK32" s="27"/>
      <c r="CL32" s="11" t="s">
        <v>1</v>
      </c>
      <c r="CM32" s="27"/>
      <c r="CN32" s="11" t="s">
        <v>1</v>
      </c>
      <c r="CO32" s="27"/>
      <c r="CP32" s="11" t="s">
        <v>1</v>
      </c>
      <c r="CQ32" s="38"/>
      <c r="CR32" s="39">
        <v>6.85</v>
      </c>
      <c r="CS32" s="38"/>
      <c r="CT32" s="39">
        <v>4.09</v>
      </c>
      <c r="CU32" s="38"/>
      <c r="CV32" s="39">
        <v>7.19</v>
      </c>
      <c r="CW32" s="38"/>
      <c r="CX32" s="39">
        <v>0.76</v>
      </c>
      <c r="CY32" s="38"/>
      <c r="CZ32" s="39">
        <v>2.21</v>
      </c>
      <c r="DA32" s="38"/>
      <c r="DB32" s="39">
        <v>6.24</v>
      </c>
      <c r="DC32" s="38"/>
      <c r="DD32" s="39">
        <v>5.0599999999999996</v>
      </c>
      <c r="DE32" s="38" t="s">
        <v>29</v>
      </c>
      <c r="DF32" s="39">
        <v>0.01</v>
      </c>
      <c r="DG32" s="38"/>
      <c r="DH32" s="39">
        <v>3.91</v>
      </c>
      <c r="DI32" s="38"/>
      <c r="DJ32" s="46">
        <v>4.62</v>
      </c>
      <c r="DK32" s="38"/>
      <c r="DL32" s="182">
        <v>5.6</v>
      </c>
      <c r="DM32" s="38"/>
      <c r="DN32" s="182">
        <v>5</v>
      </c>
      <c r="DO32" s="38"/>
      <c r="DP32" s="46">
        <v>1.61</v>
      </c>
      <c r="DQ32" s="38"/>
      <c r="DR32" s="39">
        <v>3.77</v>
      </c>
      <c r="DS32" s="38"/>
      <c r="DT32" s="39">
        <v>6.04</v>
      </c>
      <c r="DU32" s="38"/>
      <c r="DV32" s="39">
        <v>5.14</v>
      </c>
      <c r="DW32" s="38"/>
      <c r="DX32" s="39">
        <v>4.88</v>
      </c>
      <c r="DY32" s="38"/>
      <c r="DZ32" s="39">
        <v>4.42</v>
      </c>
      <c r="EA32" s="38"/>
      <c r="EB32" s="39">
        <v>0.82</v>
      </c>
      <c r="EC32" s="38"/>
      <c r="ED32" s="44">
        <v>0.56000000000000005</v>
      </c>
      <c r="EE32" s="40"/>
      <c r="EF32" s="33">
        <f t="shared" si="0"/>
        <v>57</v>
      </c>
      <c r="EG32" s="28" t="str">
        <f t="shared" si="6"/>
        <v/>
      </c>
      <c r="EH32" s="31">
        <f t="shared" si="8"/>
        <v>16.3</v>
      </c>
      <c r="EI32" s="33" t="s">
        <v>90</v>
      </c>
      <c r="EJ32" s="34" t="s">
        <v>85</v>
      </c>
      <c r="EM32" s="123">
        <f t="shared" si="4"/>
        <v>14</v>
      </c>
      <c r="EN32" s="123">
        <f t="shared" si="3"/>
        <v>43</v>
      </c>
      <c r="EO32" s="124">
        <f t="shared" si="5"/>
        <v>0.75438596491228072</v>
      </c>
    </row>
    <row r="33" spans="2:145" ht="14.1" customHeight="1">
      <c r="B33" s="223"/>
      <c r="C33" s="37"/>
      <c r="D33" s="30" t="s">
        <v>51</v>
      </c>
      <c r="E33" s="38" t="s">
        <v>29</v>
      </c>
      <c r="F33" s="39">
        <v>2E-3</v>
      </c>
      <c r="G33" s="38"/>
      <c r="H33" s="39">
        <v>1.1000000000000001</v>
      </c>
      <c r="I33" s="38" t="s">
        <v>29</v>
      </c>
      <c r="J33" s="39">
        <v>2E-3</v>
      </c>
      <c r="K33" s="38" t="s">
        <v>29</v>
      </c>
      <c r="L33" s="39">
        <v>2E-3</v>
      </c>
      <c r="M33" s="38" t="s">
        <v>29</v>
      </c>
      <c r="N33" s="39">
        <v>2E-3</v>
      </c>
      <c r="O33" s="38" t="s">
        <v>29</v>
      </c>
      <c r="P33" s="39">
        <v>2E-3</v>
      </c>
      <c r="Q33" s="38" t="s">
        <v>29</v>
      </c>
      <c r="R33" s="39">
        <v>2E-3</v>
      </c>
      <c r="S33" s="38"/>
      <c r="T33" s="39">
        <v>6.0000000000000001E-3</v>
      </c>
      <c r="U33" s="38" t="s">
        <v>29</v>
      </c>
      <c r="V33" s="39">
        <v>2E-3</v>
      </c>
      <c r="W33" s="38" t="s">
        <v>29</v>
      </c>
      <c r="X33" s="39">
        <v>2E-3</v>
      </c>
      <c r="Y33" s="38" t="s">
        <v>29</v>
      </c>
      <c r="Z33" s="39">
        <v>2E-3</v>
      </c>
      <c r="AA33" s="38" t="s">
        <v>29</v>
      </c>
      <c r="AB33" s="39">
        <v>2E-3</v>
      </c>
      <c r="AC33" s="38"/>
      <c r="AD33" s="49">
        <v>0.01</v>
      </c>
      <c r="AE33" s="38" t="s">
        <v>29</v>
      </c>
      <c r="AF33" s="39">
        <v>2E-3</v>
      </c>
      <c r="AG33" s="38" t="s">
        <v>29</v>
      </c>
      <c r="AH33" s="39">
        <v>2E-3</v>
      </c>
      <c r="AI33" s="38" t="s">
        <v>29</v>
      </c>
      <c r="AJ33" s="39">
        <v>2E-3</v>
      </c>
      <c r="AK33" s="38" t="s">
        <v>29</v>
      </c>
      <c r="AL33" s="39">
        <v>2E-3</v>
      </c>
      <c r="AM33" s="38"/>
      <c r="AN33" s="39">
        <v>1.2999999999999999E-2</v>
      </c>
      <c r="AO33" s="38" t="s">
        <v>29</v>
      </c>
      <c r="AP33" s="39">
        <v>2E-3</v>
      </c>
      <c r="AQ33" s="38" t="s">
        <v>29</v>
      </c>
      <c r="AR33" s="39">
        <v>2E-3</v>
      </c>
      <c r="AS33" s="38" t="s">
        <v>29</v>
      </c>
      <c r="AT33" s="39">
        <v>2E-3</v>
      </c>
      <c r="AU33" s="38" t="s">
        <v>29</v>
      </c>
      <c r="AV33" s="39">
        <v>2E-3</v>
      </c>
      <c r="AW33" s="38" t="s">
        <v>29</v>
      </c>
      <c r="AX33" s="39">
        <v>2E-3</v>
      </c>
      <c r="AY33" s="38" t="s">
        <v>29</v>
      </c>
      <c r="AZ33" s="39">
        <v>2E-3</v>
      </c>
      <c r="BA33" s="38" t="s">
        <v>29</v>
      </c>
      <c r="BB33" s="39">
        <v>2E-3</v>
      </c>
      <c r="BC33" s="38" t="s">
        <v>29</v>
      </c>
      <c r="BD33" s="49">
        <v>2E-3</v>
      </c>
      <c r="BE33" s="38"/>
      <c r="BF33" s="39">
        <v>4.0000000000000001E-3</v>
      </c>
      <c r="BG33" s="38" t="s">
        <v>29</v>
      </c>
      <c r="BH33" s="39">
        <v>2E-3</v>
      </c>
      <c r="BI33" s="38" t="s">
        <v>29</v>
      </c>
      <c r="BJ33" s="39">
        <v>2E-3</v>
      </c>
      <c r="BK33" s="38" t="s">
        <v>29</v>
      </c>
      <c r="BL33" s="39">
        <v>2E-3</v>
      </c>
      <c r="BM33" s="27"/>
      <c r="BN33" s="31" t="s">
        <v>1</v>
      </c>
      <c r="BO33" s="27"/>
      <c r="BP33" s="31" t="s">
        <v>1</v>
      </c>
      <c r="BQ33" s="27"/>
      <c r="BR33" s="31" t="s">
        <v>1</v>
      </c>
      <c r="BS33" s="27"/>
      <c r="BT33" s="31" t="s">
        <v>1</v>
      </c>
      <c r="BU33" s="27"/>
      <c r="BV33" s="31" t="s">
        <v>1</v>
      </c>
      <c r="BW33" s="38" t="s">
        <v>29</v>
      </c>
      <c r="BX33" s="39">
        <v>2E-3</v>
      </c>
      <c r="BY33" s="38" t="s">
        <v>29</v>
      </c>
      <c r="BZ33" s="39">
        <v>2E-3</v>
      </c>
      <c r="CA33" s="38" t="s">
        <v>29</v>
      </c>
      <c r="CB33" s="39">
        <v>2E-3</v>
      </c>
      <c r="CC33" s="38" t="s">
        <v>29</v>
      </c>
      <c r="CD33" s="39">
        <v>2E-3</v>
      </c>
      <c r="CE33" s="38" t="s">
        <v>29</v>
      </c>
      <c r="CF33" s="39">
        <v>2E-3</v>
      </c>
      <c r="CG33" s="38" t="s">
        <v>29</v>
      </c>
      <c r="CH33" s="39">
        <v>2E-3</v>
      </c>
      <c r="CI33" s="38" t="s">
        <v>29</v>
      </c>
      <c r="CJ33" s="39">
        <v>2E-3</v>
      </c>
      <c r="CK33" s="27"/>
      <c r="CL33" s="11" t="s">
        <v>1</v>
      </c>
      <c r="CM33" s="27"/>
      <c r="CN33" s="11" t="s">
        <v>1</v>
      </c>
      <c r="CO33" s="27"/>
      <c r="CP33" s="11" t="s">
        <v>1</v>
      </c>
      <c r="CQ33" s="38" t="s">
        <v>29</v>
      </c>
      <c r="CR33" s="39">
        <v>2E-3</v>
      </c>
      <c r="CS33" s="38" t="s">
        <v>29</v>
      </c>
      <c r="CT33" s="39">
        <v>2E-3</v>
      </c>
      <c r="CU33" s="38" t="s">
        <v>29</v>
      </c>
      <c r="CV33" s="39">
        <v>2E-3</v>
      </c>
      <c r="CW33" s="38" t="s">
        <v>29</v>
      </c>
      <c r="CX33" s="39">
        <v>2E-3</v>
      </c>
      <c r="CY33" s="38"/>
      <c r="CZ33" s="39">
        <v>2E-3</v>
      </c>
      <c r="DA33" s="38"/>
      <c r="DB33" s="49">
        <v>8.0000000000000002E-3</v>
      </c>
      <c r="DC33" s="38" t="s">
        <v>29</v>
      </c>
      <c r="DD33" s="39">
        <v>2E-3</v>
      </c>
      <c r="DE33" s="38" t="s">
        <v>29</v>
      </c>
      <c r="DF33" s="39">
        <v>2E-3</v>
      </c>
      <c r="DG33" s="38" t="s">
        <v>29</v>
      </c>
      <c r="DH33" s="39">
        <v>2E-3</v>
      </c>
      <c r="DI33" s="38" t="s">
        <v>29</v>
      </c>
      <c r="DJ33" s="39">
        <v>2E-3</v>
      </c>
      <c r="DK33" s="38" t="s">
        <v>29</v>
      </c>
      <c r="DL33" s="39">
        <v>2E-3</v>
      </c>
      <c r="DM33" s="38" t="s">
        <v>29</v>
      </c>
      <c r="DN33" s="39">
        <v>2E-3</v>
      </c>
      <c r="DO33" s="38" t="s">
        <v>29</v>
      </c>
      <c r="DP33" s="46">
        <v>2E-3</v>
      </c>
      <c r="DQ33" s="38" t="s">
        <v>29</v>
      </c>
      <c r="DR33" s="39">
        <v>2E-3</v>
      </c>
      <c r="DS33" s="38" t="s">
        <v>29</v>
      </c>
      <c r="DT33" s="39">
        <v>2E-3</v>
      </c>
      <c r="DU33" s="38" t="s">
        <v>29</v>
      </c>
      <c r="DV33" s="39">
        <v>2E-3</v>
      </c>
      <c r="DW33" s="38" t="s">
        <v>29</v>
      </c>
      <c r="DX33" s="39">
        <v>2E-3</v>
      </c>
      <c r="DY33" s="38" t="s">
        <v>29</v>
      </c>
      <c r="DZ33" s="39">
        <v>2E-3</v>
      </c>
      <c r="EA33" s="38" t="s">
        <v>29</v>
      </c>
      <c r="EB33" s="39">
        <v>2E-3</v>
      </c>
      <c r="EC33" s="38" t="s">
        <v>29</v>
      </c>
      <c r="ED33" s="39">
        <v>2E-3</v>
      </c>
      <c r="EE33" s="40"/>
      <c r="EF33" s="33">
        <f t="shared" si="0"/>
        <v>57</v>
      </c>
      <c r="EG33" s="28" t="str">
        <f t="shared" si="6"/>
        <v/>
      </c>
      <c r="EH33" s="46">
        <f t="shared" si="8"/>
        <v>1.1000000000000001</v>
      </c>
      <c r="EI33" s="33" t="s">
        <v>90</v>
      </c>
      <c r="EJ33" s="34" t="s">
        <v>85</v>
      </c>
      <c r="EM33" s="123">
        <f t="shared" si="4"/>
        <v>50</v>
      </c>
      <c r="EN33" s="123">
        <f t="shared" si="3"/>
        <v>7</v>
      </c>
      <c r="EO33" s="124">
        <f t="shared" si="5"/>
        <v>0.12280701754385964</v>
      </c>
    </row>
    <row r="34" spans="2:145" ht="14.1" customHeight="1">
      <c r="B34" s="223"/>
      <c r="C34" s="225" t="s">
        <v>9</v>
      </c>
      <c r="D34" s="215"/>
      <c r="E34" s="27"/>
      <c r="F34" s="39">
        <v>0.76</v>
      </c>
      <c r="G34" s="27"/>
      <c r="H34" s="45">
        <v>0.15</v>
      </c>
      <c r="I34" s="27"/>
      <c r="J34" s="31">
        <v>0.03</v>
      </c>
      <c r="K34" s="27" t="s">
        <v>29</v>
      </c>
      <c r="L34" s="31">
        <v>0.02</v>
      </c>
      <c r="M34" s="27"/>
      <c r="N34" s="31">
        <v>7.0000000000000007E-2</v>
      </c>
      <c r="O34" s="27"/>
      <c r="P34" s="50">
        <v>0.2</v>
      </c>
      <c r="Q34" s="27"/>
      <c r="R34" s="50">
        <v>0.1</v>
      </c>
      <c r="S34" s="27"/>
      <c r="T34" s="31">
        <v>0.03</v>
      </c>
      <c r="U34" s="27" t="s">
        <v>29</v>
      </c>
      <c r="V34" s="31">
        <v>0.02</v>
      </c>
      <c r="W34" s="27"/>
      <c r="X34" s="31">
        <v>7.0000000000000007E-2</v>
      </c>
      <c r="Y34" s="27"/>
      <c r="Z34" s="31">
        <v>0.05</v>
      </c>
      <c r="AA34" s="27" t="s">
        <v>29</v>
      </c>
      <c r="AB34" s="31">
        <v>0.02</v>
      </c>
      <c r="AC34" s="27"/>
      <c r="AD34" s="31">
        <v>0.06</v>
      </c>
      <c r="AE34" s="27"/>
      <c r="AF34" s="31">
        <v>0.03</v>
      </c>
      <c r="AG34" s="27"/>
      <c r="AH34" s="31">
        <v>0.02</v>
      </c>
      <c r="AI34" s="27"/>
      <c r="AJ34" s="31">
        <v>0.04</v>
      </c>
      <c r="AK34" s="27"/>
      <c r="AL34" s="31">
        <v>0.05</v>
      </c>
      <c r="AM34" s="27"/>
      <c r="AN34" s="31">
        <v>0.04</v>
      </c>
      <c r="AO34" s="27"/>
      <c r="AP34" s="31">
        <v>0.19</v>
      </c>
      <c r="AQ34" s="27"/>
      <c r="AR34" s="31">
        <v>0.02</v>
      </c>
      <c r="AS34" s="27" t="s">
        <v>29</v>
      </c>
      <c r="AT34" s="31">
        <v>0.02</v>
      </c>
      <c r="AU34" s="27" t="s">
        <v>29</v>
      </c>
      <c r="AV34" s="31">
        <v>0.02</v>
      </c>
      <c r="AW34" s="27"/>
      <c r="AX34" s="31">
        <v>0.02</v>
      </c>
      <c r="AY34" s="27"/>
      <c r="AZ34" s="31">
        <v>0.06</v>
      </c>
      <c r="BA34" s="27"/>
      <c r="BB34" s="31">
        <v>0.08</v>
      </c>
      <c r="BC34" s="27"/>
      <c r="BD34" s="31">
        <v>0.02</v>
      </c>
      <c r="BE34" s="27"/>
      <c r="BF34" s="31">
        <v>7.0000000000000007E-2</v>
      </c>
      <c r="BG34" s="27"/>
      <c r="BH34" s="31">
        <v>0.06</v>
      </c>
      <c r="BI34" s="27"/>
      <c r="BJ34" s="31">
        <v>0.12</v>
      </c>
      <c r="BK34" s="27"/>
      <c r="BL34" s="31">
        <v>0.06</v>
      </c>
      <c r="BM34" s="27"/>
      <c r="BN34" s="31">
        <v>0.05</v>
      </c>
      <c r="BO34" s="27"/>
      <c r="BP34" s="31">
        <v>0.03</v>
      </c>
      <c r="BQ34" s="27"/>
      <c r="BR34" s="31">
        <v>0.12</v>
      </c>
      <c r="BS34" s="27"/>
      <c r="BT34" s="31">
        <v>0.02</v>
      </c>
      <c r="BU34" s="27"/>
      <c r="BV34" s="31">
        <v>0.03</v>
      </c>
      <c r="BW34" s="27"/>
      <c r="BX34" s="31">
        <v>0.02</v>
      </c>
      <c r="BY34" s="27" t="s">
        <v>29</v>
      </c>
      <c r="BZ34" s="31">
        <v>0.02</v>
      </c>
      <c r="CA34" s="27" t="s">
        <v>29</v>
      </c>
      <c r="CB34" s="31">
        <v>0.02</v>
      </c>
      <c r="CC34" s="27"/>
      <c r="CD34" s="31">
        <v>0.02</v>
      </c>
      <c r="CE34" s="27"/>
      <c r="CF34" s="31">
        <v>0.03</v>
      </c>
      <c r="CG34" s="27"/>
      <c r="CH34" s="31">
        <v>0.03</v>
      </c>
      <c r="CI34" s="27" t="s">
        <v>29</v>
      </c>
      <c r="CJ34" s="31">
        <v>0.02</v>
      </c>
      <c r="CK34" s="27" t="s">
        <v>134</v>
      </c>
      <c r="CL34" s="31">
        <v>0.08</v>
      </c>
      <c r="CM34" s="27" t="s">
        <v>134</v>
      </c>
      <c r="CN34" s="31">
        <v>0.08</v>
      </c>
      <c r="CO34" s="27" t="s">
        <v>134</v>
      </c>
      <c r="CP34" s="31">
        <v>0.08</v>
      </c>
      <c r="CQ34" s="27"/>
      <c r="CR34" s="31">
        <v>0.02</v>
      </c>
      <c r="CS34" s="27"/>
      <c r="CT34" s="31">
        <v>0.06</v>
      </c>
      <c r="CU34" s="27"/>
      <c r="CV34" s="31">
        <v>0.02</v>
      </c>
      <c r="CW34" s="27"/>
      <c r="CX34" s="31">
        <v>0.06</v>
      </c>
      <c r="CY34" s="27"/>
      <c r="CZ34" s="31">
        <v>0.02</v>
      </c>
      <c r="DA34" s="27" t="s">
        <v>29</v>
      </c>
      <c r="DB34" s="31">
        <v>0.02</v>
      </c>
      <c r="DC34" s="27"/>
      <c r="DD34" s="31">
        <v>0.04</v>
      </c>
      <c r="DE34" s="27"/>
      <c r="DF34" s="31">
        <v>0.03</v>
      </c>
      <c r="DG34" s="27" t="s">
        <v>29</v>
      </c>
      <c r="DH34" s="31">
        <v>0.02</v>
      </c>
      <c r="DI34" s="27"/>
      <c r="DJ34" s="31">
        <v>0.03</v>
      </c>
      <c r="DK34" s="27"/>
      <c r="DL34" s="31">
        <v>0.02</v>
      </c>
      <c r="DM34" s="27"/>
      <c r="DN34" s="31">
        <v>0.03</v>
      </c>
      <c r="DO34" s="27"/>
      <c r="DP34" s="31">
        <v>0.02</v>
      </c>
      <c r="DQ34" s="27"/>
      <c r="DR34" s="31">
        <v>7.0000000000000007E-2</v>
      </c>
      <c r="DS34" s="27"/>
      <c r="DT34" s="31">
        <v>0.03</v>
      </c>
      <c r="DU34" s="27"/>
      <c r="DV34" s="31">
        <v>0.03</v>
      </c>
      <c r="DW34" s="27" t="s">
        <v>29</v>
      </c>
      <c r="DX34" s="31">
        <v>0.02</v>
      </c>
      <c r="DY34" s="27"/>
      <c r="DZ34" s="31">
        <v>0.02</v>
      </c>
      <c r="EA34" s="27"/>
      <c r="EB34" s="31">
        <v>0.06</v>
      </c>
      <c r="EC34" s="27" t="s">
        <v>29</v>
      </c>
      <c r="ED34" s="31">
        <v>0.02</v>
      </c>
      <c r="EE34" s="32"/>
      <c r="EF34" s="33">
        <f t="shared" si="0"/>
        <v>65</v>
      </c>
      <c r="EG34" s="28" t="str">
        <f t="shared" si="6"/>
        <v/>
      </c>
      <c r="EH34" s="31">
        <f t="shared" si="8"/>
        <v>0.76</v>
      </c>
      <c r="EI34" s="33">
        <v>0</v>
      </c>
      <c r="EJ34" s="34" t="s">
        <v>86</v>
      </c>
      <c r="EM34" s="123">
        <f t="shared" si="4"/>
        <v>15</v>
      </c>
      <c r="EN34" s="123">
        <f t="shared" si="3"/>
        <v>50</v>
      </c>
      <c r="EO34" s="124">
        <f t="shared" si="5"/>
        <v>0.76923076923076927</v>
      </c>
    </row>
    <row r="35" spans="2:145" ht="14.1" customHeight="1">
      <c r="B35" s="223"/>
      <c r="C35" s="214" t="s">
        <v>10</v>
      </c>
      <c r="D35" s="215"/>
      <c r="E35" s="27"/>
      <c r="F35" s="39">
        <v>0.54</v>
      </c>
      <c r="G35" s="27"/>
      <c r="H35" s="45">
        <v>0.15</v>
      </c>
      <c r="I35" s="27"/>
      <c r="J35" s="31">
        <v>0.01</v>
      </c>
      <c r="K35" s="27"/>
      <c r="L35" s="31">
        <v>0.01</v>
      </c>
      <c r="M35" s="27"/>
      <c r="N35" s="31">
        <v>0.03</v>
      </c>
      <c r="O35" s="27"/>
      <c r="P35" s="31">
        <v>0.61</v>
      </c>
      <c r="Q35" s="27"/>
      <c r="R35" s="31">
        <v>0.08</v>
      </c>
      <c r="S35" s="27"/>
      <c r="T35" s="31">
        <v>0.01</v>
      </c>
      <c r="U35" s="27"/>
      <c r="V35" s="31">
        <v>0.01</v>
      </c>
      <c r="W35" s="27"/>
      <c r="X35" s="31">
        <v>0.05</v>
      </c>
      <c r="Y35" s="27"/>
      <c r="Z35" s="31">
        <v>0.01</v>
      </c>
      <c r="AA35" s="27"/>
      <c r="AB35" s="31">
        <v>0.01</v>
      </c>
      <c r="AC35" s="27"/>
      <c r="AD35" s="31">
        <v>0.01</v>
      </c>
      <c r="AE35" s="27"/>
      <c r="AF35" s="31">
        <v>0.01</v>
      </c>
      <c r="AG35" s="27"/>
      <c r="AH35" s="31">
        <v>0.03</v>
      </c>
      <c r="AI35" s="27"/>
      <c r="AJ35" s="31">
        <v>0.01</v>
      </c>
      <c r="AK35" s="27"/>
      <c r="AL35" s="31">
        <v>0.01</v>
      </c>
      <c r="AM35" s="27"/>
      <c r="AN35" s="31">
        <v>0.01</v>
      </c>
      <c r="AO35" s="27"/>
      <c r="AP35" s="31">
        <v>0.09</v>
      </c>
      <c r="AQ35" s="27"/>
      <c r="AR35" s="31">
        <v>0.01</v>
      </c>
      <c r="AS35" s="27"/>
      <c r="AT35" s="31">
        <v>0.02</v>
      </c>
      <c r="AU35" s="27" t="s">
        <v>29</v>
      </c>
      <c r="AV35" s="31">
        <v>0.01</v>
      </c>
      <c r="AW35" s="27"/>
      <c r="AX35" s="31">
        <v>0.01</v>
      </c>
      <c r="AY35" s="27"/>
      <c r="AZ35" s="31">
        <v>0.03</v>
      </c>
      <c r="BA35" s="27"/>
      <c r="BB35" s="182">
        <v>0.1</v>
      </c>
      <c r="BC35" s="27"/>
      <c r="BD35" s="31">
        <v>0.04</v>
      </c>
      <c r="BE35" s="27"/>
      <c r="BF35" s="31">
        <v>0.06</v>
      </c>
      <c r="BG35" s="27"/>
      <c r="BH35" s="31">
        <v>0.06</v>
      </c>
      <c r="BI35" s="27"/>
      <c r="BJ35" s="31">
        <v>0.03</v>
      </c>
      <c r="BK35" s="27"/>
      <c r="BL35" s="31">
        <v>0.05</v>
      </c>
      <c r="BM35" s="27"/>
      <c r="BN35" s="31">
        <v>0.01</v>
      </c>
      <c r="BO35" s="27" t="s">
        <v>29</v>
      </c>
      <c r="BP35" s="31">
        <v>0.01</v>
      </c>
      <c r="BQ35" s="27"/>
      <c r="BR35" s="31">
        <v>0.01</v>
      </c>
      <c r="BS35" s="27" t="s">
        <v>29</v>
      </c>
      <c r="BT35" s="31">
        <v>0.01</v>
      </c>
      <c r="BU35" s="27" t="s">
        <v>29</v>
      </c>
      <c r="BV35" s="31">
        <v>0.01</v>
      </c>
      <c r="BW35" s="27"/>
      <c r="BX35" s="31">
        <v>0.01</v>
      </c>
      <c r="BY35" s="27"/>
      <c r="BZ35" s="31">
        <v>0.01</v>
      </c>
      <c r="CA35" s="27"/>
      <c r="CB35" s="31">
        <v>0.02</v>
      </c>
      <c r="CC35" s="27"/>
      <c r="CD35" s="31">
        <v>0.02</v>
      </c>
      <c r="CE35" s="27" t="s">
        <v>134</v>
      </c>
      <c r="CF35" s="31">
        <v>0.01</v>
      </c>
      <c r="CG35" s="27"/>
      <c r="CH35" s="31">
        <v>0.03</v>
      </c>
      <c r="CI35" s="27"/>
      <c r="CJ35" s="31">
        <v>0.01</v>
      </c>
      <c r="CK35" s="27" t="s">
        <v>134</v>
      </c>
      <c r="CL35" s="31">
        <v>0.02</v>
      </c>
      <c r="CM35" s="27" t="s">
        <v>134</v>
      </c>
      <c r="CN35" s="31">
        <v>0.02</v>
      </c>
      <c r="CO35" s="27" t="s">
        <v>134</v>
      </c>
      <c r="CP35" s="31">
        <v>0.02</v>
      </c>
      <c r="CQ35" s="27"/>
      <c r="CR35" s="31">
        <v>0.01</v>
      </c>
      <c r="CS35" s="27" t="s">
        <v>29</v>
      </c>
      <c r="CT35" s="31">
        <v>0.01</v>
      </c>
      <c r="CU35" s="27"/>
      <c r="CV35" s="31">
        <v>0.01</v>
      </c>
      <c r="CW35" s="27" t="s">
        <v>29</v>
      </c>
      <c r="CX35" s="31">
        <v>0.01</v>
      </c>
      <c r="CY35" s="27"/>
      <c r="CZ35" s="31">
        <v>0.01</v>
      </c>
      <c r="DA35" s="27"/>
      <c r="DB35" s="31">
        <v>0.02</v>
      </c>
      <c r="DC35" s="27"/>
      <c r="DD35" s="31">
        <v>0.03</v>
      </c>
      <c r="DE35" s="27"/>
      <c r="DF35" s="31">
        <v>0.03</v>
      </c>
      <c r="DG35" s="27" t="s">
        <v>29</v>
      </c>
      <c r="DH35" s="31">
        <v>0.01</v>
      </c>
      <c r="DI35" s="27"/>
      <c r="DJ35" s="31">
        <v>0.01</v>
      </c>
      <c r="DK35" s="27" t="s">
        <v>29</v>
      </c>
      <c r="DL35" s="31">
        <v>0.01</v>
      </c>
      <c r="DM35" s="27"/>
      <c r="DN35" s="31">
        <v>0.01</v>
      </c>
      <c r="DO35" s="27" t="s">
        <v>29</v>
      </c>
      <c r="DP35" s="31">
        <v>0.01</v>
      </c>
      <c r="DQ35" s="27"/>
      <c r="DR35" s="31">
        <v>0.02</v>
      </c>
      <c r="DS35" s="27"/>
      <c r="DT35" s="31">
        <v>0.01</v>
      </c>
      <c r="DU35" s="27"/>
      <c r="DV35" s="31">
        <v>0.01</v>
      </c>
      <c r="DW35" s="27"/>
      <c r="DX35" s="31">
        <v>0.01</v>
      </c>
      <c r="DY35" s="27"/>
      <c r="DZ35" s="31">
        <v>0.02</v>
      </c>
      <c r="EA35" s="27"/>
      <c r="EB35" s="31">
        <v>0.02</v>
      </c>
      <c r="EC35" s="27" t="s">
        <v>29</v>
      </c>
      <c r="ED35" s="31">
        <v>0.01</v>
      </c>
      <c r="EE35" s="32"/>
      <c r="EF35" s="33">
        <f t="shared" si="0"/>
        <v>65</v>
      </c>
      <c r="EG35" s="28" t="str">
        <f t="shared" si="6"/>
        <v/>
      </c>
      <c r="EH35" s="31">
        <f t="shared" si="8"/>
        <v>0.61</v>
      </c>
      <c r="EI35" s="33">
        <v>0</v>
      </c>
      <c r="EJ35" s="34" t="s">
        <v>69</v>
      </c>
      <c r="EM35" s="123">
        <f t="shared" si="4"/>
        <v>14</v>
      </c>
      <c r="EN35" s="123">
        <f t="shared" si="3"/>
        <v>51</v>
      </c>
      <c r="EO35" s="124">
        <f t="shared" si="5"/>
        <v>0.7846153846153846</v>
      </c>
    </row>
    <row r="36" spans="2:145" ht="14.1" customHeight="1">
      <c r="B36" s="224"/>
      <c r="C36" s="214" t="s">
        <v>87</v>
      </c>
      <c r="D36" s="215"/>
      <c r="E36" s="27" t="s">
        <v>29</v>
      </c>
      <c r="F36" s="11">
        <v>5.0000000000000001E-3</v>
      </c>
      <c r="G36" s="27"/>
      <c r="H36" s="11" t="s">
        <v>1</v>
      </c>
      <c r="I36" s="27"/>
      <c r="J36" s="11" t="s">
        <v>1</v>
      </c>
      <c r="K36" s="27"/>
      <c r="L36" s="31" t="s">
        <v>1</v>
      </c>
      <c r="M36" s="27"/>
      <c r="N36" s="11" t="s">
        <v>1</v>
      </c>
      <c r="O36" s="27"/>
      <c r="P36" s="31" t="s">
        <v>1</v>
      </c>
      <c r="Q36" s="27"/>
      <c r="R36" s="11" t="s">
        <v>1</v>
      </c>
      <c r="S36" s="27" t="s">
        <v>29</v>
      </c>
      <c r="T36" s="11">
        <v>5.0000000000000001E-3</v>
      </c>
      <c r="U36" s="27"/>
      <c r="V36" s="31" t="s">
        <v>1</v>
      </c>
      <c r="W36" s="27"/>
      <c r="X36" s="11" t="s">
        <v>1</v>
      </c>
      <c r="Y36" s="27"/>
      <c r="Z36" s="11" t="s">
        <v>1</v>
      </c>
      <c r="AA36" s="27" t="s">
        <v>29</v>
      </c>
      <c r="AB36" s="11">
        <v>5.0000000000000001E-3</v>
      </c>
      <c r="AC36" s="27"/>
      <c r="AD36" s="11" t="s">
        <v>1</v>
      </c>
      <c r="AE36" s="27"/>
      <c r="AF36" s="31" t="s">
        <v>1</v>
      </c>
      <c r="AG36" s="27"/>
      <c r="AH36" s="11" t="s">
        <v>1</v>
      </c>
      <c r="AI36" s="27"/>
      <c r="AJ36" s="11" t="s">
        <v>1</v>
      </c>
      <c r="AK36" s="27"/>
      <c r="AL36" s="11" t="s">
        <v>1</v>
      </c>
      <c r="AM36" s="27" t="s">
        <v>29</v>
      </c>
      <c r="AN36" s="11">
        <v>5.0000000000000001E-3</v>
      </c>
      <c r="AO36" s="27"/>
      <c r="AP36" s="31" t="s">
        <v>1</v>
      </c>
      <c r="AQ36" s="27"/>
      <c r="AR36" s="11" t="s">
        <v>1</v>
      </c>
      <c r="AS36" s="27"/>
      <c r="AT36" s="11" t="s">
        <v>1</v>
      </c>
      <c r="AU36" s="27"/>
      <c r="AV36" s="11" t="s">
        <v>1</v>
      </c>
      <c r="AW36" s="27" t="s">
        <v>29</v>
      </c>
      <c r="AX36" s="11">
        <v>5.0000000000000001E-3</v>
      </c>
      <c r="AY36" s="27" t="s">
        <v>29</v>
      </c>
      <c r="AZ36" s="11">
        <v>5.0000000000000001E-3</v>
      </c>
      <c r="BA36" s="27"/>
      <c r="BB36" s="11" t="s">
        <v>1</v>
      </c>
      <c r="BC36" s="27"/>
      <c r="BD36" s="31" t="s">
        <v>1</v>
      </c>
      <c r="BE36" s="27"/>
      <c r="BF36" s="11" t="s">
        <v>1</v>
      </c>
      <c r="BG36" s="27" t="s">
        <v>29</v>
      </c>
      <c r="BH36" s="11">
        <v>5.0000000000000001E-3</v>
      </c>
      <c r="BI36" s="27"/>
      <c r="BJ36" s="11" t="s">
        <v>1</v>
      </c>
      <c r="BK36" s="27"/>
      <c r="BL36" s="31" t="s">
        <v>1</v>
      </c>
      <c r="BM36" s="38" t="s">
        <v>29</v>
      </c>
      <c r="BN36" s="39">
        <v>5.0000000000000001E-3</v>
      </c>
      <c r="BO36" s="38" t="s">
        <v>29</v>
      </c>
      <c r="BP36" s="39">
        <v>5.0000000000000001E-3</v>
      </c>
      <c r="BQ36" s="27"/>
      <c r="BR36" s="31" t="s">
        <v>1</v>
      </c>
      <c r="BS36" s="27"/>
      <c r="BT36" s="31" t="s">
        <v>1</v>
      </c>
      <c r="BU36" s="27"/>
      <c r="BV36" s="31" t="s">
        <v>1</v>
      </c>
      <c r="BW36" s="27"/>
      <c r="BX36" s="11" t="s">
        <v>1</v>
      </c>
      <c r="BY36" s="27"/>
      <c r="BZ36" s="11" t="s">
        <v>1</v>
      </c>
      <c r="CA36" s="27" t="s">
        <v>29</v>
      </c>
      <c r="CB36" s="11">
        <v>5.0000000000000001E-3</v>
      </c>
      <c r="CC36" s="27"/>
      <c r="CD36" s="11" t="s">
        <v>1</v>
      </c>
      <c r="CE36" s="27" t="s">
        <v>29</v>
      </c>
      <c r="CF36" s="11">
        <v>5.0000000000000001E-3</v>
      </c>
      <c r="CG36" s="27" t="s">
        <v>29</v>
      </c>
      <c r="CH36" s="11">
        <v>5.0000000000000001E-3</v>
      </c>
      <c r="CI36" s="27"/>
      <c r="CJ36" s="11" t="s">
        <v>1</v>
      </c>
      <c r="CK36" s="27" t="s">
        <v>134</v>
      </c>
      <c r="CL36" s="11">
        <v>5.0000000000000001E-3</v>
      </c>
      <c r="CM36" s="27"/>
      <c r="CN36" s="11" t="s">
        <v>1</v>
      </c>
      <c r="CO36" s="27"/>
      <c r="CP36" s="11" t="s">
        <v>1</v>
      </c>
      <c r="CQ36" s="27"/>
      <c r="CR36" s="39" t="s">
        <v>1</v>
      </c>
      <c r="CS36" s="27"/>
      <c r="CT36" s="39" t="s">
        <v>1</v>
      </c>
      <c r="CU36" s="27"/>
      <c r="CV36" s="39" t="s">
        <v>1</v>
      </c>
      <c r="CW36" s="27"/>
      <c r="CX36" s="39" t="s">
        <v>1</v>
      </c>
      <c r="CY36" s="27"/>
      <c r="CZ36" s="39" t="s">
        <v>1</v>
      </c>
      <c r="DA36" s="27"/>
      <c r="DB36" s="39" t="s">
        <v>1</v>
      </c>
      <c r="DC36" s="27"/>
      <c r="DD36" s="39" t="s">
        <v>1</v>
      </c>
      <c r="DE36" s="27"/>
      <c r="DF36" s="11">
        <v>5.0000000000000001E-3</v>
      </c>
      <c r="DG36" s="27"/>
      <c r="DH36" s="39" t="s">
        <v>1</v>
      </c>
      <c r="DI36" s="27"/>
      <c r="DJ36" s="39" t="s">
        <v>1</v>
      </c>
      <c r="DK36" s="27" t="s">
        <v>29</v>
      </c>
      <c r="DL36" s="11">
        <v>5.0000000000000001E-3</v>
      </c>
      <c r="DM36" s="27"/>
      <c r="DN36" s="39" t="s">
        <v>1</v>
      </c>
      <c r="DO36" s="27"/>
      <c r="DP36" s="39" t="s">
        <v>1</v>
      </c>
      <c r="DQ36" s="27"/>
      <c r="DR36" s="39" t="s">
        <v>1</v>
      </c>
      <c r="DS36" s="27"/>
      <c r="DT36" s="39" t="s">
        <v>1</v>
      </c>
      <c r="DU36" s="27"/>
      <c r="DV36" s="39" t="s">
        <v>1</v>
      </c>
      <c r="DW36" s="27"/>
      <c r="DX36" s="39" t="s">
        <v>1</v>
      </c>
      <c r="DY36" s="27" t="s">
        <v>29</v>
      </c>
      <c r="DZ36" s="11">
        <v>5.0000000000000001E-3</v>
      </c>
      <c r="EA36" s="27"/>
      <c r="EB36" s="39" t="s">
        <v>1</v>
      </c>
      <c r="EC36" s="27" t="s">
        <v>29</v>
      </c>
      <c r="ED36" s="11">
        <v>5.0000000000000001E-3</v>
      </c>
      <c r="EE36" s="32"/>
      <c r="EF36" s="33">
        <f t="shared" si="0"/>
        <v>17</v>
      </c>
      <c r="EG36" s="28" t="str">
        <f t="shared" si="6"/>
        <v/>
      </c>
      <c r="EH36" s="31">
        <f t="shared" si="8"/>
        <v>5.0000000000000001E-3</v>
      </c>
      <c r="EI36" s="33">
        <v>0</v>
      </c>
      <c r="EJ36" s="41" t="s">
        <v>88</v>
      </c>
      <c r="EM36" s="123">
        <f t="shared" si="4"/>
        <v>16</v>
      </c>
      <c r="EN36" s="123">
        <f t="shared" si="3"/>
        <v>1</v>
      </c>
      <c r="EO36" s="124">
        <f t="shared" si="5"/>
        <v>5.8823529411764705E-2</v>
      </c>
    </row>
    <row r="37" spans="2:145" ht="14.1" customHeight="1">
      <c r="B37" s="218" t="s">
        <v>52</v>
      </c>
      <c r="C37" s="214" t="s">
        <v>129</v>
      </c>
      <c r="D37" s="215"/>
      <c r="E37" s="27" t="s">
        <v>29</v>
      </c>
      <c r="F37" s="11">
        <v>2.0000000000000001E-4</v>
      </c>
      <c r="G37" s="27"/>
      <c r="H37" s="11" t="s">
        <v>1</v>
      </c>
      <c r="I37" s="27"/>
      <c r="J37" s="11" t="s">
        <v>1</v>
      </c>
      <c r="K37" s="27"/>
      <c r="L37" s="11" t="s">
        <v>1</v>
      </c>
      <c r="M37" s="27"/>
      <c r="N37" s="11" t="s">
        <v>1</v>
      </c>
      <c r="O37" s="27"/>
      <c r="P37" s="11" t="s">
        <v>1</v>
      </c>
      <c r="Q37" s="27"/>
      <c r="R37" s="11" t="s">
        <v>1</v>
      </c>
      <c r="S37" s="27" t="s">
        <v>29</v>
      </c>
      <c r="T37" s="11">
        <v>2.0000000000000001E-4</v>
      </c>
      <c r="U37" s="27"/>
      <c r="V37" s="31" t="s">
        <v>1</v>
      </c>
      <c r="W37" s="27"/>
      <c r="X37" s="11" t="s">
        <v>1</v>
      </c>
      <c r="Y37" s="27"/>
      <c r="Z37" s="11" t="s">
        <v>1</v>
      </c>
      <c r="AA37" s="27" t="s">
        <v>29</v>
      </c>
      <c r="AB37" s="11">
        <v>2.0000000000000001E-4</v>
      </c>
      <c r="AC37" s="27"/>
      <c r="AD37" s="11" t="s">
        <v>1</v>
      </c>
      <c r="AE37" s="27"/>
      <c r="AF37" s="31" t="s">
        <v>1</v>
      </c>
      <c r="AG37" s="27"/>
      <c r="AH37" s="11" t="s">
        <v>1</v>
      </c>
      <c r="AI37" s="27"/>
      <c r="AJ37" s="11" t="s">
        <v>1</v>
      </c>
      <c r="AK37" s="27"/>
      <c r="AL37" s="11" t="s">
        <v>1</v>
      </c>
      <c r="AM37" s="27"/>
      <c r="AN37" s="11" t="s">
        <v>1</v>
      </c>
      <c r="AO37" s="27"/>
      <c r="AP37" s="31" t="s">
        <v>1</v>
      </c>
      <c r="AQ37" s="27"/>
      <c r="AR37" s="11" t="s">
        <v>1</v>
      </c>
      <c r="AS37" s="27"/>
      <c r="AT37" s="11" t="s">
        <v>1</v>
      </c>
      <c r="AU37" s="27"/>
      <c r="AV37" s="11" t="s">
        <v>1</v>
      </c>
      <c r="AW37" s="27"/>
      <c r="AX37" s="11" t="s">
        <v>1</v>
      </c>
      <c r="AY37" s="27"/>
      <c r="AZ37" s="11" t="s">
        <v>1</v>
      </c>
      <c r="BA37" s="27"/>
      <c r="BB37" s="11" t="s">
        <v>1</v>
      </c>
      <c r="BC37" s="27"/>
      <c r="BD37" s="31" t="s">
        <v>1</v>
      </c>
      <c r="BE37" s="27"/>
      <c r="BF37" s="11" t="s">
        <v>1</v>
      </c>
      <c r="BG37" s="27"/>
      <c r="BH37" s="11" t="s">
        <v>1</v>
      </c>
      <c r="BI37" s="27"/>
      <c r="BJ37" s="11" t="s">
        <v>1</v>
      </c>
      <c r="BK37" s="27"/>
      <c r="BL37" s="11" t="s">
        <v>1</v>
      </c>
      <c r="BM37" s="38" t="s">
        <v>29</v>
      </c>
      <c r="BN37" s="39">
        <v>2.0000000000000001E-4</v>
      </c>
      <c r="BO37" s="38" t="s">
        <v>29</v>
      </c>
      <c r="BP37" s="39">
        <v>2.0000000000000001E-4</v>
      </c>
      <c r="BQ37" s="27"/>
      <c r="BR37" s="31" t="s">
        <v>1</v>
      </c>
      <c r="BS37" s="27"/>
      <c r="BT37" s="31" t="s">
        <v>1</v>
      </c>
      <c r="BU37" s="27"/>
      <c r="BV37" s="31" t="s">
        <v>1</v>
      </c>
      <c r="BW37" s="27"/>
      <c r="BX37" s="11" t="s">
        <v>1</v>
      </c>
      <c r="BY37" s="27"/>
      <c r="BZ37" s="11" t="s">
        <v>1</v>
      </c>
      <c r="CA37" s="27"/>
      <c r="CB37" s="11">
        <v>5.0000000000000001E-4</v>
      </c>
      <c r="CC37" s="27"/>
      <c r="CD37" s="11" t="s">
        <v>1</v>
      </c>
      <c r="CE37" s="27"/>
      <c r="CF37" s="11" t="s">
        <v>1</v>
      </c>
      <c r="CG37" s="27"/>
      <c r="CH37" s="11" t="s">
        <v>1</v>
      </c>
      <c r="CI37" s="27"/>
      <c r="CJ37" s="11" t="s">
        <v>1</v>
      </c>
      <c r="CK37" s="27" t="s">
        <v>134</v>
      </c>
      <c r="CL37" s="11">
        <v>4.0000000000000001E-3</v>
      </c>
      <c r="CM37" s="27"/>
      <c r="CN37" s="11" t="s">
        <v>1</v>
      </c>
      <c r="CO37" s="27"/>
      <c r="CP37" s="11" t="s">
        <v>1</v>
      </c>
      <c r="CQ37" s="27"/>
      <c r="CR37" s="39" t="s">
        <v>1</v>
      </c>
      <c r="CS37" s="27"/>
      <c r="CT37" s="39" t="s">
        <v>1</v>
      </c>
      <c r="CU37" s="27"/>
      <c r="CV37" s="39" t="s">
        <v>1</v>
      </c>
      <c r="CW37" s="27"/>
      <c r="CX37" s="39" t="s">
        <v>1</v>
      </c>
      <c r="CY37" s="27"/>
      <c r="CZ37" s="39" t="s">
        <v>1</v>
      </c>
      <c r="DA37" s="27"/>
      <c r="DB37" s="39" t="s">
        <v>1</v>
      </c>
      <c r="DC37" s="27"/>
      <c r="DD37" s="39" t="s">
        <v>1</v>
      </c>
      <c r="DE37" s="27" t="s">
        <v>29</v>
      </c>
      <c r="DF37" s="11">
        <v>2.0000000000000001E-4</v>
      </c>
      <c r="DG37" s="27"/>
      <c r="DH37" s="39" t="s">
        <v>1</v>
      </c>
      <c r="DI37" s="27"/>
      <c r="DJ37" s="39" t="s">
        <v>1</v>
      </c>
      <c r="DK37" s="27"/>
      <c r="DL37" s="39" t="s">
        <v>1</v>
      </c>
      <c r="DM37" s="27"/>
      <c r="DN37" s="39" t="s">
        <v>1</v>
      </c>
      <c r="DO37" s="27"/>
      <c r="DP37" s="39" t="s">
        <v>1</v>
      </c>
      <c r="DQ37" s="27"/>
      <c r="DR37" s="39" t="s">
        <v>1</v>
      </c>
      <c r="DS37" s="27"/>
      <c r="DT37" s="39" t="s">
        <v>1</v>
      </c>
      <c r="DU37" s="27"/>
      <c r="DV37" s="39" t="s">
        <v>1</v>
      </c>
      <c r="DW37" s="27"/>
      <c r="DX37" s="39" t="s">
        <v>1</v>
      </c>
      <c r="DY37" s="27" t="s">
        <v>29</v>
      </c>
      <c r="DZ37" s="11">
        <v>2.0000000000000001E-4</v>
      </c>
      <c r="EA37" s="27"/>
      <c r="EB37" s="39" t="s">
        <v>1</v>
      </c>
      <c r="EC37" s="27" t="s">
        <v>29</v>
      </c>
      <c r="ED37" s="11">
        <v>2.0000000000000001E-4</v>
      </c>
      <c r="EE37" s="32"/>
      <c r="EF37" s="33">
        <f t="shared" si="0"/>
        <v>10</v>
      </c>
      <c r="EG37" s="28" t="str">
        <f t="shared" si="6"/>
        <v/>
      </c>
      <c r="EH37" s="56" t="str">
        <f>MAX(E37:CJ37,CQ37:ED37)&amp;"(*)"</f>
        <v>0.0005(*)</v>
      </c>
      <c r="EI37" s="33">
        <v>0</v>
      </c>
      <c r="EJ37" s="42" t="s">
        <v>125</v>
      </c>
      <c r="EM37" s="123">
        <f t="shared" si="4"/>
        <v>9</v>
      </c>
      <c r="EN37" s="123">
        <f t="shared" si="3"/>
        <v>1</v>
      </c>
      <c r="EO37" s="124">
        <f t="shared" si="5"/>
        <v>0.1</v>
      </c>
    </row>
    <row r="38" spans="2:145" ht="14.1" customHeight="1">
      <c r="B38" s="219"/>
      <c r="C38" s="213" t="s">
        <v>130</v>
      </c>
      <c r="D38" s="210"/>
      <c r="E38" s="27" t="s">
        <v>29</v>
      </c>
      <c r="F38" s="11">
        <v>2.0000000000000001E-4</v>
      </c>
      <c r="G38" s="27"/>
      <c r="H38" s="11" t="s">
        <v>1</v>
      </c>
      <c r="I38" s="27"/>
      <c r="J38" s="11" t="s">
        <v>1</v>
      </c>
      <c r="K38" s="27"/>
      <c r="L38" s="11" t="s">
        <v>1</v>
      </c>
      <c r="M38" s="27"/>
      <c r="N38" s="11" t="s">
        <v>1</v>
      </c>
      <c r="O38" s="27"/>
      <c r="P38" s="11" t="s">
        <v>1</v>
      </c>
      <c r="Q38" s="27"/>
      <c r="R38" s="11" t="s">
        <v>1</v>
      </c>
      <c r="S38" s="27" t="s">
        <v>29</v>
      </c>
      <c r="T38" s="11">
        <v>2.0000000000000001E-4</v>
      </c>
      <c r="U38" s="27"/>
      <c r="V38" s="31" t="s">
        <v>1</v>
      </c>
      <c r="W38" s="27"/>
      <c r="X38" s="11" t="s">
        <v>1</v>
      </c>
      <c r="Y38" s="27"/>
      <c r="Z38" s="11" t="s">
        <v>1</v>
      </c>
      <c r="AA38" s="27" t="s">
        <v>29</v>
      </c>
      <c r="AB38" s="11">
        <v>2.0000000000000001E-4</v>
      </c>
      <c r="AC38" s="27"/>
      <c r="AD38" s="11" t="s">
        <v>1</v>
      </c>
      <c r="AE38" s="27"/>
      <c r="AF38" s="31" t="s">
        <v>1</v>
      </c>
      <c r="AG38" s="27"/>
      <c r="AH38" s="11" t="s">
        <v>1</v>
      </c>
      <c r="AI38" s="27"/>
      <c r="AJ38" s="11" t="s">
        <v>1</v>
      </c>
      <c r="AK38" s="27"/>
      <c r="AL38" s="11" t="s">
        <v>1</v>
      </c>
      <c r="AM38" s="27"/>
      <c r="AN38" s="11" t="s">
        <v>1</v>
      </c>
      <c r="AO38" s="27"/>
      <c r="AP38" s="31" t="s">
        <v>1</v>
      </c>
      <c r="AQ38" s="27"/>
      <c r="AR38" s="11" t="s">
        <v>1</v>
      </c>
      <c r="AS38" s="27"/>
      <c r="AT38" s="11" t="s">
        <v>1</v>
      </c>
      <c r="AU38" s="27"/>
      <c r="AV38" s="11" t="s">
        <v>1</v>
      </c>
      <c r="AW38" s="27"/>
      <c r="AX38" s="11" t="s">
        <v>1</v>
      </c>
      <c r="AY38" s="27"/>
      <c r="AZ38" s="11" t="s">
        <v>1</v>
      </c>
      <c r="BA38" s="27"/>
      <c r="BB38" s="11" t="s">
        <v>1</v>
      </c>
      <c r="BC38" s="27"/>
      <c r="BD38" s="31" t="s">
        <v>1</v>
      </c>
      <c r="BE38" s="27"/>
      <c r="BF38" s="11" t="s">
        <v>1</v>
      </c>
      <c r="BG38" s="27"/>
      <c r="BH38" s="11" t="s">
        <v>1</v>
      </c>
      <c r="BI38" s="27"/>
      <c r="BJ38" s="11" t="s">
        <v>1</v>
      </c>
      <c r="BK38" s="27"/>
      <c r="BL38" s="11" t="s">
        <v>1</v>
      </c>
      <c r="BM38" s="38" t="s">
        <v>29</v>
      </c>
      <c r="BN38" s="39">
        <v>2.0000000000000001E-4</v>
      </c>
      <c r="BO38" s="38" t="s">
        <v>29</v>
      </c>
      <c r="BP38" s="39">
        <v>2.0000000000000001E-4</v>
      </c>
      <c r="BQ38" s="27"/>
      <c r="BR38" s="31" t="s">
        <v>1</v>
      </c>
      <c r="BS38" s="27"/>
      <c r="BT38" s="31" t="s">
        <v>1</v>
      </c>
      <c r="BU38" s="27"/>
      <c r="BV38" s="31" t="s">
        <v>1</v>
      </c>
      <c r="BW38" s="27"/>
      <c r="BX38" s="11" t="s">
        <v>1</v>
      </c>
      <c r="BY38" s="27"/>
      <c r="BZ38" s="11" t="s">
        <v>1</v>
      </c>
      <c r="CA38" s="27" t="s">
        <v>29</v>
      </c>
      <c r="CB38" s="11">
        <v>2.0000000000000001E-4</v>
      </c>
      <c r="CC38" s="27"/>
      <c r="CD38" s="11" t="s">
        <v>1</v>
      </c>
      <c r="CE38" s="27"/>
      <c r="CF38" s="11" t="s">
        <v>1</v>
      </c>
      <c r="CG38" s="27"/>
      <c r="CH38" s="11" t="s">
        <v>1</v>
      </c>
      <c r="CI38" s="27"/>
      <c r="CJ38" s="11" t="s">
        <v>1</v>
      </c>
      <c r="CK38" s="27" t="s">
        <v>134</v>
      </c>
      <c r="CL38" s="11">
        <v>4.0000000000000001E-3</v>
      </c>
      <c r="CM38" s="27"/>
      <c r="CN38" s="11" t="s">
        <v>1</v>
      </c>
      <c r="CO38" s="27"/>
      <c r="CP38" s="11" t="s">
        <v>1</v>
      </c>
      <c r="CQ38" s="27"/>
      <c r="CR38" s="39" t="s">
        <v>1</v>
      </c>
      <c r="CS38" s="27"/>
      <c r="CT38" s="39" t="s">
        <v>1</v>
      </c>
      <c r="CU38" s="27"/>
      <c r="CV38" s="39" t="s">
        <v>1</v>
      </c>
      <c r="CW38" s="27"/>
      <c r="CX38" s="39" t="s">
        <v>1</v>
      </c>
      <c r="CY38" s="27"/>
      <c r="CZ38" s="39" t="s">
        <v>1</v>
      </c>
      <c r="DA38" s="27"/>
      <c r="DB38" s="39" t="s">
        <v>1</v>
      </c>
      <c r="DC38" s="27"/>
      <c r="DD38" s="39" t="s">
        <v>1</v>
      </c>
      <c r="DE38" s="27"/>
      <c r="DF38" s="11">
        <v>5.9999999999999995E-4</v>
      </c>
      <c r="DG38" s="27"/>
      <c r="DH38" s="39" t="s">
        <v>1</v>
      </c>
      <c r="DI38" s="27"/>
      <c r="DJ38" s="39" t="s">
        <v>1</v>
      </c>
      <c r="DK38" s="27"/>
      <c r="DL38" s="39" t="s">
        <v>1</v>
      </c>
      <c r="DM38" s="27"/>
      <c r="DN38" s="39" t="s">
        <v>1</v>
      </c>
      <c r="DO38" s="27"/>
      <c r="DP38" s="39" t="s">
        <v>1</v>
      </c>
      <c r="DQ38" s="27"/>
      <c r="DR38" s="39" t="s">
        <v>1</v>
      </c>
      <c r="DS38" s="27"/>
      <c r="DT38" s="39" t="s">
        <v>1</v>
      </c>
      <c r="DU38" s="27"/>
      <c r="DV38" s="39" t="s">
        <v>1</v>
      </c>
      <c r="DW38" s="27"/>
      <c r="DX38" s="39" t="s">
        <v>1</v>
      </c>
      <c r="DY38" s="27" t="s">
        <v>29</v>
      </c>
      <c r="DZ38" s="11">
        <v>2.0000000000000001E-4</v>
      </c>
      <c r="EA38" s="27"/>
      <c r="EB38" s="39" t="s">
        <v>1</v>
      </c>
      <c r="EC38" s="27" t="s">
        <v>29</v>
      </c>
      <c r="ED38" s="11">
        <v>2.0000000000000001E-4</v>
      </c>
      <c r="EE38" s="32"/>
      <c r="EF38" s="33">
        <f t="shared" si="0"/>
        <v>10</v>
      </c>
      <c r="EG38" s="28" t="str">
        <f t="shared" si="6"/>
        <v/>
      </c>
      <c r="EH38" s="56" t="str">
        <f>MAX(E38:CJ38,CQ38:ED38)&amp;"(*)"</f>
        <v>0.0006(*)</v>
      </c>
      <c r="EI38" s="33">
        <v>0</v>
      </c>
      <c r="EJ38" s="42" t="s">
        <v>125</v>
      </c>
      <c r="EM38" s="123">
        <f>EF38-EN38</f>
        <v>9</v>
      </c>
      <c r="EN38" s="123">
        <f t="shared" si="3"/>
        <v>1</v>
      </c>
      <c r="EO38" s="124">
        <f>EN38/(EN38+EM38)</f>
        <v>0.1</v>
      </c>
    </row>
    <row r="39" spans="2:145" ht="14.1" customHeight="1">
      <c r="B39" s="219"/>
      <c r="C39" s="213" t="s">
        <v>131</v>
      </c>
      <c r="D39" s="210"/>
      <c r="E39" s="27" t="s">
        <v>29</v>
      </c>
      <c r="F39" s="11">
        <v>2.0000000000000001E-4</v>
      </c>
      <c r="G39" s="27"/>
      <c r="H39" s="11" t="s">
        <v>1</v>
      </c>
      <c r="I39" s="27"/>
      <c r="J39" s="11" t="s">
        <v>1</v>
      </c>
      <c r="K39" s="27"/>
      <c r="L39" s="11" t="s">
        <v>1</v>
      </c>
      <c r="M39" s="27"/>
      <c r="N39" s="11" t="s">
        <v>1</v>
      </c>
      <c r="O39" s="27"/>
      <c r="P39" s="11" t="s">
        <v>1</v>
      </c>
      <c r="Q39" s="27"/>
      <c r="R39" s="11" t="s">
        <v>1</v>
      </c>
      <c r="S39" s="27" t="s">
        <v>29</v>
      </c>
      <c r="T39" s="11">
        <v>2.0000000000000001E-4</v>
      </c>
      <c r="U39" s="27"/>
      <c r="V39" s="31" t="s">
        <v>1</v>
      </c>
      <c r="W39" s="27"/>
      <c r="X39" s="11" t="s">
        <v>1</v>
      </c>
      <c r="Y39" s="27"/>
      <c r="Z39" s="11" t="s">
        <v>1</v>
      </c>
      <c r="AA39" s="27" t="s">
        <v>29</v>
      </c>
      <c r="AB39" s="11">
        <v>2.0000000000000001E-4</v>
      </c>
      <c r="AC39" s="27"/>
      <c r="AD39" s="11" t="s">
        <v>1</v>
      </c>
      <c r="AE39" s="27"/>
      <c r="AF39" s="31" t="s">
        <v>1</v>
      </c>
      <c r="AG39" s="27"/>
      <c r="AH39" s="11" t="s">
        <v>1</v>
      </c>
      <c r="AI39" s="27"/>
      <c r="AJ39" s="11" t="s">
        <v>1</v>
      </c>
      <c r="AK39" s="27"/>
      <c r="AL39" s="11" t="s">
        <v>1</v>
      </c>
      <c r="AM39" s="27"/>
      <c r="AN39" s="11" t="s">
        <v>1</v>
      </c>
      <c r="AO39" s="27"/>
      <c r="AP39" s="31" t="s">
        <v>1</v>
      </c>
      <c r="AQ39" s="27"/>
      <c r="AR39" s="11" t="s">
        <v>1</v>
      </c>
      <c r="AS39" s="27"/>
      <c r="AT39" s="11" t="s">
        <v>1</v>
      </c>
      <c r="AU39" s="27"/>
      <c r="AV39" s="11" t="s">
        <v>1</v>
      </c>
      <c r="AW39" s="27"/>
      <c r="AX39" s="11" t="s">
        <v>1</v>
      </c>
      <c r="AY39" s="27"/>
      <c r="AZ39" s="11" t="s">
        <v>1</v>
      </c>
      <c r="BA39" s="27"/>
      <c r="BB39" s="11" t="s">
        <v>1</v>
      </c>
      <c r="BC39" s="27"/>
      <c r="BD39" s="31" t="s">
        <v>1</v>
      </c>
      <c r="BE39" s="27"/>
      <c r="BF39" s="11" t="s">
        <v>1</v>
      </c>
      <c r="BG39" s="27"/>
      <c r="BH39" s="11" t="s">
        <v>1</v>
      </c>
      <c r="BI39" s="27"/>
      <c r="BJ39" s="11" t="s">
        <v>1</v>
      </c>
      <c r="BK39" s="27"/>
      <c r="BL39" s="11" t="s">
        <v>1</v>
      </c>
      <c r="BM39" s="38" t="s">
        <v>29</v>
      </c>
      <c r="BN39" s="39">
        <v>2.0000000000000001E-4</v>
      </c>
      <c r="BO39" s="38" t="s">
        <v>29</v>
      </c>
      <c r="BP39" s="39">
        <v>2.0000000000000001E-4</v>
      </c>
      <c r="BQ39" s="27"/>
      <c r="BR39" s="31" t="s">
        <v>1</v>
      </c>
      <c r="BS39" s="27"/>
      <c r="BT39" s="31" t="s">
        <v>1</v>
      </c>
      <c r="BU39" s="27"/>
      <c r="BV39" s="31" t="s">
        <v>1</v>
      </c>
      <c r="BW39" s="27"/>
      <c r="BX39" s="11" t="s">
        <v>1</v>
      </c>
      <c r="BY39" s="27"/>
      <c r="BZ39" s="11" t="s">
        <v>1</v>
      </c>
      <c r="CA39" s="27" t="s">
        <v>29</v>
      </c>
      <c r="CB39" s="11">
        <v>2.0000000000000001E-4</v>
      </c>
      <c r="CC39" s="27"/>
      <c r="CD39" s="11" t="s">
        <v>1</v>
      </c>
      <c r="CE39" s="27"/>
      <c r="CF39" s="11" t="s">
        <v>1</v>
      </c>
      <c r="CG39" s="27"/>
      <c r="CH39" s="11" t="s">
        <v>1</v>
      </c>
      <c r="CI39" s="27"/>
      <c r="CJ39" s="11" t="s">
        <v>1</v>
      </c>
      <c r="CK39" s="27" t="s">
        <v>134</v>
      </c>
      <c r="CL39" s="11">
        <v>4.0000000000000001E-3</v>
      </c>
      <c r="CM39" s="27"/>
      <c r="CN39" s="11" t="s">
        <v>1</v>
      </c>
      <c r="CO39" s="27"/>
      <c r="CP39" s="11" t="s">
        <v>1</v>
      </c>
      <c r="CQ39" s="27"/>
      <c r="CR39" s="39" t="s">
        <v>1</v>
      </c>
      <c r="CS39" s="27"/>
      <c r="CT39" s="39" t="s">
        <v>1</v>
      </c>
      <c r="CU39" s="27"/>
      <c r="CV39" s="39" t="s">
        <v>1</v>
      </c>
      <c r="CW39" s="27"/>
      <c r="CX39" s="39" t="s">
        <v>1</v>
      </c>
      <c r="CY39" s="27"/>
      <c r="CZ39" s="39" t="s">
        <v>1</v>
      </c>
      <c r="DA39" s="27"/>
      <c r="DB39" s="39" t="s">
        <v>1</v>
      </c>
      <c r="DC39" s="27"/>
      <c r="DD39" s="39" t="s">
        <v>1</v>
      </c>
      <c r="DE39" s="27" t="s">
        <v>29</v>
      </c>
      <c r="DF39" s="11">
        <v>2.0000000000000001E-4</v>
      </c>
      <c r="DG39" s="27"/>
      <c r="DH39" s="39" t="s">
        <v>1</v>
      </c>
      <c r="DI39" s="27"/>
      <c r="DJ39" s="39" t="s">
        <v>1</v>
      </c>
      <c r="DK39" s="27"/>
      <c r="DL39" s="39" t="s">
        <v>1</v>
      </c>
      <c r="DM39" s="27"/>
      <c r="DN39" s="39" t="s">
        <v>1</v>
      </c>
      <c r="DO39" s="27"/>
      <c r="DP39" s="39" t="s">
        <v>1</v>
      </c>
      <c r="DQ39" s="27"/>
      <c r="DR39" s="39" t="s">
        <v>1</v>
      </c>
      <c r="DS39" s="27"/>
      <c r="DT39" s="39" t="s">
        <v>1</v>
      </c>
      <c r="DU39" s="27"/>
      <c r="DV39" s="39" t="s">
        <v>1</v>
      </c>
      <c r="DW39" s="27"/>
      <c r="DX39" s="39" t="s">
        <v>1</v>
      </c>
      <c r="DY39" s="27" t="s">
        <v>29</v>
      </c>
      <c r="DZ39" s="11">
        <v>2.0000000000000001E-4</v>
      </c>
      <c r="EA39" s="27"/>
      <c r="EB39" s="39" t="s">
        <v>1</v>
      </c>
      <c r="EC39" s="27" t="s">
        <v>29</v>
      </c>
      <c r="ED39" s="11">
        <v>2.0000000000000001E-4</v>
      </c>
      <c r="EE39" s="32"/>
      <c r="EF39" s="33">
        <f t="shared" si="0"/>
        <v>10</v>
      </c>
      <c r="EG39" s="28" t="str">
        <f t="shared" si="6"/>
        <v>&lt;</v>
      </c>
      <c r="EH39" s="31">
        <f>MAX(E39:ED39)</f>
        <v>4.0000000000000001E-3</v>
      </c>
      <c r="EI39" s="33">
        <v>0</v>
      </c>
      <c r="EJ39" s="42" t="s">
        <v>126</v>
      </c>
      <c r="EM39" s="123">
        <f>EF39-EN39</f>
        <v>10</v>
      </c>
      <c r="EN39" s="123">
        <f t="shared" si="3"/>
        <v>0</v>
      </c>
      <c r="EO39" s="124">
        <f>EN39/(EN39+EM39)</f>
        <v>0</v>
      </c>
    </row>
    <row r="40" spans="2:145" ht="14.1" customHeight="1">
      <c r="B40" s="220"/>
      <c r="C40" s="214" t="s">
        <v>132</v>
      </c>
      <c r="D40" s="215"/>
      <c r="E40" s="27" t="s">
        <v>29</v>
      </c>
      <c r="F40" s="11">
        <v>2.0000000000000001E-4</v>
      </c>
      <c r="G40" s="27"/>
      <c r="H40" s="11" t="s">
        <v>1</v>
      </c>
      <c r="I40" s="27"/>
      <c r="J40" s="11" t="s">
        <v>1</v>
      </c>
      <c r="K40" s="27"/>
      <c r="L40" s="11" t="s">
        <v>1</v>
      </c>
      <c r="M40" s="27"/>
      <c r="N40" s="11" t="s">
        <v>1</v>
      </c>
      <c r="O40" s="27"/>
      <c r="P40" s="11" t="s">
        <v>1</v>
      </c>
      <c r="Q40" s="27"/>
      <c r="R40" s="11" t="s">
        <v>1</v>
      </c>
      <c r="S40" s="27" t="s">
        <v>29</v>
      </c>
      <c r="T40" s="11">
        <v>2.0000000000000001E-4</v>
      </c>
      <c r="U40" s="27"/>
      <c r="V40" s="31" t="s">
        <v>1</v>
      </c>
      <c r="W40" s="27"/>
      <c r="X40" s="11" t="s">
        <v>1</v>
      </c>
      <c r="Y40" s="27"/>
      <c r="Z40" s="11" t="s">
        <v>1</v>
      </c>
      <c r="AA40" s="27" t="s">
        <v>29</v>
      </c>
      <c r="AB40" s="11">
        <v>2.0000000000000001E-4</v>
      </c>
      <c r="AC40" s="27"/>
      <c r="AD40" s="11" t="s">
        <v>1</v>
      </c>
      <c r="AE40" s="27"/>
      <c r="AF40" s="31" t="s">
        <v>1</v>
      </c>
      <c r="AG40" s="27"/>
      <c r="AH40" s="11" t="s">
        <v>1</v>
      </c>
      <c r="AI40" s="27"/>
      <c r="AJ40" s="11" t="s">
        <v>1</v>
      </c>
      <c r="AK40" s="27"/>
      <c r="AL40" s="11" t="s">
        <v>1</v>
      </c>
      <c r="AM40" s="27"/>
      <c r="AN40" s="11" t="s">
        <v>1</v>
      </c>
      <c r="AO40" s="27"/>
      <c r="AP40" s="31" t="s">
        <v>1</v>
      </c>
      <c r="AQ40" s="27"/>
      <c r="AR40" s="11" t="s">
        <v>1</v>
      </c>
      <c r="AS40" s="27"/>
      <c r="AT40" s="11" t="s">
        <v>1</v>
      </c>
      <c r="AU40" s="27"/>
      <c r="AV40" s="11" t="s">
        <v>1</v>
      </c>
      <c r="AW40" s="27"/>
      <c r="AX40" s="11" t="s">
        <v>1</v>
      </c>
      <c r="AY40" s="27"/>
      <c r="AZ40" s="11" t="s">
        <v>1</v>
      </c>
      <c r="BA40" s="27"/>
      <c r="BB40" s="11" t="s">
        <v>1</v>
      </c>
      <c r="BC40" s="27"/>
      <c r="BD40" s="31" t="s">
        <v>1</v>
      </c>
      <c r="BE40" s="27"/>
      <c r="BF40" s="11" t="s">
        <v>1</v>
      </c>
      <c r="BG40" s="27"/>
      <c r="BH40" s="11" t="s">
        <v>1</v>
      </c>
      <c r="BI40" s="27"/>
      <c r="BJ40" s="11" t="s">
        <v>1</v>
      </c>
      <c r="BK40" s="27"/>
      <c r="BL40" s="11" t="s">
        <v>1</v>
      </c>
      <c r="BM40" s="38" t="s">
        <v>29</v>
      </c>
      <c r="BN40" s="39">
        <v>2.0000000000000001E-4</v>
      </c>
      <c r="BO40" s="38" t="s">
        <v>29</v>
      </c>
      <c r="BP40" s="39">
        <v>2.0000000000000001E-4</v>
      </c>
      <c r="BQ40" s="27"/>
      <c r="BR40" s="31" t="s">
        <v>1</v>
      </c>
      <c r="BS40" s="27"/>
      <c r="BT40" s="31" t="s">
        <v>1</v>
      </c>
      <c r="BU40" s="27"/>
      <c r="BV40" s="31" t="s">
        <v>1</v>
      </c>
      <c r="BW40" s="27"/>
      <c r="BX40" s="11" t="s">
        <v>1</v>
      </c>
      <c r="BY40" s="27"/>
      <c r="BZ40" s="11" t="s">
        <v>1</v>
      </c>
      <c r="CA40" s="27" t="s">
        <v>29</v>
      </c>
      <c r="CB40" s="11">
        <v>2.0000000000000001E-4</v>
      </c>
      <c r="CC40" s="27"/>
      <c r="CD40" s="11" t="s">
        <v>1</v>
      </c>
      <c r="CE40" s="27"/>
      <c r="CF40" s="11" t="s">
        <v>1</v>
      </c>
      <c r="CG40" s="27"/>
      <c r="CH40" s="11" t="s">
        <v>1</v>
      </c>
      <c r="CI40" s="27"/>
      <c r="CJ40" s="11" t="s">
        <v>1</v>
      </c>
      <c r="CK40" s="27" t="s">
        <v>134</v>
      </c>
      <c r="CL40" s="11">
        <v>2.0000000000000001E-4</v>
      </c>
      <c r="CM40" s="27"/>
      <c r="CN40" s="11" t="s">
        <v>1</v>
      </c>
      <c r="CO40" s="27"/>
      <c r="CP40" s="11" t="s">
        <v>1</v>
      </c>
      <c r="CQ40" s="27"/>
      <c r="CR40" s="39" t="s">
        <v>1</v>
      </c>
      <c r="CS40" s="27"/>
      <c r="CT40" s="39" t="s">
        <v>1</v>
      </c>
      <c r="CU40" s="27"/>
      <c r="CV40" s="39" t="s">
        <v>1</v>
      </c>
      <c r="CW40" s="27"/>
      <c r="CX40" s="39" t="s">
        <v>1</v>
      </c>
      <c r="CY40" s="27"/>
      <c r="CZ40" s="39" t="s">
        <v>1</v>
      </c>
      <c r="DA40" s="27"/>
      <c r="DB40" s="39" t="s">
        <v>1</v>
      </c>
      <c r="DC40" s="27"/>
      <c r="DD40" s="39" t="s">
        <v>1</v>
      </c>
      <c r="DE40" s="27" t="s">
        <v>29</v>
      </c>
      <c r="DF40" s="11">
        <v>2.0000000000000001E-4</v>
      </c>
      <c r="DG40" s="27"/>
      <c r="DH40" s="39" t="s">
        <v>1</v>
      </c>
      <c r="DI40" s="27"/>
      <c r="DJ40" s="39" t="s">
        <v>1</v>
      </c>
      <c r="DK40" s="27"/>
      <c r="DL40" s="39" t="s">
        <v>1</v>
      </c>
      <c r="DM40" s="27"/>
      <c r="DN40" s="39" t="s">
        <v>1</v>
      </c>
      <c r="DO40" s="27"/>
      <c r="DP40" s="39" t="s">
        <v>1</v>
      </c>
      <c r="DQ40" s="27"/>
      <c r="DR40" s="39" t="s">
        <v>1</v>
      </c>
      <c r="DS40" s="27"/>
      <c r="DT40" s="39" t="s">
        <v>1</v>
      </c>
      <c r="DU40" s="27"/>
      <c r="DV40" s="39" t="s">
        <v>1</v>
      </c>
      <c r="DW40" s="27"/>
      <c r="DX40" s="39" t="s">
        <v>1</v>
      </c>
      <c r="DY40" s="27" t="s">
        <v>29</v>
      </c>
      <c r="DZ40" s="11">
        <v>2.0000000000000001E-4</v>
      </c>
      <c r="EA40" s="27"/>
      <c r="EB40" s="39" t="s">
        <v>1</v>
      </c>
      <c r="EC40" s="27" t="s">
        <v>29</v>
      </c>
      <c r="ED40" s="11">
        <v>2.0000000000000001E-4</v>
      </c>
      <c r="EE40" s="32"/>
      <c r="EF40" s="33">
        <f t="shared" si="0"/>
        <v>10</v>
      </c>
      <c r="EG40" s="28" t="str">
        <f t="shared" si="6"/>
        <v>&lt;</v>
      </c>
      <c r="EH40" s="31">
        <f>MAX(E40:ED40)</f>
        <v>2.0000000000000001E-4</v>
      </c>
      <c r="EI40" s="33">
        <v>0</v>
      </c>
      <c r="EJ40" s="42" t="s">
        <v>127</v>
      </c>
      <c r="EM40" s="123">
        <f t="shared" si="4"/>
        <v>10</v>
      </c>
      <c r="EN40" s="123">
        <f t="shared" si="3"/>
        <v>0</v>
      </c>
      <c r="EO40" s="124">
        <f t="shared" si="5"/>
        <v>0</v>
      </c>
    </row>
    <row r="41" spans="2:145" ht="14.1" customHeight="1">
      <c r="B41" s="221"/>
      <c r="C41" s="214" t="s">
        <v>133</v>
      </c>
      <c r="D41" s="215"/>
      <c r="E41" s="27" t="s">
        <v>29</v>
      </c>
      <c r="F41" s="11">
        <v>2.0000000000000001E-4</v>
      </c>
      <c r="G41" s="27"/>
      <c r="H41" s="11" t="s">
        <v>1</v>
      </c>
      <c r="I41" s="27"/>
      <c r="J41" s="11" t="s">
        <v>1</v>
      </c>
      <c r="K41" s="27"/>
      <c r="L41" s="11" t="s">
        <v>1</v>
      </c>
      <c r="M41" s="27"/>
      <c r="N41" s="11" t="s">
        <v>1</v>
      </c>
      <c r="O41" s="27"/>
      <c r="P41" s="11" t="s">
        <v>1</v>
      </c>
      <c r="Q41" s="27"/>
      <c r="R41" s="11" t="s">
        <v>1</v>
      </c>
      <c r="S41" s="27" t="s">
        <v>29</v>
      </c>
      <c r="T41" s="11">
        <v>2.0000000000000001E-4</v>
      </c>
      <c r="U41" s="27"/>
      <c r="V41" s="31" t="s">
        <v>1</v>
      </c>
      <c r="W41" s="27"/>
      <c r="X41" s="11" t="s">
        <v>1</v>
      </c>
      <c r="Y41" s="27"/>
      <c r="Z41" s="11" t="s">
        <v>1</v>
      </c>
      <c r="AA41" s="27" t="s">
        <v>29</v>
      </c>
      <c r="AB41" s="11">
        <v>2.0000000000000001E-4</v>
      </c>
      <c r="AC41" s="27"/>
      <c r="AD41" s="11" t="s">
        <v>1</v>
      </c>
      <c r="AE41" s="27"/>
      <c r="AF41" s="31" t="s">
        <v>1</v>
      </c>
      <c r="AG41" s="27"/>
      <c r="AH41" s="11" t="s">
        <v>1</v>
      </c>
      <c r="AI41" s="27"/>
      <c r="AJ41" s="11" t="s">
        <v>1</v>
      </c>
      <c r="AK41" s="27"/>
      <c r="AL41" s="11" t="s">
        <v>1</v>
      </c>
      <c r="AM41" s="27"/>
      <c r="AN41" s="11" t="s">
        <v>1</v>
      </c>
      <c r="AO41" s="27"/>
      <c r="AP41" s="31" t="s">
        <v>1</v>
      </c>
      <c r="AQ41" s="27"/>
      <c r="AR41" s="11" t="s">
        <v>1</v>
      </c>
      <c r="AS41" s="27"/>
      <c r="AT41" s="11" t="s">
        <v>1</v>
      </c>
      <c r="AU41" s="27"/>
      <c r="AV41" s="11" t="s">
        <v>1</v>
      </c>
      <c r="AW41" s="27"/>
      <c r="AX41" s="11" t="s">
        <v>1</v>
      </c>
      <c r="AY41" s="27"/>
      <c r="AZ41" s="11" t="s">
        <v>1</v>
      </c>
      <c r="BA41" s="27"/>
      <c r="BB41" s="11" t="s">
        <v>1</v>
      </c>
      <c r="BC41" s="27"/>
      <c r="BD41" s="31" t="s">
        <v>1</v>
      </c>
      <c r="BE41" s="27"/>
      <c r="BF41" s="11" t="s">
        <v>1</v>
      </c>
      <c r="BG41" s="27"/>
      <c r="BH41" s="11" t="s">
        <v>1</v>
      </c>
      <c r="BI41" s="27"/>
      <c r="BJ41" s="11" t="s">
        <v>1</v>
      </c>
      <c r="BK41" s="27"/>
      <c r="BL41" s="11" t="s">
        <v>1</v>
      </c>
      <c r="BM41" s="38" t="s">
        <v>29</v>
      </c>
      <c r="BN41" s="39">
        <v>2.0000000000000001E-4</v>
      </c>
      <c r="BO41" s="38" t="s">
        <v>29</v>
      </c>
      <c r="BP41" s="39">
        <v>2.0000000000000001E-4</v>
      </c>
      <c r="BQ41" s="27"/>
      <c r="BR41" s="31" t="s">
        <v>1</v>
      </c>
      <c r="BS41" s="27"/>
      <c r="BT41" s="31" t="s">
        <v>1</v>
      </c>
      <c r="BU41" s="27"/>
      <c r="BV41" s="31" t="s">
        <v>1</v>
      </c>
      <c r="BW41" s="27"/>
      <c r="BX41" s="11" t="s">
        <v>1</v>
      </c>
      <c r="BY41" s="27"/>
      <c r="BZ41" s="11" t="s">
        <v>1</v>
      </c>
      <c r="CA41" s="27" t="s">
        <v>29</v>
      </c>
      <c r="CB41" s="11">
        <v>2.0000000000000001E-4</v>
      </c>
      <c r="CC41" s="27"/>
      <c r="CD41" s="11" t="s">
        <v>1</v>
      </c>
      <c r="CE41" s="27"/>
      <c r="CF41" s="11" t="s">
        <v>1</v>
      </c>
      <c r="CG41" s="27"/>
      <c r="CH41" s="11" t="s">
        <v>1</v>
      </c>
      <c r="CI41" s="27"/>
      <c r="CJ41" s="11" t="s">
        <v>1</v>
      </c>
      <c r="CK41" s="27" t="s">
        <v>134</v>
      </c>
      <c r="CL41" s="11">
        <v>1E-4</v>
      </c>
      <c r="CM41" s="27"/>
      <c r="CN41" s="11" t="s">
        <v>1</v>
      </c>
      <c r="CO41" s="27"/>
      <c r="CP41" s="11" t="s">
        <v>1</v>
      </c>
      <c r="CQ41" s="27"/>
      <c r="CR41" s="39" t="s">
        <v>1</v>
      </c>
      <c r="CS41" s="27"/>
      <c r="CT41" s="39" t="s">
        <v>1</v>
      </c>
      <c r="CU41" s="27"/>
      <c r="CV41" s="39" t="s">
        <v>1</v>
      </c>
      <c r="CW41" s="27"/>
      <c r="CX41" s="39" t="s">
        <v>1</v>
      </c>
      <c r="CY41" s="27"/>
      <c r="CZ41" s="39" t="s">
        <v>1</v>
      </c>
      <c r="DA41" s="27"/>
      <c r="DB41" s="39" t="s">
        <v>1</v>
      </c>
      <c r="DC41" s="27"/>
      <c r="DD41" s="39" t="s">
        <v>1</v>
      </c>
      <c r="DE41" s="27" t="s">
        <v>29</v>
      </c>
      <c r="DF41" s="11">
        <v>2.0000000000000001E-4</v>
      </c>
      <c r="DG41" s="27"/>
      <c r="DH41" s="39" t="s">
        <v>1</v>
      </c>
      <c r="DI41" s="27"/>
      <c r="DJ41" s="39" t="s">
        <v>1</v>
      </c>
      <c r="DK41" s="27"/>
      <c r="DL41" s="39" t="s">
        <v>1</v>
      </c>
      <c r="DM41" s="27"/>
      <c r="DN41" s="39" t="s">
        <v>1</v>
      </c>
      <c r="DO41" s="27"/>
      <c r="DP41" s="39" t="s">
        <v>1</v>
      </c>
      <c r="DQ41" s="27"/>
      <c r="DR41" s="39" t="s">
        <v>1</v>
      </c>
      <c r="DS41" s="27"/>
      <c r="DT41" s="39" t="s">
        <v>1</v>
      </c>
      <c r="DU41" s="27"/>
      <c r="DV41" s="39" t="s">
        <v>1</v>
      </c>
      <c r="DW41" s="27"/>
      <c r="DX41" s="39" t="s">
        <v>1</v>
      </c>
      <c r="DY41" s="27" t="s">
        <v>29</v>
      </c>
      <c r="DZ41" s="11">
        <v>2.0000000000000001E-4</v>
      </c>
      <c r="EA41" s="27"/>
      <c r="EB41" s="39" t="s">
        <v>1</v>
      </c>
      <c r="EC41" s="27" t="s">
        <v>29</v>
      </c>
      <c r="ED41" s="11">
        <v>2.0000000000000001E-4</v>
      </c>
      <c r="EE41" s="32"/>
      <c r="EF41" s="33">
        <f t="shared" si="0"/>
        <v>10</v>
      </c>
      <c r="EG41" s="28" t="str">
        <f t="shared" si="6"/>
        <v>&lt;</v>
      </c>
      <c r="EH41" s="31">
        <f>MAX(E41:ED41)</f>
        <v>2.0000000000000001E-4</v>
      </c>
      <c r="EI41" s="33">
        <v>0</v>
      </c>
      <c r="EJ41" s="42" t="s">
        <v>128</v>
      </c>
      <c r="EM41" s="123">
        <f t="shared" si="4"/>
        <v>10</v>
      </c>
      <c r="EN41" s="123">
        <f t="shared" si="3"/>
        <v>0</v>
      </c>
      <c r="EO41" s="124">
        <f t="shared" si="5"/>
        <v>0</v>
      </c>
    </row>
    <row r="42" spans="2:145" ht="14.1" customHeight="1">
      <c r="B42" s="213" t="s">
        <v>14</v>
      </c>
      <c r="C42" s="209"/>
      <c r="D42" s="210"/>
      <c r="E42" s="27"/>
      <c r="F42" s="11">
        <v>6.8000000000000005E-2</v>
      </c>
      <c r="G42" s="27"/>
      <c r="H42" s="11" t="s">
        <v>1</v>
      </c>
      <c r="I42" s="27"/>
      <c r="J42" s="11" t="s">
        <v>1</v>
      </c>
      <c r="K42" s="27"/>
      <c r="L42" s="11" t="s">
        <v>1</v>
      </c>
      <c r="M42" s="27"/>
      <c r="N42" s="11" t="s">
        <v>1</v>
      </c>
      <c r="O42" s="27"/>
      <c r="P42" s="11" t="s">
        <v>1</v>
      </c>
      <c r="Q42" s="27"/>
      <c r="R42" s="11" t="s">
        <v>1</v>
      </c>
      <c r="S42" s="27"/>
      <c r="T42" s="11">
        <v>0.11</v>
      </c>
      <c r="U42" s="27"/>
      <c r="V42" s="31" t="s">
        <v>1</v>
      </c>
      <c r="W42" s="27"/>
      <c r="X42" s="11" t="s">
        <v>1</v>
      </c>
      <c r="Y42" s="27"/>
      <c r="Z42" s="11" t="s">
        <v>1</v>
      </c>
      <c r="AA42" s="27"/>
      <c r="AB42" s="11">
        <v>6.7000000000000004E-2</v>
      </c>
      <c r="AC42" s="27"/>
      <c r="AD42" s="11" t="s">
        <v>1</v>
      </c>
      <c r="AE42" s="27"/>
      <c r="AF42" s="31" t="s">
        <v>1</v>
      </c>
      <c r="AG42" s="27"/>
      <c r="AH42" s="11" t="s">
        <v>1</v>
      </c>
      <c r="AI42" s="27"/>
      <c r="AJ42" s="11" t="s">
        <v>1</v>
      </c>
      <c r="AK42" s="27"/>
      <c r="AL42" s="11" t="s">
        <v>1</v>
      </c>
      <c r="AM42" s="27"/>
      <c r="AN42" s="11" t="s">
        <v>1</v>
      </c>
      <c r="AO42" s="27"/>
      <c r="AP42" s="31" t="s">
        <v>1</v>
      </c>
      <c r="AQ42" s="27"/>
      <c r="AR42" s="11" t="s">
        <v>1</v>
      </c>
      <c r="AS42" s="27"/>
      <c r="AT42" s="11" t="s">
        <v>1</v>
      </c>
      <c r="AU42" s="27"/>
      <c r="AV42" s="11" t="s">
        <v>1</v>
      </c>
      <c r="AW42" s="27"/>
      <c r="AX42" s="11" t="s">
        <v>1</v>
      </c>
      <c r="AY42" s="27"/>
      <c r="AZ42" s="11" t="s">
        <v>1</v>
      </c>
      <c r="BA42" s="27"/>
      <c r="BB42" s="11" t="s">
        <v>1</v>
      </c>
      <c r="BC42" s="27"/>
      <c r="BD42" s="31" t="s">
        <v>1</v>
      </c>
      <c r="BE42" s="27"/>
      <c r="BF42" s="11" t="s">
        <v>1</v>
      </c>
      <c r="BG42" s="27"/>
      <c r="BH42" s="11" t="s">
        <v>1</v>
      </c>
      <c r="BI42" s="27"/>
      <c r="BJ42" s="11" t="s">
        <v>1</v>
      </c>
      <c r="BK42" s="27"/>
      <c r="BL42" s="11" t="s">
        <v>1</v>
      </c>
      <c r="BM42" s="27"/>
      <c r="BN42" s="11" t="s">
        <v>1</v>
      </c>
      <c r="BO42" s="27"/>
      <c r="BP42" s="11" t="s">
        <v>1</v>
      </c>
      <c r="BQ42" s="27"/>
      <c r="BR42" s="11" t="s">
        <v>1</v>
      </c>
      <c r="BS42" s="27"/>
      <c r="BT42" s="11" t="s">
        <v>1</v>
      </c>
      <c r="BU42" s="27"/>
      <c r="BV42" s="11" t="s">
        <v>1</v>
      </c>
      <c r="BW42" s="27"/>
      <c r="BX42" s="11" t="s">
        <v>1</v>
      </c>
      <c r="BY42" s="27"/>
      <c r="BZ42" s="11" t="s">
        <v>1</v>
      </c>
      <c r="CA42" s="27"/>
      <c r="CB42" s="11">
        <v>6.7000000000000004E-2</v>
      </c>
      <c r="CC42" s="27"/>
      <c r="CD42" s="11" t="s">
        <v>1</v>
      </c>
      <c r="CE42" s="27"/>
      <c r="CF42" s="11" t="s">
        <v>1</v>
      </c>
      <c r="CG42" s="27"/>
      <c r="CH42" s="11" t="s">
        <v>1</v>
      </c>
      <c r="CI42" s="27"/>
      <c r="CJ42" s="11" t="s">
        <v>1</v>
      </c>
      <c r="CK42" s="27"/>
      <c r="CL42" s="11">
        <v>6.7000000000000004E-2</v>
      </c>
      <c r="CM42" s="27"/>
      <c r="CN42" s="11" t="s">
        <v>1</v>
      </c>
      <c r="CO42" s="27"/>
      <c r="CP42" s="11" t="s">
        <v>1</v>
      </c>
      <c r="CQ42" s="27"/>
      <c r="CR42" s="11" t="s">
        <v>1</v>
      </c>
      <c r="CS42" s="27"/>
      <c r="CT42" s="39" t="s">
        <v>1</v>
      </c>
      <c r="CU42" s="27"/>
      <c r="CV42" s="39" t="s">
        <v>1</v>
      </c>
      <c r="CW42" s="27"/>
      <c r="CX42" s="39" t="s">
        <v>1</v>
      </c>
      <c r="CY42" s="27"/>
      <c r="CZ42" s="39" t="s">
        <v>1</v>
      </c>
      <c r="DA42" s="27"/>
      <c r="DB42" s="39" t="s">
        <v>1</v>
      </c>
      <c r="DC42" s="27"/>
      <c r="DD42" s="39" t="s">
        <v>1</v>
      </c>
      <c r="DE42" s="27"/>
      <c r="DF42" s="11">
        <v>6.7000000000000004E-2</v>
      </c>
      <c r="DG42" s="27"/>
      <c r="DH42" s="39" t="s">
        <v>1</v>
      </c>
      <c r="DI42" s="27"/>
      <c r="DJ42" s="39" t="s">
        <v>1</v>
      </c>
      <c r="DK42" s="27"/>
      <c r="DL42" s="39" t="s">
        <v>1</v>
      </c>
      <c r="DM42" s="27"/>
      <c r="DN42" s="39" t="s">
        <v>1</v>
      </c>
      <c r="DO42" s="27"/>
      <c r="DP42" s="39" t="s">
        <v>1</v>
      </c>
      <c r="DQ42" s="27"/>
      <c r="DR42" s="39" t="s">
        <v>1</v>
      </c>
      <c r="DS42" s="27"/>
      <c r="DT42" s="39" t="s">
        <v>1</v>
      </c>
      <c r="DU42" s="27"/>
      <c r="DV42" s="39" t="s">
        <v>1</v>
      </c>
      <c r="DW42" s="27"/>
      <c r="DX42" s="39" t="s">
        <v>1</v>
      </c>
      <c r="DY42" s="27"/>
      <c r="DZ42" s="11">
        <v>6.9000000000000006E-2</v>
      </c>
      <c r="EA42" s="27"/>
      <c r="EB42" s="39" t="s">
        <v>1</v>
      </c>
      <c r="EC42" s="27"/>
      <c r="ED42" s="11">
        <v>6.9000000000000006E-2</v>
      </c>
      <c r="EE42" s="32"/>
      <c r="EF42" s="33">
        <f t="shared" si="0"/>
        <v>8</v>
      </c>
      <c r="EG42" s="28" t="str">
        <f t="shared" si="6"/>
        <v/>
      </c>
      <c r="EH42" s="31">
        <f>MAX(E42:ED42)</f>
        <v>0.11</v>
      </c>
      <c r="EI42" s="33">
        <v>0</v>
      </c>
      <c r="EJ42" s="34" t="s">
        <v>47</v>
      </c>
    </row>
    <row r="43" spans="2:145" ht="13.5" customHeight="1">
      <c r="E43" s="113" t="s">
        <v>135</v>
      </c>
      <c r="X43" s="25"/>
      <c r="EE43" s="43" t="s">
        <v>92</v>
      </c>
      <c r="EG43" s="57"/>
      <c r="EH43" s="57"/>
      <c r="EI43" s="57"/>
      <c r="EJ43" s="57"/>
    </row>
    <row r="44" spans="2:145" ht="13.5" customHeight="1">
      <c r="E44" s="113" t="s">
        <v>136</v>
      </c>
      <c r="EE44" s="43" t="s">
        <v>137</v>
      </c>
      <c r="EF44" s="58"/>
      <c r="EG44" s="58"/>
      <c r="EH44" s="58"/>
      <c r="EI44" s="58"/>
      <c r="EJ44" s="58"/>
    </row>
    <row r="45" spans="2:145" ht="12.9" customHeight="1">
      <c r="DY45" s="21"/>
      <c r="EF45" s="43"/>
    </row>
  </sheetData>
  <mergeCells count="175">
    <mergeCell ref="EC3:ED3"/>
    <mergeCell ref="DU3:DV3"/>
    <mergeCell ref="DW3:DX3"/>
    <mergeCell ref="O4:P4"/>
    <mergeCell ref="Q4:R4"/>
    <mergeCell ref="CM4:CN4"/>
    <mergeCell ref="CI4:CJ4"/>
    <mergeCell ref="CQ3:CR3"/>
    <mergeCell ref="CC3:CD3"/>
    <mergeCell ref="BW3:BX3"/>
    <mergeCell ref="BM4:BN4"/>
    <mergeCell ref="BW4:BX4"/>
    <mergeCell ref="BU3:BV3"/>
    <mergeCell ref="BM3:BN3"/>
    <mergeCell ref="BO3:BP3"/>
    <mergeCell ref="BY4:BZ4"/>
    <mergeCell ref="CA4:CB4"/>
    <mergeCell ref="CC4:CD4"/>
    <mergeCell ref="CE4:CF4"/>
    <mergeCell ref="BY3:BZ3"/>
    <mergeCell ref="CG4:CH4"/>
    <mergeCell ref="CA3:CB3"/>
    <mergeCell ref="CE3:CF3"/>
    <mergeCell ref="CO4:CP4"/>
    <mergeCell ref="AK3:AL3"/>
    <mergeCell ref="AM3:AN3"/>
    <mergeCell ref="AO3:AP3"/>
    <mergeCell ref="AQ3:AR3"/>
    <mergeCell ref="CG3:CH3"/>
    <mergeCell ref="AS3:AT3"/>
    <mergeCell ref="AU3:AV3"/>
    <mergeCell ref="AW3:AX3"/>
    <mergeCell ref="AY3:AZ3"/>
    <mergeCell ref="BA3:BB3"/>
    <mergeCell ref="BC3:BD3"/>
    <mergeCell ref="BE3:BF3"/>
    <mergeCell ref="BG3:BH3"/>
    <mergeCell ref="BQ3:BR3"/>
    <mergeCell ref="BS3:BT3"/>
    <mergeCell ref="BI3:BJ3"/>
    <mergeCell ref="BK3:BL3"/>
    <mergeCell ref="O3:P3"/>
    <mergeCell ref="Q3:R3"/>
    <mergeCell ref="Y3:Z3"/>
    <mergeCell ref="S3:T3"/>
    <mergeCell ref="U3:V3"/>
    <mergeCell ref="W3:X3"/>
    <mergeCell ref="AE3:AF3"/>
    <mergeCell ref="AG3:AH3"/>
    <mergeCell ref="AI3:AJ3"/>
    <mergeCell ref="AA3:AB3"/>
    <mergeCell ref="AC3:AD3"/>
    <mergeCell ref="E4:F4"/>
    <mergeCell ref="G4:H4"/>
    <mergeCell ref="I4:J4"/>
    <mergeCell ref="K4:L4"/>
    <mergeCell ref="E3:F3"/>
    <mergeCell ref="G3:H3"/>
    <mergeCell ref="I3:J3"/>
    <mergeCell ref="K3:L3"/>
    <mergeCell ref="M3:N3"/>
    <mergeCell ref="M4:N4"/>
    <mergeCell ref="BA4:BB4"/>
    <mergeCell ref="BC4:BD4"/>
    <mergeCell ref="AA4:AB4"/>
    <mergeCell ref="U4:V4"/>
    <mergeCell ref="S4:T4"/>
    <mergeCell ref="AM4:AN4"/>
    <mergeCell ref="W4:X4"/>
    <mergeCell ref="Y4:Z4"/>
    <mergeCell ref="AC4:AD4"/>
    <mergeCell ref="AE4:AF4"/>
    <mergeCell ref="AG4:AH4"/>
    <mergeCell ref="AI4:AJ4"/>
    <mergeCell ref="AU4:AV4"/>
    <mergeCell ref="AO4:AP4"/>
    <mergeCell ref="AK4:AL4"/>
    <mergeCell ref="AQ4:AR4"/>
    <mergeCell ref="AS4:AT4"/>
    <mergeCell ref="AW4:AX4"/>
    <mergeCell ref="AY4:AZ4"/>
    <mergeCell ref="CY3:CZ3"/>
    <mergeCell ref="CS3:CT3"/>
    <mergeCell ref="CU3:CV3"/>
    <mergeCell ref="CW3:CX3"/>
    <mergeCell ref="CU4:CV4"/>
    <mergeCell ref="CS4:CT4"/>
    <mergeCell ref="CW4:CX4"/>
    <mergeCell ref="DI4:DJ4"/>
    <mergeCell ref="BE4:BF4"/>
    <mergeCell ref="BG4:BH4"/>
    <mergeCell ref="CM3:CN3"/>
    <mergeCell ref="CO3:CP3"/>
    <mergeCell ref="CK3:CL3"/>
    <mergeCell ref="CK4:CL4"/>
    <mergeCell ref="BS4:BT4"/>
    <mergeCell ref="BU4:BV4"/>
    <mergeCell ref="BO4:BP4"/>
    <mergeCell ref="BQ4:BR4"/>
    <mergeCell ref="BI4:BJ4"/>
    <mergeCell ref="BK4:BL4"/>
    <mergeCell ref="CQ4:CR4"/>
    <mergeCell ref="CI3:CJ3"/>
    <mergeCell ref="EA3:EB3"/>
    <mergeCell ref="DU4:DV4"/>
    <mergeCell ref="DW4:DX4"/>
    <mergeCell ref="DS3:DT3"/>
    <mergeCell ref="DM4:DN4"/>
    <mergeCell ref="DC3:DD3"/>
    <mergeCell ref="DE3:DF3"/>
    <mergeCell ref="DG3:DH3"/>
    <mergeCell ref="DI3:DJ3"/>
    <mergeCell ref="DK3:DL3"/>
    <mergeCell ref="DM3:DN3"/>
    <mergeCell ref="DY4:DZ4"/>
    <mergeCell ref="C14:D14"/>
    <mergeCell ref="C15:D15"/>
    <mergeCell ref="C16:D16"/>
    <mergeCell ref="C17:D17"/>
    <mergeCell ref="B42:D42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B37:B41"/>
    <mergeCell ref="B5:B36"/>
    <mergeCell ref="C37:D37"/>
    <mergeCell ref="C40:D40"/>
    <mergeCell ref="C41:D41"/>
    <mergeCell ref="C34:D34"/>
    <mergeCell ref="C35:D35"/>
    <mergeCell ref="C38:D38"/>
    <mergeCell ref="C39:D39"/>
    <mergeCell ref="C26:D26"/>
    <mergeCell ref="C36:D36"/>
    <mergeCell ref="C28:D28"/>
    <mergeCell ref="C29:D29"/>
    <mergeCell ref="C30:D30"/>
    <mergeCell ref="C31:D31"/>
    <mergeCell ref="C24:D24"/>
    <mergeCell ref="C25:D25"/>
    <mergeCell ref="C18:D18"/>
    <mergeCell ref="C21:D21"/>
    <mergeCell ref="C22:D22"/>
    <mergeCell ref="C23:D23"/>
    <mergeCell ref="C27:D27"/>
    <mergeCell ref="EM3:EM4"/>
    <mergeCell ref="EN3:EN4"/>
    <mergeCell ref="EO3:EO4"/>
    <mergeCell ref="EF3:EF4"/>
    <mergeCell ref="EG3:EH4"/>
    <mergeCell ref="EI3:EI4"/>
    <mergeCell ref="EJ3:EJ4"/>
    <mergeCell ref="B4:D4"/>
    <mergeCell ref="B3:D3"/>
    <mergeCell ref="DA3:DB3"/>
    <mergeCell ref="DA4:DB4"/>
    <mergeCell ref="DC4:DD4"/>
    <mergeCell ref="DE4:DF4"/>
    <mergeCell ref="DG4:DH4"/>
    <mergeCell ref="DK4:DL4"/>
    <mergeCell ref="CY4:CZ4"/>
    <mergeCell ref="DS4:DT4"/>
    <mergeCell ref="DO4:DP4"/>
    <mergeCell ref="DQ4:DR4"/>
    <mergeCell ref="DO3:DP3"/>
    <mergeCell ref="DQ3:DR3"/>
    <mergeCell ref="EA4:EB4"/>
    <mergeCell ref="EC4:ED4"/>
    <mergeCell ref="DY3:DZ3"/>
  </mergeCells>
  <phoneticPr fontId="4"/>
  <conditionalFormatting sqref="EI5:EI42">
    <cfRule type="cellIs" dxfId="5" priority="1" stopIfTrue="1" operator="greaterThanOrEqual">
      <formula>1</formula>
    </cfRule>
  </conditionalFormatting>
  <pageMargins left="0.55118110236220474" right="0.55118110236220474" top="0.62992125984251968" bottom="0.27559055118110237" header="0" footer="0"/>
  <pageSetup paperSize="9" scale="87" fitToWidth="0" orientation="landscape" r:id="rId1"/>
  <headerFooter alignWithMargins="0"/>
  <colBreaks count="6" manualBreakCount="6">
    <brk id="24" max="43" man="1"/>
    <brk id="44" max="43" man="1"/>
    <brk id="64" max="43" man="1"/>
    <brk id="84" max="43" man="1"/>
    <brk id="104" max="43" man="1"/>
    <brk id="12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2"/>
  </sheetPr>
  <dimension ref="A1:L83"/>
  <sheetViews>
    <sheetView showGridLines="0" view="pageBreakPreview" zoomScaleNormal="100" workbookViewId="0">
      <selection activeCell="A3" sqref="A3:XFD4"/>
    </sheetView>
  </sheetViews>
  <sheetFormatPr defaultRowHeight="13.2"/>
  <cols>
    <col min="1" max="1" width="3.33203125" customWidth="1"/>
    <col min="2" max="2" width="11.77734375" customWidth="1"/>
    <col min="3" max="9" width="7.44140625" customWidth="1"/>
    <col min="10" max="10" width="37" customWidth="1"/>
  </cols>
  <sheetData>
    <row r="1" spans="1:10" ht="16.2">
      <c r="A1" s="9" t="s">
        <v>216</v>
      </c>
    </row>
    <row r="2" spans="1:10" ht="15.6">
      <c r="A2" s="1"/>
    </row>
    <row r="3" spans="1:10">
      <c r="J3" s="3" t="s">
        <v>28</v>
      </c>
    </row>
    <row r="4" spans="1:10">
      <c r="J4" s="15"/>
    </row>
    <row r="5" spans="1:10" ht="13.8">
      <c r="A5" s="12" t="s">
        <v>219</v>
      </c>
      <c r="B5" s="12"/>
      <c r="C5" s="156"/>
      <c r="D5" s="156"/>
      <c r="E5" s="156"/>
      <c r="F5" s="156"/>
      <c r="G5" s="156"/>
      <c r="H5" s="156"/>
      <c r="I5" s="156"/>
      <c r="J5" s="120" t="s">
        <v>30</v>
      </c>
    </row>
    <row r="6" spans="1:10" ht="15" customHeight="1">
      <c r="A6" s="229" t="s">
        <v>31</v>
      </c>
      <c r="B6" s="231" t="s">
        <v>291</v>
      </c>
      <c r="C6" s="157" t="s">
        <v>117</v>
      </c>
      <c r="D6" s="158"/>
      <c r="E6" s="159"/>
      <c r="F6" s="159"/>
      <c r="G6" s="251" t="s">
        <v>32</v>
      </c>
      <c r="H6" s="251"/>
      <c r="I6" s="251"/>
      <c r="J6" s="251"/>
    </row>
    <row r="7" spans="1:10" ht="29.25" customHeight="1">
      <c r="A7" s="230"/>
      <c r="B7" s="232"/>
      <c r="C7" s="160"/>
      <c r="D7" s="161"/>
      <c r="E7" s="162" t="s">
        <v>115</v>
      </c>
      <c r="F7" s="112" t="s">
        <v>114</v>
      </c>
      <c r="G7" s="252"/>
      <c r="H7" s="252"/>
      <c r="I7" s="252"/>
      <c r="J7" s="252"/>
    </row>
    <row r="8" spans="1:10" ht="16.5" customHeight="1">
      <c r="A8" s="4">
        <v>1</v>
      </c>
      <c r="B8" s="2" t="s">
        <v>284</v>
      </c>
      <c r="C8" s="234">
        <v>16</v>
      </c>
      <c r="D8" s="235"/>
      <c r="E8" s="163">
        <v>16</v>
      </c>
      <c r="F8" s="147" t="s">
        <v>178</v>
      </c>
      <c r="G8" s="254" t="s">
        <v>168</v>
      </c>
      <c r="H8" s="254"/>
      <c r="I8" s="254"/>
      <c r="J8" s="254"/>
    </row>
    <row r="9" spans="1:10" ht="16.5" customHeight="1">
      <c r="A9" s="2">
        <v>2</v>
      </c>
      <c r="B9" s="2" t="s">
        <v>284</v>
      </c>
      <c r="C9" s="236">
        <v>7.6</v>
      </c>
      <c r="D9" s="237"/>
      <c r="E9" s="33">
        <v>7.6</v>
      </c>
      <c r="F9" s="28" t="s">
        <v>178</v>
      </c>
      <c r="G9" s="252"/>
      <c r="H9" s="252"/>
      <c r="I9" s="252"/>
      <c r="J9" s="252"/>
    </row>
    <row r="10" spans="1:10" ht="16.5" customHeight="1">
      <c r="A10" s="2">
        <v>3</v>
      </c>
      <c r="B10" s="2" t="s">
        <v>284</v>
      </c>
      <c r="C10" s="238">
        <v>9.8000000000000007</v>
      </c>
      <c r="D10" s="239"/>
      <c r="E10" s="122">
        <v>9.8000000000000007</v>
      </c>
      <c r="F10" s="28" t="s">
        <v>179</v>
      </c>
      <c r="G10" s="252"/>
      <c r="H10" s="252"/>
      <c r="I10" s="252"/>
      <c r="J10" s="252"/>
    </row>
    <row r="11" spans="1:10" ht="16.5" customHeight="1">
      <c r="A11" s="4">
        <v>4</v>
      </c>
      <c r="B11" s="2" t="s">
        <v>284</v>
      </c>
      <c r="C11" s="234">
        <v>11</v>
      </c>
      <c r="D11" s="235"/>
      <c r="E11" s="33">
        <v>11</v>
      </c>
      <c r="F11" s="28" t="s">
        <v>180</v>
      </c>
      <c r="G11" s="252"/>
      <c r="H11" s="252"/>
      <c r="I11" s="252"/>
      <c r="J11" s="252"/>
    </row>
    <row r="12" spans="1:10" ht="16.5" customHeight="1">
      <c r="A12" s="2">
        <v>5</v>
      </c>
      <c r="B12" s="2" t="s">
        <v>284</v>
      </c>
      <c r="C12" s="236">
        <v>10</v>
      </c>
      <c r="D12" s="237"/>
      <c r="E12" s="33">
        <v>10</v>
      </c>
      <c r="F12" s="28" t="s">
        <v>180</v>
      </c>
      <c r="G12" s="252"/>
      <c r="H12" s="252"/>
      <c r="I12" s="252"/>
      <c r="J12" s="252"/>
    </row>
    <row r="13" spans="1:10" ht="16.5" customHeight="1">
      <c r="A13" s="4">
        <v>6</v>
      </c>
      <c r="B13" s="2" t="s">
        <v>284</v>
      </c>
      <c r="C13" s="240">
        <v>16</v>
      </c>
      <c r="D13" s="241"/>
      <c r="E13" s="33">
        <v>16</v>
      </c>
      <c r="F13" s="28" t="s">
        <v>180</v>
      </c>
      <c r="G13" s="252"/>
      <c r="H13" s="252"/>
      <c r="I13" s="252"/>
      <c r="J13" s="252"/>
    </row>
    <row r="14" spans="1:10" ht="16.5" customHeight="1">
      <c r="A14" s="13" t="s">
        <v>33</v>
      </c>
      <c r="B14" s="14"/>
      <c r="C14" s="236" t="s">
        <v>116</v>
      </c>
      <c r="D14" s="237"/>
      <c r="E14" s="33" t="s">
        <v>181</v>
      </c>
      <c r="F14" s="28" t="s">
        <v>181</v>
      </c>
      <c r="G14" s="252"/>
      <c r="H14" s="252"/>
      <c r="I14" s="252"/>
      <c r="J14" s="252"/>
    </row>
    <row r="15" spans="1:10">
      <c r="D15" s="15"/>
      <c r="E15" s="15"/>
      <c r="F15" s="15"/>
      <c r="G15" s="15"/>
      <c r="H15" s="15"/>
      <c r="I15" s="15"/>
    </row>
    <row r="16" spans="1:10" ht="13.8">
      <c r="A16" s="12" t="s">
        <v>218</v>
      </c>
      <c r="B16" s="12"/>
      <c r="C16" s="12"/>
      <c r="D16" s="121"/>
      <c r="E16" s="121"/>
      <c r="F16" s="121"/>
      <c r="G16" s="121"/>
      <c r="H16" s="121"/>
      <c r="I16" s="121"/>
      <c r="J16" s="120" t="s">
        <v>30</v>
      </c>
    </row>
    <row r="17" spans="1:10" ht="44.25" customHeight="1">
      <c r="A17" s="148" t="s">
        <v>31</v>
      </c>
      <c r="B17" s="196" t="s">
        <v>291</v>
      </c>
      <c r="C17" s="251" t="s">
        <v>6</v>
      </c>
      <c r="D17" s="251"/>
      <c r="E17" s="251"/>
      <c r="F17" s="251"/>
      <c r="G17" s="248" t="s">
        <v>32</v>
      </c>
      <c r="H17" s="249"/>
      <c r="I17" s="249"/>
      <c r="J17" s="253"/>
    </row>
    <row r="18" spans="1:10" ht="33" customHeight="1">
      <c r="A18" s="4">
        <v>1</v>
      </c>
      <c r="B18" s="197" t="s">
        <v>285</v>
      </c>
      <c r="C18" s="242">
        <v>4.8000000000000001E-2</v>
      </c>
      <c r="D18" s="242"/>
      <c r="E18" s="242"/>
      <c r="F18" s="242"/>
      <c r="G18" s="243" t="s">
        <v>225</v>
      </c>
      <c r="H18" s="244"/>
      <c r="I18" s="244"/>
      <c r="J18" s="245"/>
    </row>
    <row r="19" spans="1:10" ht="16.5" customHeight="1">
      <c r="A19" s="2">
        <v>2</v>
      </c>
      <c r="B19" s="197" t="s">
        <v>285</v>
      </c>
      <c r="C19" s="233" t="s">
        <v>182</v>
      </c>
      <c r="D19" s="233"/>
      <c r="E19" s="233"/>
      <c r="F19" s="233"/>
      <c r="G19" s="236"/>
      <c r="H19" s="247"/>
      <c r="I19" s="247"/>
      <c r="J19" s="237"/>
    </row>
    <row r="20" spans="1:10" ht="16.5" customHeight="1">
      <c r="A20" s="13" t="s">
        <v>33</v>
      </c>
      <c r="B20" s="14"/>
      <c r="C20" s="233" t="s">
        <v>169</v>
      </c>
      <c r="D20" s="233"/>
      <c r="E20" s="233"/>
      <c r="F20" s="233"/>
      <c r="G20" s="236"/>
      <c r="H20" s="247"/>
      <c r="I20" s="247"/>
      <c r="J20" s="237"/>
    </row>
    <row r="21" spans="1:10">
      <c r="D21" s="15"/>
      <c r="E21" s="15"/>
      <c r="F21" s="15"/>
      <c r="G21" s="15"/>
      <c r="H21" s="15"/>
      <c r="I21" s="15"/>
    </row>
    <row r="22" spans="1:10" ht="13.8">
      <c r="A22" s="12" t="s">
        <v>217</v>
      </c>
      <c r="B22" s="12"/>
      <c r="C22" s="12"/>
      <c r="D22" s="121"/>
      <c r="E22" s="121"/>
      <c r="F22" s="121"/>
      <c r="G22" s="121"/>
      <c r="H22" s="121"/>
      <c r="I22" s="121"/>
      <c r="J22" s="120" t="s">
        <v>30</v>
      </c>
    </row>
    <row r="23" spans="1:10" ht="44.25" customHeight="1">
      <c r="A23" s="148" t="s">
        <v>31</v>
      </c>
      <c r="B23" s="196" t="s">
        <v>291</v>
      </c>
      <c r="C23" s="248" t="s">
        <v>4</v>
      </c>
      <c r="D23" s="249"/>
      <c r="E23" s="249"/>
      <c r="F23" s="249"/>
      <c r="G23" s="251" t="s">
        <v>32</v>
      </c>
      <c r="H23" s="251"/>
      <c r="I23" s="251"/>
      <c r="J23" s="251"/>
    </row>
    <row r="24" spans="1:10" ht="33" customHeight="1">
      <c r="A24" s="4">
        <v>1</v>
      </c>
      <c r="B24" s="198" t="s">
        <v>286</v>
      </c>
      <c r="C24" s="234">
        <v>3.2000000000000001E-2</v>
      </c>
      <c r="D24" s="250"/>
      <c r="E24" s="250"/>
      <c r="F24" s="250"/>
      <c r="G24" s="246" t="s">
        <v>224</v>
      </c>
      <c r="H24" s="246"/>
      <c r="I24" s="246"/>
      <c r="J24" s="246"/>
    </row>
    <row r="25" spans="1:10" ht="16.5" customHeight="1">
      <c r="A25" s="166">
        <v>2</v>
      </c>
      <c r="B25" s="2" t="s">
        <v>286</v>
      </c>
      <c r="C25" s="236" t="s">
        <v>183</v>
      </c>
      <c r="D25" s="247"/>
      <c r="E25" s="247"/>
      <c r="F25" s="247"/>
      <c r="G25" s="233"/>
      <c r="H25" s="233"/>
      <c r="I25" s="233"/>
      <c r="J25" s="233"/>
    </row>
    <row r="26" spans="1:10" ht="16.5" customHeight="1">
      <c r="A26" s="166">
        <v>3</v>
      </c>
      <c r="B26" s="2" t="s">
        <v>286</v>
      </c>
      <c r="C26" s="236" t="s">
        <v>183</v>
      </c>
      <c r="D26" s="247"/>
      <c r="E26" s="247"/>
      <c r="F26" s="247"/>
      <c r="G26" s="233"/>
      <c r="H26" s="233"/>
      <c r="I26" s="233"/>
      <c r="J26" s="233"/>
    </row>
    <row r="27" spans="1:10" ht="16.5" customHeight="1">
      <c r="A27" s="166">
        <v>4</v>
      </c>
      <c r="B27" s="2" t="s">
        <v>286</v>
      </c>
      <c r="C27" s="236" t="s">
        <v>184</v>
      </c>
      <c r="D27" s="247"/>
      <c r="E27" s="247"/>
      <c r="F27" s="247"/>
      <c r="G27" s="233"/>
      <c r="H27" s="233"/>
      <c r="I27" s="233"/>
      <c r="J27" s="233"/>
    </row>
    <row r="28" spans="1:10" ht="16.5" customHeight="1">
      <c r="A28" s="166">
        <v>5</v>
      </c>
      <c r="B28" s="2" t="s">
        <v>286</v>
      </c>
      <c r="C28" s="236" t="s">
        <v>184</v>
      </c>
      <c r="D28" s="247"/>
      <c r="E28" s="247"/>
      <c r="F28" s="247"/>
      <c r="G28" s="233"/>
      <c r="H28" s="233"/>
      <c r="I28" s="233"/>
      <c r="J28" s="233"/>
    </row>
    <row r="29" spans="1:10" ht="16.5" customHeight="1">
      <c r="A29" s="166">
        <v>6</v>
      </c>
      <c r="B29" s="2" t="s">
        <v>286</v>
      </c>
      <c r="C29" s="236" t="s">
        <v>185</v>
      </c>
      <c r="D29" s="247"/>
      <c r="E29" s="247"/>
      <c r="F29" s="247"/>
      <c r="G29" s="233"/>
      <c r="H29" s="233"/>
      <c r="I29" s="233"/>
      <c r="J29" s="233"/>
    </row>
    <row r="30" spans="1:10" ht="16.5" customHeight="1">
      <c r="A30" s="13" t="s">
        <v>33</v>
      </c>
      <c r="B30" s="14"/>
      <c r="C30" s="236" t="s">
        <v>169</v>
      </c>
      <c r="D30" s="247"/>
      <c r="E30" s="247"/>
      <c r="F30" s="247"/>
      <c r="G30" s="233"/>
      <c r="H30" s="233"/>
      <c r="I30" s="233"/>
      <c r="J30" s="233"/>
    </row>
    <row r="31" spans="1:10" ht="16.5" customHeight="1">
      <c r="A31" s="156" t="s">
        <v>227</v>
      </c>
      <c r="B31" s="156"/>
      <c r="C31" s="180"/>
      <c r="D31" s="180"/>
      <c r="E31" s="180"/>
      <c r="F31" s="180"/>
      <c r="G31" s="180"/>
      <c r="H31" s="180"/>
      <c r="I31" s="180"/>
      <c r="J31" s="180"/>
    </row>
    <row r="32" spans="1:10">
      <c r="A32" t="s">
        <v>228</v>
      </c>
      <c r="D32" s="15"/>
      <c r="E32" s="15"/>
      <c r="F32" s="15"/>
      <c r="G32" s="15"/>
      <c r="H32" s="15"/>
      <c r="I32" s="15"/>
    </row>
    <row r="33" spans="1:12" ht="13.8">
      <c r="A33" s="12" t="s">
        <v>220</v>
      </c>
      <c r="B33" s="12"/>
      <c r="C33" s="12"/>
      <c r="D33" s="121"/>
      <c r="E33" s="121"/>
      <c r="F33" s="121"/>
      <c r="G33" s="121"/>
      <c r="H33" s="121"/>
      <c r="I33" s="121"/>
      <c r="J33" s="120" t="s">
        <v>30</v>
      </c>
    </row>
    <row r="34" spans="1:12" ht="20.25" customHeight="1">
      <c r="A34" s="229" t="s">
        <v>31</v>
      </c>
      <c r="B34" s="231" t="s">
        <v>291</v>
      </c>
      <c r="C34" s="231" t="s">
        <v>186</v>
      </c>
      <c r="D34" s="167" t="s">
        <v>187</v>
      </c>
      <c r="E34" s="168"/>
      <c r="F34" s="168"/>
      <c r="G34" s="231" t="s">
        <v>188</v>
      </c>
      <c r="H34" s="231" t="s">
        <v>189</v>
      </c>
      <c r="I34" s="255" t="s">
        <v>170</v>
      </c>
      <c r="J34" s="256"/>
      <c r="K34" s="169"/>
      <c r="L34" s="169"/>
    </row>
    <row r="35" spans="1:12" ht="60" customHeight="1">
      <c r="A35" s="230"/>
      <c r="B35" s="232"/>
      <c r="C35" s="230"/>
      <c r="D35" s="170"/>
      <c r="E35" s="162" t="s">
        <v>190</v>
      </c>
      <c r="F35" s="162" t="s">
        <v>191</v>
      </c>
      <c r="G35" s="230"/>
      <c r="H35" s="230"/>
      <c r="I35" s="257"/>
      <c r="J35" s="258"/>
      <c r="K35" s="169"/>
      <c r="L35" s="169"/>
    </row>
    <row r="36" spans="1:12" ht="16.5" customHeight="1">
      <c r="A36" s="171">
        <v>1</v>
      </c>
      <c r="B36" s="2" t="s">
        <v>287</v>
      </c>
      <c r="C36" s="172" t="s">
        <v>192</v>
      </c>
      <c r="D36" s="173" t="s">
        <v>193</v>
      </c>
      <c r="E36" s="172" t="s">
        <v>192</v>
      </c>
      <c r="F36" s="172" t="s">
        <v>192</v>
      </c>
      <c r="G36" s="164" t="s">
        <v>194</v>
      </c>
      <c r="H36" s="183">
        <v>1.7999999999999999E-2</v>
      </c>
      <c r="I36" s="243" t="s">
        <v>222</v>
      </c>
      <c r="J36" s="245"/>
      <c r="K36" s="174"/>
      <c r="L36" s="174"/>
    </row>
    <row r="37" spans="1:12" ht="16.5" customHeight="1">
      <c r="A37" s="171">
        <v>2</v>
      </c>
      <c r="B37" s="2" t="s">
        <v>287</v>
      </c>
      <c r="C37" s="172" t="s">
        <v>192</v>
      </c>
      <c r="D37" s="173" t="s">
        <v>193</v>
      </c>
      <c r="E37" s="172" t="s">
        <v>192</v>
      </c>
      <c r="F37" s="172" t="s">
        <v>192</v>
      </c>
      <c r="G37" s="164" t="s">
        <v>194</v>
      </c>
      <c r="H37" s="183">
        <v>1.2E-2</v>
      </c>
      <c r="I37" s="243"/>
      <c r="J37" s="245"/>
      <c r="K37" s="175"/>
      <c r="L37" s="175"/>
    </row>
    <row r="38" spans="1:12" ht="16.5" customHeight="1">
      <c r="A38" s="171">
        <v>3</v>
      </c>
      <c r="B38" s="2" t="s">
        <v>287</v>
      </c>
      <c r="C38" s="172" t="s">
        <v>192</v>
      </c>
      <c r="D38" s="173" t="s">
        <v>193</v>
      </c>
      <c r="E38" s="172" t="s">
        <v>192</v>
      </c>
      <c r="F38" s="172" t="s">
        <v>192</v>
      </c>
      <c r="G38" s="164" t="s">
        <v>194</v>
      </c>
      <c r="H38" s="183">
        <v>1.4E-2</v>
      </c>
      <c r="I38" s="243"/>
      <c r="J38" s="245"/>
      <c r="K38" s="175"/>
      <c r="L38" s="175"/>
    </row>
    <row r="39" spans="1:12" ht="16.5" customHeight="1">
      <c r="A39" s="171">
        <v>4</v>
      </c>
      <c r="B39" s="2" t="s">
        <v>287</v>
      </c>
      <c r="C39" s="172" t="s">
        <v>192</v>
      </c>
      <c r="D39" s="173" t="s">
        <v>193</v>
      </c>
      <c r="E39" s="172" t="s">
        <v>192</v>
      </c>
      <c r="F39" s="172" t="s">
        <v>192</v>
      </c>
      <c r="G39" s="164" t="s">
        <v>194</v>
      </c>
      <c r="H39" s="183">
        <v>1.4E-2</v>
      </c>
      <c r="I39" s="243"/>
      <c r="J39" s="245"/>
      <c r="K39" s="174"/>
      <c r="L39" s="174"/>
    </row>
    <row r="40" spans="1:12" ht="16.5" customHeight="1">
      <c r="A40" s="171">
        <v>5</v>
      </c>
      <c r="B40" s="2" t="s">
        <v>287</v>
      </c>
      <c r="C40" s="172" t="s">
        <v>192</v>
      </c>
      <c r="D40" s="173" t="s">
        <v>193</v>
      </c>
      <c r="E40" s="172" t="s">
        <v>192</v>
      </c>
      <c r="F40" s="172" t="s">
        <v>192</v>
      </c>
      <c r="G40" s="164" t="s">
        <v>194</v>
      </c>
      <c r="H40" s="183">
        <v>1.4999999999999999E-2</v>
      </c>
      <c r="I40" s="243"/>
      <c r="J40" s="245"/>
      <c r="K40" s="175"/>
      <c r="L40" s="175"/>
    </row>
    <row r="41" spans="1:12" ht="16.5" customHeight="1">
      <c r="A41" s="166">
        <v>6</v>
      </c>
      <c r="B41" s="2" t="s">
        <v>287</v>
      </c>
      <c r="C41" s="172" t="s">
        <v>195</v>
      </c>
      <c r="D41" s="173">
        <v>4.0000000000000002E-4</v>
      </c>
      <c r="E41" s="172">
        <v>2.0000000000000001E-4</v>
      </c>
      <c r="F41" s="172" t="s">
        <v>195</v>
      </c>
      <c r="G41" s="164" t="s">
        <v>196</v>
      </c>
      <c r="H41" s="164">
        <v>6.9999999999999999E-4</v>
      </c>
      <c r="I41" s="243"/>
      <c r="J41" s="245"/>
      <c r="K41" s="175"/>
      <c r="L41" s="175"/>
    </row>
    <row r="42" spans="1:12" ht="16.5" customHeight="1">
      <c r="A42" s="171">
        <v>7</v>
      </c>
      <c r="B42" s="2" t="s">
        <v>287</v>
      </c>
      <c r="C42" s="172" t="s">
        <v>195</v>
      </c>
      <c r="D42" s="173" t="s">
        <v>197</v>
      </c>
      <c r="E42" s="172" t="s">
        <v>195</v>
      </c>
      <c r="F42" s="172" t="s">
        <v>195</v>
      </c>
      <c r="G42" s="164" t="s">
        <v>196</v>
      </c>
      <c r="H42" s="183">
        <v>1.4999999999999999E-2</v>
      </c>
      <c r="I42" s="243"/>
      <c r="J42" s="245"/>
      <c r="K42" s="174"/>
      <c r="L42" s="174"/>
    </row>
    <row r="43" spans="1:12" ht="16.5" customHeight="1">
      <c r="A43" s="166">
        <v>8</v>
      </c>
      <c r="B43" s="2" t="s">
        <v>287</v>
      </c>
      <c r="C43" s="172" t="s">
        <v>195</v>
      </c>
      <c r="D43" s="173" t="s">
        <v>197</v>
      </c>
      <c r="E43" s="172" t="s">
        <v>195</v>
      </c>
      <c r="F43" s="172" t="s">
        <v>195</v>
      </c>
      <c r="G43" s="164" t="s">
        <v>196</v>
      </c>
      <c r="H43" s="164">
        <v>6.6E-3</v>
      </c>
      <c r="I43" s="243"/>
      <c r="J43" s="245"/>
      <c r="K43" s="175"/>
      <c r="L43" s="175"/>
    </row>
    <row r="44" spans="1:12" ht="16.5" customHeight="1">
      <c r="A44" s="166">
        <v>9</v>
      </c>
      <c r="B44" s="2" t="s">
        <v>287</v>
      </c>
      <c r="C44" s="172" t="s">
        <v>195</v>
      </c>
      <c r="D44" s="173" t="s">
        <v>197</v>
      </c>
      <c r="E44" s="172" t="s">
        <v>195</v>
      </c>
      <c r="F44" s="172" t="s">
        <v>195</v>
      </c>
      <c r="G44" s="164">
        <v>2E-3</v>
      </c>
      <c r="H44" s="164">
        <v>2.7000000000000001E-3</v>
      </c>
      <c r="I44" s="243"/>
      <c r="J44" s="245"/>
      <c r="K44" s="175"/>
      <c r="L44" s="175"/>
    </row>
    <row r="45" spans="1:12" ht="16.5" customHeight="1">
      <c r="A45" s="13" t="s">
        <v>33</v>
      </c>
      <c r="B45" s="14"/>
      <c r="C45" s="176" t="s">
        <v>174</v>
      </c>
      <c r="D45" s="172" t="s">
        <v>175</v>
      </c>
      <c r="E45" s="173" t="s">
        <v>181</v>
      </c>
      <c r="F45" s="173" t="s">
        <v>181</v>
      </c>
      <c r="G45" s="172" t="s">
        <v>176</v>
      </c>
      <c r="H45" s="172" t="s">
        <v>177</v>
      </c>
      <c r="I45" s="243"/>
      <c r="J45" s="245"/>
      <c r="K45" s="175"/>
      <c r="L45" s="175"/>
    </row>
    <row r="46" spans="1:12">
      <c r="D46" s="15"/>
      <c r="E46" s="15"/>
      <c r="F46" s="15"/>
      <c r="G46" s="15"/>
      <c r="H46" s="15"/>
      <c r="I46" s="15"/>
    </row>
    <row r="47" spans="1:12" ht="13.8">
      <c r="A47" s="12" t="s">
        <v>290</v>
      </c>
      <c r="B47" s="12"/>
      <c r="C47" s="12"/>
      <c r="D47" s="121"/>
      <c r="E47" s="121"/>
      <c r="F47" s="121"/>
      <c r="G47" s="121"/>
      <c r="H47" s="121"/>
      <c r="I47" s="121"/>
      <c r="J47" s="120" t="s">
        <v>30</v>
      </c>
    </row>
    <row r="48" spans="1:12" ht="20.25" customHeight="1">
      <c r="A48" s="229" t="s">
        <v>31</v>
      </c>
      <c r="B48" s="231" t="s">
        <v>291</v>
      </c>
      <c r="C48" s="231" t="s">
        <v>186</v>
      </c>
      <c r="D48" s="167" t="s">
        <v>187</v>
      </c>
      <c r="E48" s="168"/>
      <c r="F48" s="168"/>
      <c r="G48" s="231" t="s">
        <v>188</v>
      </c>
      <c r="H48" s="231" t="s">
        <v>189</v>
      </c>
      <c r="I48" s="255" t="s">
        <v>170</v>
      </c>
      <c r="J48" s="256"/>
      <c r="K48" s="169"/>
      <c r="L48" s="169"/>
    </row>
    <row r="49" spans="1:12" ht="60" customHeight="1">
      <c r="A49" s="230"/>
      <c r="B49" s="232"/>
      <c r="C49" s="230"/>
      <c r="D49" s="170"/>
      <c r="E49" s="162" t="s">
        <v>190</v>
      </c>
      <c r="F49" s="162" t="s">
        <v>191</v>
      </c>
      <c r="G49" s="230"/>
      <c r="H49" s="230"/>
      <c r="I49" s="257"/>
      <c r="J49" s="258"/>
      <c r="K49" s="169"/>
      <c r="L49" s="169"/>
    </row>
    <row r="50" spans="1:12" ht="16.5" customHeight="1">
      <c r="A50" s="171">
        <v>1</v>
      </c>
      <c r="B50" s="2" t="s">
        <v>288</v>
      </c>
      <c r="C50" s="172" t="s">
        <v>171</v>
      </c>
      <c r="D50" s="172">
        <v>1.7999999999999999E-2</v>
      </c>
      <c r="E50" s="164">
        <v>1.7999999999999999E-2</v>
      </c>
      <c r="F50" s="172" t="s">
        <v>171</v>
      </c>
      <c r="G50" s="164">
        <v>1E-3</v>
      </c>
      <c r="H50" s="183">
        <v>2.5000000000000001E-2</v>
      </c>
      <c r="I50" s="243" t="s">
        <v>223</v>
      </c>
      <c r="J50" s="245"/>
    </row>
    <row r="51" spans="1:12" ht="16.5" customHeight="1">
      <c r="A51" s="171">
        <v>2</v>
      </c>
      <c r="B51" s="2" t="s">
        <v>288</v>
      </c>
      <c r="C51" s="172" t="s">
        <v>171</v>
      </c>
      <c r="D51" s="172">
        <v>1.7000000000000001E-2</v>
      </c>
      <c r="E51" s="164">
        <v>1.7000000000000001E-2</v>
      </c>
      <c r="F51" s="172" t="s">
        <v>171</v>
      </c>
      <c r="G51" s="164">
        <v>1E-3</v>
      </c>
      <c r="H51" s="183">
        <v>2.3E-2</v>
      </c>
      <c r="I51" s="243"/>
      <c r="J51" s="245"/>
    </row>
    <row r="52" spans="1:12" ht="16.5" customHeight="1">
      <c r="A52" s="166">
        <v>3</v>
      </c>
      <c r="B52" s="2" t="s">
        <v>288</v>
      </c>
      <c r="C52" s="172" t="s">
        <v>171</v>
      </c>
      <c r="D52" s="173" t="s">
        <v>172</v>
      </c>
      <c r="E52" s="172" t="s">
        <v>171</v>
      </c>
      <c r="F52" s="172" t="s">
        <v>171</v>
      </c>
      <c r="G52" s="164" t="s">
        <v>173</v>
      </c>
      <c r="H52" s="164">
        <v>2.9999999999999997E-4</v>
      </c>
      <c r="I52" s="243"/>
      <c r="J52" s="245"/>
    </row>
    <row r="53" spans="1:12" ht="16.5" customHeight="1">
      <c r="A53" s="166">
        <v>4</v>
      </c>
      <c r="B53" s="2" t="s">
        <v>288</v>
      </c>
      <c r="C53" s="172" t="s">
        <v>171</v>
      </c>
      <c r="D53" s="173" t="s">
        <v>172</v>
      </c>
      <c r="E53" s="172" t="s">
        <v>171</v>
      </c>
      <c r="F53" s="172" t="s">
        <v>171</v>
      </c>
      <c r="G53" s="164" t="s">
        <v>173</v>
      </c>
      <c r="H53" s="164">
        <v>4.0000000000000002E-4</v>
      </c>
      <c r="I53" s="243"/>
      <c r="J53" s="245"/>
    </row>
    <row r="54" spans="1:12" ht="16.5" customHeight="1">
      <c r="A54" s="166">
        <v>5</v>
      </c>
      <c r="B54" s="2" t="s">
        <v>288</v>
      </c>
      <c r="C54" s="172" t="s">
        <v>171</v>
      </c>
      <c r="D54" s="173" t="s">
        <v>172</v>
      </c>
      <c r="E54" s="172" t="s">
        <v>171</v>
      </c>
      <c r="F54" s="172" t="s">
        <v>171</v>
      </c>
      <c r="G54" s="164" t="s">
        <v>173</v>
      </c>
      <c r="H54" s="172" t="s">
        <v>171</v>
      </c>
      <c r="I54" s="243"/>
      <c r="J54" s="245"/>
    </row>
    <row r="55" spans="1:12" ht="16.5" customHeight="1">
      <c r="A55" s="171">
        <v>6</v>
      </c>
      <c r="B55" s="2" t="s">
        <v>288</v>
      </c>
      <c r="C55" s="172" t="s">
        <v>171</v>
      </c>
      <c r="D55" s="177">
        <v>5.4000000000000003E-3</v>
      </c>
      <c r="E55" s="164">
        <v>5.1999999999999998E-3</v>
      </c>
      <c r="F55" s="172" t="s">
        <v>171</v>
      </c>
      <c r="G55" s="164">
        <v>1E-3</v>
      </c>
      <c r="H55" s="183">
        <v>2.1000000000000001E-2</v>
      </c>
      <c r="I55" s="243"/>
      <c r="J55" s="245"/>
    </row>
    <row r="56" spans="1:12" ht="16.5" customHeight="1">
      <c r="A56" s="166">
        <v>7</v>
      </c>
      <c r="B56" s="2" t="s">
        <v>288</v>
      </c>
      <c r="C56" s="172" t="s">
        <v>171</v>
      </c>
      <c r="D56" s="173" t="s">
        <v>172</v>
      </c>
      <c r="E56" s="172" t="s">
        <v>171</v>
      </c>
      <c r="F56" s="172" t="s">
        <v>171</v>
      </c>
      <c r="G56" s="164" t="s">
        <v>173</v>
      </c>
      <c r="H56" s="172" t="s">
        <v>171</v>
      </c>
      <c r="I56" s="243"/>
      <c r="J56" s="245"/>
    </row>
    <row r="57" spans="1:12" ht="16.5" customHeight="1">
      <c r="A57" s="166">
        <v>8</v>
      </c>
      <c r="B57" s="2" t="s">
        <v>288</v>
      </c>
      <c r="C57" s="172" t="s">
        <v>171</v>
      </c>
      <c r="D57" s="173" t="s">
        <v>172</v>
      </c>
      <c r="E57" s="172" t="s">
        <v>171</v>
      </c>
      <c r="F57" s="172" t="s">
        <v>171</v>
      </c>
      <c r="G57" s="164" t="s">
        <v>173</v>
      </c>
      <c r="H57" s="172" t="s">
        <v>171</v>
      </c>
      <c r="I57" s="243"/>
      <c r="J57" s="245"/>
    </row>
    <row r="58" spans="1:12" ht="16.5" customHeight="1">
      <c r="A58" s="166">
        <v>9</v>
      </c>
      <c r="B58" s="2" t="s">
        <v>288</v>
      </c>
      <c r="C58" s="172" t="s">
        <v>198</v>
      </c>
      <c r="D58" s="173" t="s">
        <v>199</v>
      </c>
      <c r="E58" s="172" t="s">
        <v>198</v>
      </c>
      <c r="F58" s="172" t="s">
        <v>198</v>
      </c>
      <c r="G58" s="164" t="s">
        <v>200</v>
      </c>
      <c r="H58" s="172" t="s">
        <v>198</v>
      </c>
      <c r="I58" s="243"/>
      <c r="J58" s="245"/>
    </row>
    <row r="59" spans="1:12" ht="16.5" customHeight="1">
      <c r="A59" s="166">
        <v>10</v>
      </c>
      <c r="B59" s="2" t="s">
        <v>288</v>
      </c>
      <c r="C59" s="172" t="s">
        <v>198</v>
      </c>
      <c r="D59" s="173" t="s">
        <v>199</v>
      </c>
      <c r="E59" s="172" t="s">
        <v>198</v>
      </c>
      <c r="F59" s="172" t="s">
        <v>198</v>
      </c>
      <c r="G59" s="164" t="s">
        <v>200</v>
      </c>
      <c r="H59" s="172" t="s">
        <v>198</v>
      </c>
      <c r="I59" s="243"/>
      <c r="J59" s="245"/>
    </row>
    <row r="60" spans="1:12" ht="16.5" customHeight="1">
      <c r="A60" s="166">
        <v>11</v>
      </c>
      <c r="B60" s="2" t="s">
        <v>288</v>
      </c>
      <c r="C60" s="172" t="s">
        <v>198</v>
      </c>
      <c r="D60" s="173" t="s">
        <v>199</v>
      </c>
      <c r="E60" s="172" t="s">
        <v>198</v>
      </c>
      <c r="F60" s="172" t="s">
        <v>198</v>
      </c>
      <c r="G60" s="164" t="s">
        <v>200</v>
      </c>
      <c r="H60" s="172" t="s">
        <v>198</v>
      </c>
      <c r="I60" s="243"/>
      <c r="J60" s="245"/>
    </row>
    <row r="61" spans="1:12" ht="16.5" customHeight="1">
      <c r="A61" s="166">
        <v>12</v>
      </c>
      <c r="B61" s="2" t="s">
        <v>288</v>
      </c>
      <c r="C61" s="172" t="s">
        <v>201</v>
      </c>
      <c r="D61" s="173" t="s">
        <v>202</v>
      </c>
      <c r="E61" s="172" t="s">
        <v>201</v>
      </c>
      <c r="F61" s="172" t="s">
        <v>201</v>
      </c>
      <c r="G61" s="164" t="s">
        <v>203</v>
      </c>
      <c r="H61" s="172" t="s">
        <v>201</v>
      </c>
      <c r="I61" s="243"/>
      <c r="J61" s="245"/>
    </row>
    <row r="62" spans="1:12" ht="16.5" customHeight="1">
      <c r="A62" s="13" t="s">
        <v>33</v>
      </c>
      <c r="B62" s="14"/>
      <c r="C62" s="176" t="s">
        <v>174</v>
      </c>
      <c r="D62" s="172" t="s">
        <v>175</v>
      </c>
      <c r="E62" s="173" t="s">
        <v>181</v>
      </c>
      <c r="F62" s="173" t="s">
        <v>181</v>
      </c>
      <c r="G62" s="172" t="s">
        <v>176</v>
      </c>
      <c r="H62" s="172" t="s">
        <v>177</v>
      </c>
      <c r="I62" s="243"/>
      <c r="J62" s="245"/>
    </row>
    <row r="63" spans="1:12">
      <c r="D63" s="15"/>
      <c r="E63" s="15"/>
      <c r="F63" s="15"/>
      <c r="G63" s="15"/>
      <c r="H63" s="15"/>
      <c r="I63" s="15"/>
    </row>
    <row r="64" spans="1:12" ht="13.8">
      <c r="A64" s="12" t="s">
        <v>292</v>
      </c>
      <c r="B64" s="12"/>
      <c r="C64" s="12"/>
      <c r="D64" s="121"/>
      <c r="E64" s="121"/>
      <c r="F64" s="121"/>
      <c r="G64" s="121"/>
      <c r="H64" s="121"/>
      <c r="I64" s="121"/>
      <c r="J64" s="120" t="s">
        <v>30</v>
      </c>
    </row>
    <row r="65" spans="1:12" ht="20.25" customHeight="1">
      <c r="A65" s="229" t="s">
        <v>31</v>
      </c>
      <c r="B65" s="231" t="s">
        <v>291</v>
      </c>
      <c r="C65" s="231" t="s">
        <v>6</v>
      </c>
      <c r="D65" s="231" t="s">
        <v>186</v>
      </c>
      <c r="E65" s="167" t="s">
        <v>187</v>
      </c>
      <c r="F65" s="168"/>
      <c r="G65" s="168"/>
      <c r="H65" s="231" t="s">
        <v>188</v>
      </c>
      <c r="I65" s="231" t="s">
        <v>189</v>
      </c>
      <c r="J65" s="229" t="s">
        <v>170</v>
      </c>
      <c r="L65" s="169"/>
    </row>
    <row r="66" spans="1:12" ht="60" customHeight="1">
      <c r="A66" s="230"/>
      <c r="B66" s="232"/>
      <c r="C66" s="232"/>
      <c r="D66" s="230"/>
      <c r="E66" s="170"/>
      <c r="F66" s="162" t="s">
        <v>190</v>
      </c>
      <c r="G66" s="162" t="s">
        <v>191</v>
      </c>
      <c r="H66" s="230"/>
      <c r="I66" s="230"/>
      <c r="J66" s="230"/>
      <c r="L66" s="169"/>
    </row>
    <row r="67" spans="1:12" ht="48" customHeight="1">
      <c r="A67" s="171">
        <v>1</v>
      </c>
      <c r="B67" s="2" t="s">
        <v>289</v>
      </c>
      <c r="C67" s="183">
        <v>2.5000000000000001E-2</v>
      </c>
      <c r="D67" s="172">
        <v>5.0000000000000001E-4</v>
      </c>
      <c r="E67" s="183">
        <v>5.1999999999999998E-2</v>
      </c>
      <c r="F67" s="177">
        <v>5.1999999999999998E-2</v>
      </c>
      <c r="G67" s="172">
        <v>4.0000000000000002E-4</v>
      </c>
      <c r="H67" s="164">
        <v>1.0999999999999999E-2</v>
      </c>
      <c r="I67" s="164">
        <v>2.0000000000000001E-4</v>
      </c>
      <c r="J67" s="165" t="s">
        <v>221</v>
      </c>
    </row>
    <row r="68" spans="1:12" ht="16.5" customHeight="1">
      <c r="A68" s="166">
        <v>2</v>
      </c>
      <c r="B68" s="2" t="s">
        <v>289</v>
      </c>
      <c r="C68" s="164" t="s">
        <v>206</v>
      </c>
      <c r="D68" s="172" t="s">
        <v>204</v>
      </c>
      <c r="E68" s="173" t="s">
        <v>205</v>
      </c>
      <c r="F68" s="172" t="s">
        <v>204</v>
      </c>
      <c r="G68" s="172" t="s">
        <v>204</v>
      </c>
      <c r="H68" s="164">
        <v>1E-3</v>
      </c>
      <c r="I68" s="164">
        <v>1.6999999999999999E-3</v>
      </c>
      <c r="J68" s="119"/>
    </row>
    <row r="69" spans="1:12" ht="16.5" customHeight="1">
      <c r="A69" s="166">
        <v>3</v>
      </c>
      <c r="B69" s="2" t="s">
        <v>289</v>
      </c>
      <c r="C69" s="164" t="s">
        <v>206</v>
      </c>
      <c r="D69" s="172" t="s">
        <v>204</v>
      </c>
      <c r="E69" s="173">
        <v>4.0000000000000002E-4</v>
      </c>
      <c r="F69" s="172" t="s">
        <v>204</v>
      </c>
      <c r="G69" s="172">
        <v>2.0000000000000001E-4</v>
      </c>
      <c r="H69" s="164" t="s">
        <v>207</v>
      </c>
      <c r="I69" s="172" t="s">
        <v>204</v>
      </c>
      <c r="J69" s="119"/>
    </row>
    <row r="70" spans="1:12" ht="16.5" customHeight="1">
      <c r="A70" s="166">
        <v>4</v>
      </c>
      <c r="B70" s="2" t="s">
        <v>289</v>
      </c>
      <c r="C70" s="164" t="s">
        <v>211</v>
      </c>
      <c r="D70" s="172" t="s">
        <v>208</v>
      </c>
      <c r="E70" s="173" t="s">
        <v>209</v>
      </c>
      <c r="F70" s="172" t="s">
        <v>208</v>
      </c>
      <c r="G70" s="172" t="s">
        <v>208</v>
      </c>
      <c r="H70" s="164" t="s">
        <v>210</v>
      </c>
      <c r="I70" s="164">
        <v>2.0999999999999999E-3</v>
      </c>
      <c r="J70" s="165"/>
    </row>
    <row r="71" spans="1:12" ht="16.5" customHeight="1">
      <c r="A71" s="166">
        <v>5</v>
      </c>
      <c r="B71" s="2" t="s">
        <v>289</v>
      </c>
      <c r="C71" s="164" t="s">
        <v>211</v>
      </c>
      <c r="D71" s="172" t="s">
        <v>208</v>
      </c>
      <c r="E71" s="173" t="s">
        <v>209</v>
      </c>
      <c r="F71" s="172" t="s">
        <v>208</v>
      </c>
      <c r="G71" s="172" t="s">
        <v>208</v>
      </c>
      <c r="H71" s="164" t="s">
        <v>210</v>
      </c>
      <c r="I71" s="172">
        <v>4.3E-3</v>
      </c>
      <c r="J71" s="119"/>
    </row>
    <row r="72" spans="1:12" ht="16.5" customHeight="1">
      <c r="A72" s="166">
        <v>6</v>
      </c>
      <c r="B72" s="2" t="s">
        <v>289</v>
      </c>
      <c r="C72" s="164" t="s">
        <v>182</v>
      </c>
      <c r="D72" s="172" t="s">
        <v>212</v>
      </c>
      <c r="E72" s="173" t="s">
        <v>213</v>
      </c>
      <c r="F72" s="172" t="s">
        <v>212</v>
      </c>
      <c r="G72" s="172" t="s">
        <v>212</v>
      </c>
      <c r="H72" s="178">
        <v>1E-3</v>
      </c>
      <c r="I72" s="164">
        <v>2.7000000000000001E-3</v>
      </c>
      <c r="J72" s="119"/>
    </row>
    <row r="73" spans="1:12" ht="16.5" customHeight="1">
      <c r="A73" s="166">
        <v>7</v>
      </c>
      <c r="B73" s="2" t="s">
        <v>289</v>
      </c>
      <c r="C73" s="164" t="s">
        <v>182</v>
      </c>
      <c r="D73" s="172" t="s">
        <v>212</v>
      </c>
      <c r="E73" s="173" t="s">
        <v>213</v>
      </c>
      <c r="F73" s="172" t="s">
        <v>212</v>
      </c>
      <c r="G73" s="172" t="s">
        <v>212</v>
      </c>
      <c r="H73" s="164" t="s">
        <v>214</v>
      </c>
      <c r="I73" s="172">
        <v>1.2999999999999999E-3</v>
      </c>
      <c r="J73" s="119"/>
    </row>
    <row r="74" spans="1:12" ht="16.5" customHeight="1">
      <c r="A74" s="166">
        <v>8</v>
      </c>
      <c r="B74" s="2" t="s">
        <v>289</v>
      </c>
      <c r="C74" s="164" t="s">
        <v>182</v>
      </c>
      <c r="D74" s="172" t="s">
        <v>212</v>
      </c>
      <c r="E74" s="173" t="s">
        <v>213</v>
      </c>
      <c r="F74" s="172" t="s">
        <v>212</v>
      </c>
      <c r="G74" s="172" t="s">
        <v>212</v>
      </c>
      <c r="H74" s="164" t="s">
        <v>214</v>
      </c>
      <c r="I74" s="172">
        <v>8.9999999999999998E-4</v>
      </c>
      <c r="J74" s="119"/>
    </row>
    <row r="75" spans="1:12" ht="16.5" customHeight="1">
      <c r="A75" s="166">
        <v>9</v>
      </c>
      <c r="B75" s="2" t="s">
        <v>289</v>
      </c>
      <c r="C75" s="164" t="s">
        <v>215</v>
      </c>
      <c r="D75" s="172" t="s">
        <v>192</v>
      </c>
      <c r="E75" s="173" t="s">
        <v>193</v>
      </c>
      <c r="F75" s="172" t="s">
        <v>192</v>
      </c>
      <c r="G75" s="172" t="s">
        <v>192</v>
      </c>
      <c r="H75" s="164" t="s">
        <v>194</v>
      </c>
      <c r="I75" s="172">
        <v>6.9999999999999999E-4</v>
      </c>
      <c r="J75" s="119"/>
    </row>
    <row r="76" spans="1:12" ht="16.5" customHeight="1">
      <c r="A76" s="166">
        <v>10</v>
      </c>
      <c r="B76" s="2" t="s">
        <v>289</v>
      </c>
      <c r="C76" s="164" t="s">
        <v>215</v>
      </c>
      <c r="D76" s="172" t="s">
        <v>192</v>
      </c>
      <c r="E76" s="172">
        <v>4.0000000000000002E-4</v>
      </c>
      <c r="F76" s="172">
        <v>2.0000000000000001E-4</v>
      </c>
      <c r="G76" s="172" t="s">
        <v>192</v>
      </c>
      <c r="H76" s="164" t="s">
        <v>194</v>
      </c>
      <c r="I76" s="179">
        <v>1E-3</v>
      </c>
      <c r="J76" s="165"/>
    </row>
    <row r="77" spans="1:12" ht="16.5" customHeight="1">
      <c r="A77" s="166">
        <v>11</v>
      </c>
      <c r="B77" s="2" t="s">
        <v>289</v>
      </c>
      <c r="C77" s="164" t="s">
        <v>215</v>
      </c>
      <c r="D77" s="172" t="s">
        <v>192</v>
      </c>
      <c r="E77" s="173" t="s">
        <v>193</v>
      </c>
      <c r="F77" s="172" t="s">
        <v>192</v>
      </c>
      <c r="G77" s="172" t="s">
        <v>192</v>
      </c>
      <c r="H77" s="164" t="s">
        <v>194</v>
      </c>
      <c r="I77" s="172">
        <v>1.1999999999999999E-3</v>
      </c>
      <c r="J77" s="165"/>
    </row>
    <row r="78" spans="1:12" ht="16.5" customHeight="1">
      <c r="A78" s="166">
        <v>12</v>
      </c>
      <c r="B78" s="2" t="s">
        <v>289</v>
      </c>
      <c r="C78" s="164">
        <v>8.0000000000000002E-3</v>
      </c>
      <c r="D78" s="172" t="s">
        <v>212</v>
      </c>
      <c r="E78" s="173" t="s">
        <v>213</v>
      </c>
      <c r="F78" s="172" t="s">
        <v>212</v>
      </c>
      <c r="G78" s="172" t="s">
        <v>212</v>
      </c>
      <c r="H78" s="164" t="s">
        <v>214</v>
      </c>
      <c r="I78" s="172">
        <v>2.0000000000000001E-4</v>
      </c>
      <c r="J78" s="165"/>
    </row>
    <row r="79" spans="1:12" ht="16.5" customHeight="1">
      <c r="A79" s="166">
        <v>13</v>
      </c>
      <c r="B79" s="2" t="s">
        <v>289</v>
      </c>
      <c r="C79" s="164" t="s">
        <v>182</v>
      </c>
      <c r="D79" s="172" t="s">
        <v>212</v>
      </c>
      <c r="E79" s="173" t="s">
        <v>213</v>
      </c>
      <c r="F79" s="172" t="s">
        <v>212</v>
      </c>
      <c r="G79" s="172" t="s">
        <v>212</v>
      </c>
      <c r="H79" s="164" t="s">
        <v>214</v>
      </c>
      <c r="I79" s="179">
        <v>2E-3</v>
      </c>
      <c r="J79" s="119"/>
    </row>
    <row r="80" spans="1:12" ht="16.5" customHeight="1">
      <c r="A80" s="166">
        <v>14</v>
      </c>
      <c r="B80" s="2" t="s">
        <v>289</v>
      </c>
      <c r="C80" s="164" t="s">
        <v>182</v>
      </c>
      <c r="D80" s="172" t="s">
        <v>212</v>
      </c>
      <c r="E80" s="173" t="s">
        <v>213</v>
      </c>
      <c r="F80" s="172" t="s">
        <v>212</v>
      </c>
      <c r="G80" s="172" t="s">
        <v>212</v>
      </c>
      <c r="H80" s="164" t="s">
        <v>214</v>
      </c>
      <c r="I80" s="172">
        <v>2.3999999999999998E-3</v>
      </c>
      <c r="J80" s="119"/>
    </row>
    <row r="81" spans="1:10" ht="16.5" customHeight="1">
      <c r="A81" s="13" t="s">
        <v>33</v>
      </c>
      <c r="B81" s="14"/>
      <c r="C81" s="172" t="s">
        <v>177</v>
      </c>
      <c r="D81" s="176" t="s">
        <v>174</v>
      </c>
      <c r="E81" s="172" t="s">
        <v>175</v>
      </c>
      <c r="F81" s="173" t="s">
        <v>181</v>
      </c>
      <c r="G81" s="173" t="s">
        <v>181</v>
      </c>
      <c r="H81" s="172" t="s">
        <v>176</v>
      </c>
      <c r="I81" s="172" t="s">
        <v>177</v>
      </c>
      <c r="J81" s="119"/>
    </row>
    <row r="82" spans="1:10">
      <c r="A82" s="156" t="s">
        <v>229</v>
      </c>
    </row>
    <row r="83" spans="1:10">
      <c r="A83" t="s">
        <v>226</v>
      </c>
    </row>
  </sheetData>
  <mergeCells count="84">
    <mergeCell ref="I43:J43"/>
    <mergeCell ref="I44:J44"/>
    <mergeCell ref="I45:J45"/>
    <mergeCell ref="I60:J60"/>
    <mergeCell ref="I56:J56"/>
    <mergeCell ref="I57:J57"/>
    <mergeCell ref="I58:J58"/>
    <mergeCell ref="I59:J59"/>
    <mergeCell ref="J65:J66"/>
    <mergeCell ref="C65:C66"/>
    <mergeCell ref="I48:J49"/>
    <mergeCell ref="I50:J50"/>
    <mergeCell ref="I51:J51"/>
    <mergeCell ref="I52:J52"/>
    <mergeCell ref="I53:J53"/>
    <mergeCell ref="I54:J54"/>
    <mergeCell ref="I55:J55"/>
    <mergeCell ref="I61:J61"/>
    <mergeCell ref="I62:J62"/>
    <mergeCell ref="G48:G49"/>
    <mergeCell ref="H48:H49"/>
    <mergeCell ref="A65:A66"/>
    <mergeCell ref="B65:B66"/>
    <mergeCell ref="D65:D66"/>
    <mergeCell ref="H65:H66"/>
    <mergeCell ref="I65:I66"/>
    <mergeCell ref="C30:F30"/>
    <mergeCell ref="G25:J25"/>
    <mergeCell ref="G26:J26"/>
    <mergeCell ref="I40:J40"/>
    <mergeCell ref="G30:J30"/>
    <mergeCell ref="G29:J29"/>
    <mergeCell ref="C29:F29"/>
    <mergeCell ref="G27:J27"/>
    <mergeCell ref="G28:J28"/>
    <mergeCell ref="I42:J42"/>
    <mergeCell ref="H34:H35"/>
    <mergeCell ref="I41:J41"/>
    <mergeCell ref="I34:J35"/>
    <mergeCell ref="I36:J36"/>
    <mergeCell ref="I37:J37"/>
    <mergeCell ref="I38:J38"/>
    <mergeCell ref="I39:J39"/>
    <mergeCell ref="A34:A35"/>
    <mergeCell ref="B34:B35"/>
    <mergeCell ref="C34:C35"/>
    <mergeCell ref="G34:G35"/>
    <mergeCell ref="C48:C49"/>
    <mergeCell ref="A48:A49"/>
    <mergeCell ref="B48:B49"/>
    <mergeCell ref="G6:J6"/>
    <mergeCell ref="G7:J7"/>
    <mergeCell ref="G8:J8"/>
    <mergeCell ref="G9:J9"/>
    <mergeCell ref="G10:J10"/>
    <mergeCell ref="G11:J11"/>
    <mergeCell ref="G12:J12"/>
    <mergeCell ref="G13:J13"/>
    <mergeCell ref="G14:J14"/>
    <mergeCell ref="C17:F17"/>
    <mergeCell ref="G17:J17"/>
    <mergeCell ref="C14:D14"/>
    <mergeCell ref="G18:J18"/>
    <mergeCell ref="G24:J24"/>
    <mergeCell ref="C27:F27"/>
    <mergeCell ref="C28:F28"/>
    <mergeCell ref="G20:J20"/>
    <mergeCell ref="C23:F23"/>
    <mergeCell ref="C24:F24"/>
    <mergeCell ref="G23:J23"/>
    <mergeCell ref="C25:F25"/>
    <mergeCell ref="C26:F26"/>
    <mergeCell ref="G19:J19"/>
    <mergeCell ref="A6:A7"/>
    <mergeCell ref="B6:B7"/>
    <mergeCell ref="C20:F20"/>
    <mergeCell ref="C8:D8"/>
    <mergeCell ref="C9:D9"/>
    <mergeCell ref="C10:D10"/>
    <mergeCell ref="C11:D11"/>
    <mergeCell ref="C12:D12"/>
    <mergeCell ref="C13:D13"/>
    <mergeCell ref="C18:F18"/>
    <mergeCell ref="C19:F19"/>
  </mergeCells>
  <phoneticPr fontId="4"/>
  <pageMargins left="0.70866141732283472" right="0.70866141732283472" top="0.62992125984251968" bottom="0.39370078740157483" header="0.51181102362204722" footer="0.15748031496062992"/>
  <pageSetup paperSize="9" scale="93" orientation="landscape" r:id="rId1"/>
  <headerFooter alignWithMargins="0"/>
  <rowBreaks count="2" manualBreakCount="2">
    <brk id="32" max="10" man="1"/>
    <brk id="63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2"/>
    <pageSetUpPr fitToPage="1"/>
  </sheetPr>
  <dimension ref="A1:AM1098"/>
  <sheetViews>
    <sheetView showGridLines="0" view="pageBreakPreview" zoomScaleNormal="75" zoomScaleSheetLayoutView="100" workbookViewId="0">
      <pane xSplit="2" ySplit="4" topLeftCell="C5" activePane="bottomRight" state="frozenSplit"/>
      <selection activeCell="A3" sqref="A3:XFD4"/>
      <selection pane="topRight" activeCell="A3" sqref="A3:XFD4"/>
      <selection pane="bottomLeft" activeCell="A3" sqref="A3:XFD4"/>
      <selection pane="bottomRight" activeCell="A3" sqref="A3:XFD4"/>
    </sheetView>
  </sheetViews>
  <sheetFormatPr defaultColWidth="3.77734375" defaultRowHeight="18.75" customHeight="1"/>
  <cols>
    <col min="1" max="1" width="4.109375" style="8" customWidth="1"/>
    <col min="2" max="2" width="22" style="105" customWidth="1"/>
    <col min="3" max="3" width="1.21875" style="16" customWidth="1"/>
    <col min="4" max="4" width="7.6640625" style="16" customWidth="1"/>
    <col min="5" max="5" width="1.21875" style="59" customWidth="1"/>
    <col min="6" max="6" width="7.6640625" style="16" customWidth="1"/>
    <col min="7" max="7" width="1.21875" style="16" customWidth="1"/>
    <col min="8" max="8" width="7.6640625" style="16" customWidth="1"/>
    <col min="9" max="9" width="1.21875" style="16" customWidth="1"/>
    <col min="10" max="10" width="7.6640625" style="16" customWidth="1"/>
    <col min="11" max="11" width="1.21875" style="17" customWidth="1"/>
    <col min="12" max="12" width="9.6640625" style="17" customWidth="1"/>
    <col min="13" max="13" width="1.21875" style="17" customWidth="1"/>
    <col min="14" max="14" width="9.6640625" style="17" customWidth="1"/>
    <col min="15" max="15" width="1.21875" style="17" customWidth="1"/>
    <col min="16" max="16" width="9.6640625" style="17" customWidth="1"/>
    <col min="17" max="17" width="1.21875" style="17" customWidth="1"/>
    <col min="18" max="18" width="9.6640625" style="17" customWidth="1"/>
    <col min="19" max="19" width="1.21875" style="17" customWidth="1"/>
    <col min="20" max="20" width="9.6640625" style="17" customWidth="1"/>
    <col min="21" max="21" width="1.21875" style="17" customWidth="1"/>
    <col min="22" max="22" width="9.6640625" style="17" customWidth="1"/>
    <col min="23" max="23" width="1.21875" style="17" customWidth="1"/>
    <col min="24" max="24" width="9.6640625" style="17" customWidth="1"/>
    <col min="25" max="25" width="1.21875" style="17" customWidth="1"/>
    <col min="26" max="26" width="9.6640625" style="60" customWidth="1"/>
    <col min="27" max="27" width="1.21875" style="17" customWidth="1"/>
    <col min="28" max="28" width="7.6640625" style="17" customWidth="1"/>
    <col min="29" max="29" width="1.21875" style="17" customWidth="1"/>
    <col min="30" max="30" width="7.6640625" style="17" customWidth="1"/>
    <col min="31" max="31" width="1.21875" style="17" customWidth="1"/>
    <col min="32" max="32" width="7.6640625" style="17" customWidth="1"/>
    <col min="33" max="33" width="1.21875" style="16" customWidth="1"/>
    <col min="34" max="34" width="7.6640625" style="16" customWidth="1"/>
    <col min="35" max="35" width="1.21875" style="16" customWidth="1"/>
    <col min="36" max="36" width="7.6640625" style="16" customWidth="1"/>
    <col min="37" max="38" width="7.44140625" style="16" customWidth="1"/>
    <col min="39" max="39" width="25" style="16" bestFit="1" customWidth="1"/>
    <col min="40" max="82" width="7.44140625" style="16" customWidth="1"/>
    <col min="83" max="16384" width="3.77734375" style="16"/>
  </cols>
  <sheetData>
    <row r="1" spans="1:39" ht="27" customHeight="1">
      <c r="A1" s="5" t="s">
        <v>140</v>
      </c>
      <c r="H1" s="17"/>
      <c r="V1" s="6"/>
      <c r="AH1" s="25"/>
      <c r="AJ1" s="25" t="s">
        <v>28</v>
      </c>
    </row>
    <row r="2" spans="1:39" ht="12.75" customHeight="1">
      <c r="B2" s="5"/>
      <c r="N2" s="61"/>
      <c r="P2" s="61"/>
      <c r="Q2" s="61"/>
      <c r="R2" s="61"/>
      <c r="S2" s="61"/>
      <c r="T2" s="61"/>
      <c r="V2" s="61"/>
      <c r="X2" s="61"/>
      <c r="AC2" s="61"/>
      <c r="AD2" s="61"/>
      <c r="AE2" s="61"/>
      <c r="AF2" s="61"/>
      <c r="AH2" s="62"/>
      <c r="AJ2" s="62" t="s">
        <v>22</v>
      </c>
    </row>
    <row r="3" spans="1:39" ht="16.5" customHeight="1">
      <c r="A3" s="261" t="s">
        <v>19</v>
      </c>
      <c r="B3" s="259" t="s">
        <v>335</v>
      </c>
      <c r="C3" s="272" t="s">
        <v>94</v>
      </c>
      <c r="D3" s="273"/>
      <c r="E3" s="276" t="s">
        <v>20</v>
      </c>
      <c r="F3" s="277"/>
      <c r="G3" s="272" t="s">
        <v>95</v>
      </c>
      <c r="H3" s="273"/>
      <c r="I3" s="280" t="s">
        <v>21</v>
      </c>
      <c r="J3" s="281"/>
      <c r="K3" s="264" t="s">
        <v>96</v>
      </c>
      <c r="L3" s="265"/>
      <c r="M3" s="268" t="s">
        <v>97</v>
      </c>
      <c r="N3" s="269"/>
      <c r="O3" s="289" t="s">
        <v>111</v>
      </c>
      <c r="P3" s="290"/>
      <c r="Q3" s="290"/>
      <c r="R3" s="290"/>
      <c r="S3" s="290"/>
      <c r="T3" s="291"/>
      <c r="U3" s="268" t="s">
        <v>98</v>
      </c>
      <c r="V3" s="269"/>
      <c r="W3" s="268" t="s">
        <v>99</v>
      </c>
      <c r="X3" s="269"/>
      <c r="Y3" s="284" t="s">
        <v>100</v>
      </c>
      <c r="Z3" s="286"/>
      <c r="AA3" s="289" t="s">
        <v>112</v>
      </c>
      <c r="AB3" s="290"/>
      <c r="AC3" s="290"/>
      <c r="AD3" s="290"/>
      <c r="AE3" s="290"/>
      <c r="AF3" s="291"/>
      <c r="AG3" s="280" t="s">
        <v>23</v>
      </c>
      <c r="AH3" s="281"/>
      <c r="AI3" s="280" t="s">
        <v>34</v>
      </c>
      <c r="AJ3" s="281"/>
      <c r="AK3" s="8"/>
      <c r="AL3" s="307" t="s">
        <v>27</v>
      </c>
      <c r="AM3" s="8"/>
    </row>
    <row r="4" spans="1:39" ht="45.75" customHeight="1">
      <c r="A4" s="262"/>
      <c r="B4" s="260"/>
      <c r="C4" s="274"/>
      <c r="D4" s="275"/>
      <c r="E4" s="278"/>
      <c r="F4" s="279"/>
      <c r="G4" s="274"/>
      <c r="H4" s="275"/>
      <c r="I4" s="282"/>
      <c r="J4" s="283"/>
      <c r="K4" s="266"/>
      <c r="L4" s="267"/>
      <c r="M4" s="270"/>
      <c r="N4" s="271"/>
      <c r="O4" s="114"/>
      <c r="P4" s="115"/>
      <c r="Q4" s="263" t="s">
        <v>141</v>
      </c>
      <c r="R4" s="263"/>
      <c r="S4" s="263" t="s">
        <v>142</v>
      </c>
      <c r="T4" s="263"/>
      <c r="U4" s="270"/>
      <c r="V4" s="271"/>
      <c r="W4" s="270"/>
      <c r="X4" s="271"/>
      <c r="Y4" s="287"/>
      <c r="Z4" s="288"/>
      <c r="AA4" s="116"/>
      <c r="AB4" s="117"/>
      <c r="AC4" s="284" t="s">
        <v>101</v>
      </c>
      <c r="AD4" s="285"/>
      <c r="AE4" s="284" t="s">
        <v>102</v>
      </c>
      <c r="AF4" s="286"/>
      <c r="AG4" s="282"/>
      <c r="AH4" s="283"/>
      <c r="AI4" s="282"/>
      <c r="AJ4" s="283"/>
      <c r="AK4" s="8"/>
      <c r="AL4" s="308"/>
      <c r="AM4" s="8"/>
    </row>
    <row r="5" spans="1:39" s="7" customFormat="1" ht="18" customHeight="1">
      <c r="A5" s="74">
        <v>1</v>
      </c>
      <c r="B5" s="63" t="s">
        <v>322</v>
      </c>
      <c r="C5" s="68"/>
      <c r="D5" s="64" t="s">
        <v>1</v>
      </c>
      <c r="E5" s="68" t="s">
        <v>35</v>
      </c>
      <c r="F5" s="65">
        <v>2E-3</v>
      </c>
      <c r="G5" s="66"/>
      <c r="H5" s="67" t="s">
        <v>143</v>
      </c>
      <c r="I5" s="127"/>
      <c r="J5" s="184">
        <v>3.3000000000000002E-2</v>
      </c>
      <c r="K5" s="68"/>
      <c r="L5" s="64" t="s">
        <v>1</v>
      </c>
      <c r="M5" s="68"/>
      <c r="N5" s="64" t="s">
        <v>1</v>
      </c>
      <c r="O5" s="71"/>
      <c r="P5" s="64" t="s">
        <v>1</v>
      </c>
      <c r="Q5" s="68"/>
      <c r="R5" s="64" t="s">
        <v>1</v>
      </c>
      <c r="S5" s="70"/>
      <c r="T5" s="64" t="s">
        <v>1</v>
      </c>
      <c r="U5" s="68"/>
      <c r="V5" s="64" t="s">
        <v>1</v>
      </c>
      <c r="W5" s="68"/>
      <c r="X5" s="64" t="s">
        <v>1</v>
      </c>
      <c r="Y5" s="68"/>
      <c r="Z5" s="64" t="s">
        <v>1</v>
      </c>
      <c r="AA5" s="68"/>
      <c r="AB5" s="64" t="s">
        <v>1</v>
      </c>
      <c r="AC5" s="68"/>
      <c r="AD5" s="64" t="s">
        <v>1</v>
      </c>
      <c r="AE5" s="68"/>
      <c r="AF5" s="64" t="s">
        <v>1</v>
      </c>
      <c r="AG5" s="68"/>
      <c r="AH5" s="64" t="s">
        <v>1</v>
      </c>
      <c r="AI5" s="68"/>
      <c r="AJ5" s="64" t="s">
        <v>1</v>
      </c>
      <c r="AK5" s="8"/>
      <c r="AL5" s="128" t="s">
        <v>93</v>
      </c>
      <c r="AM5" s="73"/>
    </row>
    <row r="6" spans="1:39" ht="18" customHeight="1">
      <c r="A6" s="74">
        <v>2</v>
      </c>
      <c r="B6" s="63" t="s">
        <v>322</v>
      </c>
      <c r="C6" s="55"/>
      <c r="D6" s="64" t="s">
        <v>1</v>
      </c>
      <c r="E6" s="68"/>
      <c r="F6" s="64" t="s">
        <v>1</v>
      </c>
      <c r="G6" s="75"/>
      <c r="H6" s="76" t="s">
        <v>143</v>
      </c>
      <c r="I6" s="68"/>
      <c r="J6" s="64" t="s">
        <v>1</v>
      </c>
      <c r="K6" s="78"/>
      <c r="L6" s="64" t="s">
        <v>1</v>
      </c>
      <c r="M6" s="75"/>
      <c r="N6" s="64" t="s">
        <v>1</v>
      </c>
      <c r="O6" s="71"/>
      <c r="P6" s="64" t="s">
        <v>1</v>
      </c>
      <c r="Q6" s="75"/>
      <c r="R6" s="64" t="s">
        <v>1</v>
      </c>
      <c r="S6" s="70"/>
      <c r="T6" s="64" t="s">
        <v>1</v>
      </c>
      <c r="U6" s="68"/>
      <c r="V6" s="64" t="s">
        <v>1</v>
      </c>
      <c r="W6" s="75"/>
      <c r="X6" s="64" t="s">
        <v>1</v>
      </c>
      <c r="Y6" s="75"/>
      <c r="Z6" s="64" t="s">
        <v>1</v>
      </c>
      <c r="AA6" s="68"/>
      <c r="AB6" s="64" t="s">
        <v>1</v>
      </c>
      <c r="AC6" s="68"/>
      <c r="AD6" s="64" t="s">
        <v>1</v>
      </c>
      <c r="AE6" s="68"/>
      <c r="AF6" s="64" t="s">
        <v>1</v>
      </c>
      <c r="AG6" s="75"/>
      <c r="AH6" s="64" t="s">
        <v>1</v>
      </c>
      <c r="AI6" s="86"/>
      <c r="AJ6" s="191">
        <v>2.2000000000000002</v>
      </c>
      <c r="AL6" s="128" t="s">
        <v>93</v>
      </c>
      <c r="AM6" s="79"/>
    </row>
    <row r="7" spans="1:39" ht="18" customHeight="1">
      <c r="A7" s="33">
        <v>3</v>
      </c>
      <c r="B7" s="63" t="s">
        <v>323</v>
      </c>
      <c r="C7" s="80"/>
      <c r="D7" s="64" t="s">
        <v>1</v>
      </c>
      <c r="E7" s="80"/>
      <c r="F7" s="64" t="s">
        <v>1</v>
      </c>
      <c r="G7" s="80"/>
      <c r="H7" s="64" t="s">
        <v>1</v>
      </c>
      <c r="I7" s="80"/>
      <c r="J7" s="64" t="s">
        <v>1</v>
      </c>
      <c r="K7" s="80"/>
      <c r="L7" s="64" t="s">
        <v>1</v>
      </c>
      <c r="M7" s="68" t="s">
        <v>103</v>
      </c>
      <c r="N7" s="69">
        <v>2.0000000000000001E-4</v>
      </c>
      <c r="O7" s="80"/>
      <c r="P7" s="65">
        <v>2.1000000000000001E-2</v>
      </c>
      <c r="Q7" s="80"/>
      <c r="R7" s="65">
        <v>2.1000000000000001E-2</v>
      </c>
      <c r="S7" s="80"/>
      <c r="T7" s="69">
        <v>5.0000000000000001E-4</v>
      </c>
      <c r="U7" s="80"/>
      <c r="V7" s="64" t="s">
        <v>1</v>
      </c>
      <c r="W7" s="68" t="s">
        <v>103</v>
      </c>
      <c r="X7" s="65">
        <v>1E-3</v>
      </c>
      <c r="Y7" s="68" t="s">
        <v>103</v>
      </c>
      <c r="Z7" s="69">
        <v>2.0000000000000001E-4</v>
      </c>
      <c r="AA7" s="80"/>
      <c r="AB7" s="64" t="s">
        <v>1</v>
      </c>
      <c r="AC7" s="80"/>
      <c r="AD7" s="64" t="s">
        <v>1</v>
      </c>
      <c r="AE7" s="80"/>
      <c r="AF7" s="64" t="s">
        <v>1</v>
      </c>
      <c r="AG7" s="75"/>
      <c r="AH7" s="64" t="s">
        <v>1</v>
      </c>
      <c r="AI7" s="129"/>
      <c r="AJ7" s="64" t="s">
        <v>1</v>
      </c>
      <c r="AL7" s="128"/>
      <c r="AM7" s="81"/>
    </row>
    <row r="8" spans="1:39" ht="18" customHeight="1">
      <c r="A8" s="33">
        <v>4</v>
      </c>
      <c r="B8" s="63" t="s">
        <v>293</v>
      </c>
      <c r="C8" s="68"/>
      <c r="D8" s="64" t="s">
        <v>1</v>
      </c>
      <c r="E8" s="68"/>
      <c r="F8" s="64" t="s">
        <v>1</v>
      </c>
      <c r="G8" s="75"/>
      <c r="H8" s="64" t="s">
        <v>1</v>
      </c>
      <c r="I8" s="68"/>
      <c r="J8" s="64" t="s">
        <v>1</v>
      </c>
      <c r="K8" s="68"/>
      <c r="L8" s="64" t="s">
        <v>1</v>
      </c>
      <c r="M8" s="68"/>
      <c r="N8" s="64" t="s">
        <v>1</v>
      </c>
      <c r="O8" s="90"/>
      <c r="P8" s="64" t="s">
        <v>1</v>
      </c>
      <c r="Q8" s="68"/>
      <c r="R8" s="64" t="s">
        <v>1</v>
      </c>
      <c r="S8" s="68"/>
      <c r="T8" s="64" t="s">
        <v>1</v>
      </c>
      <c r="U8" s="68"/>
      <c r="V8" s="64" t="s">
        <v>1</v>
      </c>
      <c r="W8" s="68"/>
      <c r="X8" s="64" t="s">
        <v>1</v>
      </c>
      <c r="Y8" s="68"/>
      <c r="Z8" s="64" t="s">
        <v>1</v>
      </c>
      <c r="AA8" s="68"/>
      <c r="AB8" s="72">
        <v>9.6999999999999993</v>
      </c>
      <c r="AC8" s="68"/>
      <c r="AD8" s="67">
        <v>9.73</v>
      </c>
      <c r="AE8" s="68" t="s">
        <v>35</v>
      </c>
      <c r="AF8" s="65">
        <v>2E-3</v>
      </c>
      <c r="AG8" s="68"/>
      <c r="AH8" s="64" t="s">
        <v>1</v>
      </c>
      <c r="AI8" s="68"/>
      <c r="AJ8" s="64" t="s">
        <v>1</v>
      </c>
      <c r="AL8" s="128"/>
    </row>
    <row r="9" spans="1:39" ht="18" customHeight="1">
      <c r="A9" s="74">
        <v>5</v>
      </c>
      <c r="B9" s="63" t="s">
        <v>293</v>
      </c>
      <c r="C9" s="68"/>
      <c r="D9" s="64" t="s">
        <v>1</v>
      </c>
      <c r="E9" s="68"/>
      <c r="F9" s="64" t="s">
        <v>1</v>
      </c>
      <c r="G9" s="75"/>
      <c r="H9" s="64" t="s">
        <v>1</v>
      </c>
      <c r="I9" s="68"/>
      <c r="J9" s="64" t="s">
        <v>1</v>
      </c>
      <c r="K9" s="68"/>
      <c r="L9" s="64" t="s">
        <v>1</v>
      </c>
      <c r="M9" s="68"/>
      <c r="N9" s="64" t="s">
        <v>1</v>
      </c>
      <c r="O9" s="71"/>
      <c r="P9" s="64" t="s">
        <v>1</v>
      </c>
      <c r="Q9" s="68"/>
      <c r="R9" s="64" t="s">
        <v>1</v>
      </c>
      <c r="S9" s="70"/>
      <c r="T9" s="64" t="s">
        <v>1</v>
      </c>
      <c r="U9" s="68"/>
      <c r="V9" s="64" t="s">
        <v>1</v>
      </c>
      <c r="W9" s="68"/>
      <c r="X9" s="64" t="s">
        <v>1</v>
      </c>
      <c r="Y9" s="68"/>
      <c r="Z9" s="64" t="s">
        <v>1</v>
      </c>
      <c r="AA9" s="77"/>
      <c r="AB9" s="194">
        <v>14</v>
      </c>
      <c r="AC9" s="68"/>
      <c r="AD9" s="82">
        <v>14.6</v>
      </c>
      <c r="AE9" s="68" t="s">
        <v>35</v>
      </c>
      <c r="AF9" s="83">
        <v>2E-3</v>
      </c>
      <c r="AG9" s="68"/>
      <c r="AH9" s="64" t="s">
        <v>1</v>
      </c>
      <c r="AI9" s="68"/>
      <c r="AJ9" s="64" t="s">
        <v>1</v>
      </c>
      <c r="AL9" s="128" t="s">
        <v>93</v>
      </c>
    </row>
    <row r="10" spans="1:39" ht="18" customHeight="1">
      <c r="A10" s="74">
        <v>6</v>
      </c>
      <c r="B10" s="63" t="s">
        <v>293</v>
      </c>
      <c r="C10" s="68"/>
      <c r="D10" s="64" t="s">
        <v>1</v>
      </c>
      <c r="E10" s="68"/>
      <c r="F10" s="64" t="s">
        <v>1</v>
      </c>
      <c r="G10" s="75"/>
      <c r="H10" s="64" t="s">
        <v>1</v>
      </c>
      <c r="I10" s="68"/>
      <c r="J10" s="64" t="s">
        <v>1</v>
      </c>
      <c r="K10" s="68"/>
      <c r="L10" s="64" t="s">
        <v>1</v>
      </c>
      <c r="M10" s="68"/>
      <c r="N10" s="64" t="s">
        <v>1</v>
      </c>
      <c r="O10" s="71"/>
      <c r="P10" s="64" t="s">
        <v>1</v>
      </c>
      <c r="Q10" s="68"/>
      <c r="R10" s="64" t="s">
        <v>1</v>
      </c>
      <c r="S10" s="70"/>
      <c r="T10" s="64" t="s">
        <v>1</v>
      </c>
      <c r="U10" s="68"/>
      <c r="V10" s="64" t="s">
        <v>1</v>
      </c>
      <c r="W10" s="68"/>
      <c r="X10" s="64" t="s">
        <v>1</v>
      </c>
      <c r="Y10" s="68"/>
      <c r="Z10" s="64" t="s">
        <v>1</v>
      </c>
      <c r="AA10" s="77"/>
      <c r="AB10" s="194">
        <v>16</v>
      </c>
      <c r="AC10" s="68"/>
      <c r="AD10" s="82">
        <v>16.8</v>
      </c>
      <c r="AE10" s="68" t="s">
        <v>35</v>
      </c>
      <c r="AF10" s="83">
        <v>2E-3</v>
      </c>
      <c r="AG10" s="68"/>
      <c r="AH10" s="64" t="s">
        <v>1</v>
      </c>
      <c r="AI10" s="68"/>
      <c r="AJ10" s="64" t="s">
        <v>1</v>
      </c>
      <c r="AL10" s="128" t="s">
        <v>93</v>
      </c>
    </row>
    <row r="11" spans="1:39" ht="18" customHeight="1">
      <c r="A11" s="33">
        <v>7</v>
      </c>
      <c r="B11" s="63" t="s">
        <v>293</v>
      </c>
      <c r="C11" s="68"/>
      <c r="D11" s="64" t="s">
        <v>1</v>
      </c>
      <c r="E11" s="68"/>
      <c r="F11" s="64" t="s">
        <v>1</v>
      </c>
      <c r="G11" s="75"/>
      <c r="H11" s="64" t="s">
        <v>1</v>
      </c>
      <c r="I11" s="68"/>
      <c r="J11" s="64" t="s">
        <v>1</v>
      </c>
      <c r="K11" s="68"/>
      <c r="L11" s="64" t="s">
        <v>1</v>
      </c>
      <c r="M11" s="68"/>
      <c r="N11" s="64" t="s">
        <v>1</v>
      </c>
      <c r="O11" s="71"/>
      <c r="P11" s="64" t="s">
        <v>1</v>
      </c>
      <c r="Q11" s="68"/>
      <c r="R11" s="64" t="s">
        <v>1</v>
      </c>
      <c r="S11" s="70"/>
      <c r="T11" s="64" t="s">
        <v>1</v>
      </c>
      <c r="U11" s="68"/>
      <c r="V11" s="64" t="s">
        <v>1</v>
      </c>
      <c r="W11" s="68"/>
      <c r="X11" s="64" t="s">
        <v>1</v>
      </c>
      <c r="Y11" s="68"/>
      <c r="Z11" s="64" t="s">
        <v>1</v>
      </c>
      <c r="AA11" s="68"/>
      <c r="AB11" s="146">
        <v>6.3</v>
      </c>
      <c r="AC11" s="68"/>
      <c r="AD11" s="93">
        <v>6.36</v>
      </c>
      <c r="AE11" s="68" t="s">
        <v>35</v>
      </c>
      <c r="AF11" s="83">
        <v>2E-3</v>
      </c>
      <c r="AG11" s="68"/>
      <c r="AH11" s="64" t="s">
        <v>1</v>
      </c>
      <c r="AI11" s="68"/>
      <c r="AJ11" s="64" t="s">
        <v>1</v>
      </c>
      <c r="AL11" s="128"/>
    </row>
    <row r="12" spans="1:39" ht="18" customHeight="1">
      <c r="A12" s="33">
        <v>8</v>
      </c>
      <c r="B12" s="63" t="s">
        <v>293</v>
      </c>
      <c r="C12" s="68"/>
      <c r="D12" s="64" t="s">
        <v>1</v>
      </c>
      <c r="E12" s="68"/>
      <c r="F12" s="64" t="s">
        <v>1</v>
      </c>
      <c r="G12" s="75"/>
      <c r="H12" s="64" t="s">
        <v>1</v>
      </c>
      <c r="I12" s="68"/>
      <c r="J12" s="64" t="s">
        <v>1</v>
      </c>
      <c r="K12" s="68"/>
      <c r="L12" s="64" t="s">
        <v>1</v>
      </c>
      <c r="M12" s="68" t="s">
        <v>35</v>
      </c>
      <c r="N12" s="69">
        <v>2.0000000000000001E-4</v>
      </c>
      <c r="O12" s="71" t="s">
        <v>35</v>
      </c>
      <c r="P12" s="69">
        <v>4.0000000000000002E-4</v>
      </c>
      <c r="Q12" s="68" t="s">
        <v>35</v>
      </c>
      <c r="R12" s="69">
        <v>2.0000000000000001E-4</v>
      </c>
      <c r="S12" s="70" t="s">
        <v>35</v>
      </c>
      <c r="T12" s="69">
        <v>2.0000000000000001E-4</v>
      </c>
      <c r="U12" s="68"/>
      <c r="V12" s="64" t="s">
        <v>1</v>
      </c>
      <c r="W12" s="68" t="s">
        <v>35</v>
      </c>
      <c r="X12" s="65">
        <v>1E-3</v>
      </c>
      <c r="Y12" s="68"/>
      <c r="Z12" s="69">
        <v>4.0000000000000002E-4</v>
      </c>
      <c r="AA12" s="68"/>
      <c r="AB12" s="64" t="s">
        <v>1</v>
      </c>
      <c r="AC12" s="68"/>
      <c r="AD12" s="64" t="s">
        <v>1</v>
      </c>
      <c r="AE12" s="68"/>
      <c r="AF12" s="64" t="s">
        <v>1</v>
      </c>
      <c r="AG12" s="68"/>
      <c r="AH12" s="64" t="s">
        <v>1</v>
      </c>
      <c r="AI12" s="68"/>
      <c r="AJ12" s="64" t="s">
        <v>1</v>
      </c>
      <c r="AL12" s="128"/>
    </row>
    <row r="13" spans="1:39" ht="18" customHeight="1">
      <c r="A13" s="74">
        <v>9</v>
      </c>
      <c r="B13" s="63" t="s">
        <v>310</v>
      </c>
      <c r="C13" s="68"/>
      <c r="D13" s="64" t="s">
        <v>1</v>
      </c>
      <c r="E13" s="68"/>
      <c r="F13" s="64" t="s">
        <v>1</v>
      </c>
      <c r="G13" s="75"/>
      <c r="H13" s="64" t="s">
        <v>1</v>
      </c>
      <c r="I13" s="68"/>
      <c r="J13" s="64" t="s">
        <v>1</v>
      </c>
      <c r="K13" s="68"/>
      <c r="L13" s="64" t="s">
        <v>1</v>
      </c>
      <c r="M13" s="68"/>
      <c r="N13" s="64" t="s">
        <v>1</v>
      </c>
      <c r="O13" s="71"/>
      <c r="P13" s="64" t="s">
        <v>1</v>
      </c>
      <c r="Q13" s="68"/>
      <c r="R13" s="64" t="s">
        <v>1</v>
      </c>
      <c r="S13" s="68"/>
      <c r="T13" s="64" t="s">
        <v>1</v>
      </c>
      <c r="U13" s="68"/>
      <c r="V13" s="64" t="s">
        <v>1</v>
      </c>
      <c r="W13" s="68"/>
      <c r="X13" s="64" t="s">
        <v>1</v>
      </c>
      <c r="Y13" s="68"/>
      <c r="Z13" s="64" t="s">
        <v>1</v>
      </c>
      <c r="AA13" s="77"/>
      <c r="AB13" s="193">
        <v>12</v>
      </c>
      <c r="AC13" s="68"/>
      <c r="AD13" s="72">
        <v>12.4</v>
      </c>
      <c r="AE13" s="68"/>
      <c r="AF13" s="65">
        <v>3.0000000000000001E-3</v>
      </c>
      <c r="AG13" s="68"/>
      <c r="AH13" s="64" t="s">
        <v>1</v>
      </c>
      <c r="AI13" s="68"/>
      <c r="AJ13" s="64" t="s">
        <v>1</v>
      </c>
      <c r="AL13" s="128" t="s">
        <v>93</v>
      </c>
    </row>
    <row r="14" spans="1:39" ht="18" customHeight="1">
      <c r="A14" s="33">
        <v>10</v>
      </c>
      <c r="B14" s="63" t="s">
        <v>310</v>
      </c>
      <c r="C14" s="68"/>
      <c r="D14" s="64" t="s">
        <v>1</v>
      </c>
      <c r="E14" s="68"/>
      <c r="F14" s="64" t="s">
        <v>1</v>
      </c>
      <c r="G14" s="75"/>
      <c r="H14" s="64" t="s">
        <v>1</v>
      </c>
      <c r="I14" s="68"/>
      <c r="J14" s="64" t="s">
        <v>1</v>
      </c>
      <c r="K14" s="68"/>
      <c r="L14" s="64" t="s">
        <v>1</v>
      </c>
      <c r="M14" s="68"/>
      <c r="N14" s="64" t="s">
        <v>1</v>
      </c>
      <c r="O14" s="71"/>
      <c r="P14" s="64" t="s">
        <v>1</v>
      </c>
      <c r="Q14" s="75"/>
      <c r="R14" s="64" t="s">
        <v>1</v>
      </c>
      <c r="S14" s="70"/>
      <c r="T14" s="64" t="s">
        <v>1</v>
      </c>
      <c r="U14" s="75"/>
      <c r="V14" s="64" t="s">
        <v>1</v>
      </c>
      <c r="W14" s="68"/>
      <c r="X14" s="64" t="s">
        <v>1</v>
      </c>
      <c r="Y14" s="68"/>
      <c r="Z14" s="64" t="s">
        <v>1</v>
      </c>
      <c r="AA14" s="68"/>
      <c r="AB14" s="82">
        <v>5.9</v>
      </c>
      <c r="AC14" s="68"/>
      <c r="AD14" s="93">
        <v>5.91</v>
      </c>
      <c r="AE14" s="68" t="s">
        <v>35</v>
      </c>
      <c r="AF14" s="83">
        <v>2E-3</v>
      </c>
      <c r="AG14" s="68"/>
      <c r="AH14" s="64" t="s">
        <v>1</v>
      </c>
      <c r="AI14" s="68"/>
      <c r="AJ14" s="64" t="s">
        <v>1</v>
      </c>
      <c r="AL14" s="128"/>
    </row>
    <row r="15" spans="1:39" ht="18" customHeight="1">
      <c r="A15" s="33">
        <v>11</v>
      </c>
      <c r="B15" s="63" t="s">
        <v>310</v>
      </c>
      <c r="C15" s="68"/>
      <c r="D15" s="64" t="s">
        <v>1</v>
      </c>
      <c r="E15" s="68"/>
      <c r="F15" s="64" t="s">
        <v>1</v>
      </c>
      <c r="G15" s="75"/>
      <c r="H15" s="64" t="s">
        <v>1</v>
      </c>
      <c r="I15" s="68"/>
      <c r="J15" s="64" t="s">
        <v>1</v>
      </c>
      <c r="K15" s="68"/>
      <c r="L15" s="64" t="s">
        <v>1</v>
      </c>
      <c r="M15" s="68"/>
      <c r="N15" s="65">
        <v>2.5000000000000001E-2</v>
      </c>
      <c r="O15" s="71" t="s">
        <v>35</v>
      </c>
      <c r="P15" s="69">
        <v>4.0000000000000002E-4</v>
      </c>
      <c r="Q15" s="68" t="s">
        <v>35</v>
      </c>
      <c r="R15" s="69">
        <v>2.0000000000000001E-4</v>
      </c>
      <c r="S15" s="70" t="s">
        <v>35</v>
      </c>
      <c r="T15" s="69">
        <v>2.0000000000000001E-4</v>
      </c>
      <c r="U15" s="68"/>
      <c r="V15" s="65">
        <v>1.7999999999999999E-2</v>
      </c>
      <c r="W15" s="68"/>
      <c r="X15" s="65">
        <v>1E-3</v>
      </c>
      <c r="Y15" s="68" t="s">
        <v>35</v>
      </c>
      <c r="Z15" s="69">
        <v>2.0000000000000001E-4</v>
      </c>
      <c r="AA15" s="68"/>
      <c r="AB15" s="64" t="s">
        <v>1</v>
      </c>
      <c r="AC15" s="68"/>
      <c r="AD15" s="64" t="s">
        <v>1</v>
      </c>
      <c r="AE15" s="68"/>
      <c r="AF15" s="64" t="s">
        <v>1</v>
      </c>
      <c r="AG15" s="68"/>
      <c r="AH15" s="64" t="s">
        <v>1</v>
      </c>
      <c r="AI15" s="68"/>
      <c r="AJ15" s="64" t="s">
        <v>1</v>
      </c>
      <c r="AL15" s="128"/>
    </row>
    <row r="16" spans="1:39" ht="18" customHeight="1">
      <c r="A16" s="74">
        <v>12</v>
      </c>
      <c r="B16" s="63" t="s">
        <v>328</v>
      </c>
      <c r="C16" s="68"/>
      <c r="D16" s="64" t="s">
        <v>1</v>
      </c>
      <c r="E16" s="68"/>
      <c r="F16" s="64" t="s">
        <v>1</v>
      </c>
      <c r="G16" s="75"/>
      <c r="H16" s="64" t="s">
        <v>1</v>
      </c>
      <c r="I16" s="68"/>
      <c r="J16" s="64" t="s">
        <v>1</v>
      </c>
      <c r="K16" s="68"/>
      <c r="L16" s="64" t="s">
        <v>1</v>
      </c>
      <c r="M16" s="68"/>
      <c r="N16" s="64" t="s">
        <v>1</v>
      </c>
      <c r="O16" s="68"/>
      <c r="P16" s="64" t="s">
        <v>1</v>
      </c>
      <c r="Q16" s="68"/>
      <c r="R16" s="64" t="s">
        <v>1</v>
      </c>
      <c r="S16" s="68"/>
      <c r="T16" s="64" t="s">
        <v>1</v>
      </c>
      <c r="U16" s="68"/>
      <c r="V16" s="64" t="s">
        <v>1</v>
      </c>
      <c r="W16" s="68"/>
      <c r="X16" s="64" t="s">
        <v>1</v>
      </c>
      <c r="Y16" s="68"/>
      <c r="Z16" s="64" t="s">
        <v>1</v>
      </c>
      <c r="AA16" s="77"/>
      <c r="AB16" s="193">
        <v>14</v>
      </c>
      <c r="AC16" s="68"/>
      <c r="AD16" s="72">
        <v>14.2</v>
      </c>
      <c r="AE16" s="68" t="s">
        <v>35</v>
      </c>
      <c r="AF16" s="65">
        <v>2E-3</v>
      </c>
      <c r="AG16" s="68"/>
      <c r="AH16" s="64" t="s">
        <v>1</v>
      </c>
      <c r="AI16" s="68"/>
      <c r="AJ16" s="64" t="s">
        <v>1</v>
      </c>
      <c r="AL16" s="128" t="s">
        <v>36</v>
      </c>
    </row>
    <row r="17" spans="1:38" ht="18" customHeight="1">
      <c r="A17" s="33">
        <v>13</v>
      </c>
      <c r="B17" s="63" t="s">
        <v>324</v>
      </c>
      <c r="C17" s="68"/>
      <c r="D17" s="64" t="s">
        <v>1</v>
      </c>
      <c r="E17" s="68"/>
      <c r="F17" s="65">
        <v>8.9999999999999993E-3</v>
      </c>
      <c r="G17" s="75"/>
      <c r="H17" s="64" t="s">
        <v>1</v>
      </c>
      <c r="I17" s="68"/>
      <c r="J17" s="64" t="s">
        <v>1</v>
      </c>
      <c r="K17" s="68"/>
      <c r="L17" s="64" t="s">
        <v>1</v>
      </c>
      <c r="M17" s="68"/>
      <c r="N17" s="64" t="s">
        <v>1</v>
      </c>
      <c r="O17" s="71"/>
      <c r="P17" s="64" t="s">
        <v>1</v>
      </c>
      <c r="Q17" s="68"/>
      <c r="R17" s="64" t="s">
        <v>1</v>
      </c>
      <c r="S17" s="70"/>
      <c r="T17" s="64" t="s">
        <v>1</v>
      </c>
      <c r="U17" s="68"/>
      <c r="V17" s="64" t="s">
        <v>1</v>
      </c>
      <c r="W17" s="85"/>
      <c r="X17" s="64" t="s">
        <v>1</v>
      </c>
      <c r="Y17" s="68"/>
      <c r="Z17" s="64" t="s">
        <v>1</v>
      </c>
      <c r="AA17" s="68"/>
      <c r="AB17" s="64" t="s">
        <v>1</v>
      </c>
      <c r="AC17" s="68"/>
      <c r="AD17" s="64" t="s">
        <v>1</v>
      </c>
      <c r="AE17" s="68"/>
      <c r="AF17" s="64" t="s">
        <v>1</v>
      </c>
      <c r="AG17" s="68"/>
      <c r="AH17" s="64" t="s">
        <v>1</v>
      </c>
      <c r="AI17" s="68"/>
      <c r="AJ17" s="64" t="s">
        <v>1</v>
      </c>
      <c r="AL17" s="128"/>
    </row>
    <row r="18" spans="1:38" ht="18" customHeight="1">
      <c r="A18" s="33">
        <v>14</v>
      </c>
      <c r="B18" s="63" t="s">
        <v>294</v>
      </c>
      <c r="C18" s="68"/>
      <c r="D18" s="64" t="s">
        <v>1</v>
      </c>
      <c r="E18" s="75"/>
      <c r="F18" s="64" t="s">
        <v>1</v>
      </c>
      <c r="G18" s="75"/>
      <c r="H18" s="64" t="s">
        <v>1</v>
      </c>
      <c r="I18" s="75"/>
      <c r="J18" s="64" t="s">
        <v>1</v>
      </c>
      <c r="K18" s="68"/>
      <c r="L18" s="64" t="s">
        <v>1</v>
      </c>
      <c r="M18" s="68" t="s">
        <v>35</v>
      </c>
      <c r="N18" s="69">
        <v>2.0000000000000001E-4</v>
      </c>
      <c r="O18" s="71" t="s">
        <v>35</v>
      </c>
      <c r="P18" s="69">
        <v>4.0000000000000002E-4</v>
      </c>
      <c r="Q18" s="68" t="s">
        <v>35</v>
      </c>
      <c r="R18" s="69">
        <v>2.0000000000000001E-4</v>
      </c>
      <c r="S18" s="70" t="s">
        <v>35</v>
      </c>
      <c r="T18" s="69">
        <v>2.0000000000000001E-4</v>
      </c>
      <c r="U18" s="68" t="s">
        <v>35</v>
      </c>
      <c r="V18" s="69">
        <v>2.0000000000000001E-4</v>
      </c>
      <c r="W18" s="68" t="s">
        <v>35</v>
      </c>
      <c r="X18" s="65">
        <v>1E-3</v>
      </c>
      <c r="Y18" s="68" t="s">
        <v>35</v>
      </c>
      <c r="Z18" s="69">
        <v>2.0000000000000001E-4</v>
      </c>
      <c r="AA18" s="68"/>
      <c r="AB18" s="87">
        <v>10</v>
      </c>
      <c r="AC18" s="68"/>
      <c r="AD18" s="72">
        <v>10.1</v>
      </c>
      <c r="AE18" s="68" t="s">
        <v>35</v>
      </c>
      <c r="AF18" s="65">
        <v>2E-3</v>
      </c>
      <c r="AG18" s="68"/>
      <c r="AH18" s="64" t="s">
        <v>1</v>
      </c>
      <c r="AI18" s="68"/>
      <c r="AJ18" s="64" t="s">
        <v>1</v>
      </c>
      <c r="AL18" s="128"/>
    </row>
    <row r="19" spans="1:38" ht="18" customHeight="1">
      <c r="A19" s="33">
        <v>15</v>
      </c>
      <c r="B19" s="63" t="s">
        <v>294</v>
      </c>
      <c r="C19" s="130"/>
      <c r="D19" s="64" t="s">
        <v>1</v>
      </c>
      <c r="E19" s="88"/>
      <c r="F19" s="64" t="s">
        <v>1</v>
      </c>
      <c r="G19" s="88"/>
      <c r="H19" s="64" t="s">
        <v>1</v>
      </c>
      <c r="I19" s="88"/>
      <c r="J19" s="64" t="s">
        <v>1</v>
      </c>
      <c r="K19" s="130"/>
      <c r="L19" s="64" t="s">
        <v>1</v>
      </c>
      <c r="M19" s="130"/>
      <c r="N19" s="64" t="s">
        <v>1</v>
      </c>
      <c r="O19" s="131"/>
      <c r="P19" s="64" t="s">
        <v>1</v>
      </c>
      <c r="Q19" s="131"/>
      <c r="R19" s="64" t="s">
        <v>1</v>
      </c>
      <c r="S19" s="131"/>
      <c r="T19" s="64" t="s">
        <v>1</v>
      </c>
      <c r="U19" s="131"/>
      <c r="V19" s="64" t="s">
        <v>1</v>
      </c>
      <c r="W19" s="131"/>
      <c r="X19" s="64" t="s">
        <v>1</v>
      </c>
      <c r="Y19" s="131"/>
      <c r="Z19" s="64" t="s">
        <v>1</v>
      </c>
      <c r="AA19" s="131"/>
      <c r="AB19" s="132">
        <v>9.1</v>
      </c>
      <c r="AC19" s="131"/>
      <c r="AD19" s="132">
        <v>9.11</v>
      </c>
      <c r="AE19" s="68" t="s">
        <v>35</v>
      </c>
      <c r="AF19" s="132">
        <v>2E-3</v>
      </c>
      <c r="AG19" s="130"/>
      <c r="AH19" s="64" t="s">
        <v>1</v>
      </c>
      <c r="AI19" s="130"/>
      <c r="AJ19" s="64" t="s">
        <v>1</v>
      </c>
      <c r="AL19" s="128"/>
    </row>
    <row r="20" spans="1:38" ht="18" customHeight="1">
      <c r="A20" s="74">
        <v>16</v>
      </c>
      <c r="B20" s="63" t="s">
        <v>311</v>
      </c>
      <c r="C20" s="68"/>
      <c r="D20" s="64" t="s">
        <v>1</v>
      </c>
      <c r="E20" s="68"/>
      <c r="F20" s="64" t="s">
        <v>1</v>
      </c>
      <c r="G20" s="75"/>
      <c r="H20" s="64" t="s">
        <v>1</v>
      </c>
      <c r="I20" s="68"/>
      <c r="J20" s="64" t="s">
        <v>1</v>
      </c>
      <c r="K20" s="68"/>
      <c r="L20" s="64" t="s">
        <v>1</v>
      </c>
      <c r="M20" s="68"/>
      <c r="N20" s="64" t="s">
        <v>1</v>
      </c>
      <c r="O20" s="71"/>
      <c r="P20" s="64" t="s">
        <v>1</v>
      </c>
      <c r="Q20" s="75"/>
      <c r="R20" s="64" t="s">
        <v>1</v>
      </c>
      <c r="S20" s="70"/>
      <c r="T20" s="64" t="s">
        <v>1</v>
      </c>
      <c r="U20" s="85"/>
      <c r="V20" s="64" t="s">
        <v>1</v>
      </c>
      <c r="W20" s="75"/>
      <c r="X20" s="64" t="s">
        <v>1</v>
      </c>
      <c r="Y20" s="75"/>
      <c r="Z20" s="64" t="s">
        <v>1</v>
      </c>
      <c r="AA20" s="77"/>
      <c r="AB20" s="193">
        <v>12</v>
      </c>
      <c r="AC20" s="68"/>
      <c r="AD20" s="72">
        <v>12.6</v>
      </c>
      <c r="AE20" s="68" t="s">
        <v>144</v>
      </c>
      <c r="AF20" s="65">
        <v>2E-3</v>
      </c>
      <c r="AG20" s="68"/>
      <c r="AH20" s="64" t="s">
        <v>1</v>
      </c>
      <c r="AI20" s="68"/>
      <c r="AJ20" s="64" t="s">
        <v>1</v>
      </c>
      <c r="AL20" s="128" t="s">
        <v>145</v>
      </c>
    </row>
    <row r="21" spans="1:38" ht="18" customHeight="1">
      <c r="A21" s="33">
        <v>17</v>
      </c>
      <c r="B21" s="63" t="s">
        <v>325</v>
      </c>
      <c r="C21" s="133"/>
      <c r="D21" s="64" t="s">
        <v>1</v>
      </c>
      <c r="E21" s="68"/>
      <c r="F21" s="64" t="s">
        <v>1</v>
      </c>
      <c r="G21" s="75"/>
      <c r="H21" s="64" t="s">
        <v>1</v>
      </c>
      <c r="I21" s="68"/>
      <c r="J21" s="64" t="s">
        <v>1</v>
      </c>
      <c r="K21" s="68"/>
      <c r="L21" s="64" t="s">
        <v>1</v>
      </c>
      <c r="M21" s="68"/>
      <c r="N21" s="64" t="s">
        <v>1</v>
      </c>
      <c r="O21" s="71"/>
      <c r="P21" s="64" t="s">
        <v>1</v>
      </c>
      <c r="Q21" s="68"/>
      <c r="R21" s="64" t="s">
        <v>1</v>
      </c>
      <c r="S21" s="70"/>
      <c r="T21" s="64" t="s">
        <v>1</v>
      </c>
      <c r="U21" s="68"/>
      <c r="V21" s="64" t="s">
        <v>1</v>
      </c>
      <c r="W21" s="68"/>
      <c r="X21" s="64" t="s">
        <v>1</v>
      </c>
      <c r="Y21" s="68"/>
      <c r="Z21" s="64" t="s">
        <v>1</v>
      </c>
      <c r="AA21" s="68"/>
      <c r="AB21" s="72">
        <v>6.3</v>
      </c>
      <c r="AC21" s="68"/>
      <c r="AD21" s="67">
        <v>6.39</v>
      </c>
      <c r="AE21" s="68" t="s">
        <v>146</v>
      </c>
      <c r="AF21" s="65">
        <v>2E-3</v>
      </c>
      <c r="AG21" s="68"/>
      <c r="AH21" s="64" t="s">
        <v>1</v>
      </c>
      <c r="AI21" s="68"/>
      <c r="AJ21" s="64" t="s">
        <v>1</v>
      </c>
      <c r="AL21" s="128"/>
    </row>
    <row r="22" spans="1:38" ht="18" customHeight="1">
      <c r="A22" s="74">
        <v>18</v>
      </c>
      <c r="B22" s="63" t="s">
        <v>325</v>
      </c>
      <c r="C22" s="68"/>
      <c r="D22" s="64" t="s">
        <v>1</v>
      </c>
      <c r="E22" s="68"/>
      <c r="F22" s="64" t="s">
        <v>1</v>
      </c>
      <c r="G22" s="75"/>
      <c r="H22" s="64" t="s">
        <v>1</v>
      </c>
      <c r="I22" s="68"/>
      <c r="J22" s="64" t="s">
        <v>1</v>
      </c>
      <c r="K22" s="77"/>
      <c r="L22" s="185">
        <v>6.8999999999999999E-3</v>
      </c>
      <c r="M22" s="68"/>
      <c r="N22" s="64" t="s">
        <v>1</v>
      </c>
      <c r="O22" s="71"/>
      <c r="P22" s="64" t="s">
        <v>1</v>
      </c>
      <c r="Q22" s="68"/>
      <c r="R22" s="64" t="s">
        <v>1</v>
      </c>
      <c r="S22" s="134"/>
      <c r="T22" s="64" t="s">
        <v>1</v>
      </c>
      <c r="U22" s="68"/>
      <c r="V22" s="64" t="s">
        <v>1</v>
      </c>
      <c r="W22" s="68"/>
      <c r="X22" s="64" t="s">
        <v>1</v>
      </c>
      <c r="Y22" s="68"/>
      <c r="Z22" s="64" t="s">
        <v>1</v>
      </c>
      <c r="AA22" s="68"/>
      <c r="AB22" s="64" t="s">
        <v>1</v>
      </c>
      <c r="AC22" s="68"/>
      <c r="AD22" s="64" t="s">
        <v>1</v>
      </c>
      <c r="AE22" s="68"/>
      <c r="AF22" s="64" t="s">
        <v>1</v>
      </c>
      <c r="AG22" s="68"/>
      <c r="AH22" s="64" t="s">
        <v>1</v>
      </c>
      <c r="AI22" s="68"/>
      <c r="AJ22" s="64" t="s">
        <v>1</v>
      </c>
      <c r="AL22" s="128" t="s">
        <v>93</v>
      </c>
    </row>
    <row r="23" spans="1:38" ht="18" customHeight="1">
      <c r="A23" s="33">
        <v>19</v>
      </c>
      <c r="B23" s="63" t="s">
        <v>295</v>
      </c>
      <c r="C23" s="55"/>
      <c r="D23" s="64" t="s">
        <v>1</v>
      </c>
      <c r="E23" s="68"/>
      <c r="F23" s="64" t="s">
        <v>1</v>
      </c>
      <c r="G23" s="75"/>
      <c r="H23" s="64" t="s">
        <v>1</v>
      </c>
      <c r="I23" s="68"/>
      <c r="J23" s="64" t="s">
        <v>1</v>
      </c>
      <c r="K23" s="68"/>
      <c r="L23" s="64" t="s">
        <v>1</v>
      </c>
      <c r="M23" s="68"/>
      <c r="N23" s="64" t="s">
        <v>1</v>
      </c>
      <c r="O23" s="71"/>
      <c r="P23" s="64" t="s">
        <v>1</v>
      </c>
      <c r="Q23" s="68"/>
      <c r="R23" s="64" t="s">
        <v>1</v>
      </c>
      <c r="S23" s="134"/>
      <c r="T23" s="64" t="s">
        <v>1</v>
      </c>
      <c r="U23" s="75"/>
      <c r="V23" s="64" t="s">
        <v>1</v>
      </c>
      <c r="W23" s="75"/>
      <c r="X23" s="64" t="s">
        <v>1</v>
      </c>
      <c r="Y23" s="68"/>
      <c r="Z23" s="64" t="s">
        <v>1</v>
      </c>
      <c r="AA23" s="68"/>
      <c r="AB23" s="87">
        <v>10</v>
      </c>
      <c r="AC23" s="68"/>
      <c r="AD23" s="72">
        <v>10.199999999999999</v>
      </c>
      <c r="AE23" s="68" t="s">
        <v>104</v>
      </c>
      <c r="AF23" s="83">
        <v>2E-3</v>
      </c>
      <c r="AG23" s="68"/>
      <c r="AH23" s="64" t="s">
        <v>1</v>
      </c>
      <c r="AI23" s="68"/>
      <c r="AJ23" s="64" t="s">
        <v>1</v>
      </c>
      <c r="AL23" s="128"/>
    </row>
    <row r="24" spans="1:38" ht="18" customHeight="1">
      <c r="A24" s="74">
        <v>20</v>
      </c>
      <c r="B24" s="63" t="s">
        <v>295</v>
      </c>
      <c r="C24" s="88"/>
      <c r="D24" s="64" t="s">
        <v>1</v>
      </c>
      <c r="E24" s="68"/>
      <c r="F24" s="64" t="s">
        <v>1</v>
      </c>
      <c r="G24" s="75"/>
      <c r="H24" s="64" t="s">
        <v>1</v>
      </c>
      <c r="I24" s="68"/>
      <c r="J24" s="64" t="s">
        <v>1</v>
      </c>
      <c r="K24" s="68"/>
      <c r="L24" s="64" t="s">
        <v>1</v>
      </c>
      <c r="M24" s="68"/>
      <c r="N24" s="95">
        <v>6.9999999999999999E-4</v>
      </c>
      <c r="O24" s="89"/>
      <c r="P24" s="186">
        <v>8.5000000000000006E-2</v>
      </c>
      <c r="Q24" s="75"/>
      <c r="R24" s="65">
        <v>8.5000000000000006E-2</v>
      </c>
      <c r="S24" s="70"/>
      <c r="T24" s="69">
        <v>4.0000000000000002E-4</v>
      </c>
      <c r="U24" s="75"/>
      <c r="V24" s="64" t="s">
        <v>1</v>
      </c>
      <c r="W24" s="86"/>
      <c r="X24" s="186">
        <v>7.1999999999999995E-2</v>
      </c>
      <c r="Y24" s="75"/>
      <c r="Z24" s="69">
        <v>8.0000000000000004E-4</v>
      </c>
      <c r="AA24" s="68"/>
      <c r="AB24" s="64" t="s">
        <v>1</v>
      </c>
      <c r="AC24" s="68"/>
      <c r="AD24" s="64" t="s">
        <v>1</v>
      </c>
      <c r="AE24" s="68"/>
      <c r="AF24" s="64" t="s">
        <v>1</v>
      </c>
      <c r="AG24" s="68"/>
      <c r="AH24" s="64" t="s">
        <v>1</v>
      </c>
      <c r="AI24" s="68"/>
      <c r="AJ24" s="64" t="s">
        <v>1</v>
      </c>
      <c r="AL24" s="128" t="s">
        <v>93</v>
      </c>
    </row>
    <row r="25" spans="1:38" ht="18" customHeight="1">
      <c r="A25" s="74">
        <v>21</v>
      </c>
      <c r="B25" s="63" t="s">
        <v>295</v>
      </c>
      <c r="C25" s="88"/>
      <c r="D25" s="64" t="s">
        <v>1</v>
      </c>
      <c r="E25" s="68"/>
      <c r="F25" s="64" t="s">
        <v>1</v>
      </c>
      <c r="G25" s="75"/>
      <c r="H25" s="64" t="s">
        <v>1</v>
      </c>
      <c r="I25" s="68"/>
      <c r="J25" s="64" t="s">
        <v>1</v>
      </c>
      <c r="K25" s="68"/>
      <c r="L25" s="64" t="s">
        <v>1</v>
      </c>
      <c r="M25" s="68"/>
      <c r="N25" s="95">
        <v>2.0000000000000001E-4</v>
      </c>
      <c r="O25" s="90"/>
      <c r="P25" s="90">
        <v>1.4E-2</v>
      </c>
      <c r="Q25" s="75"/>
      <c r="R25" s="83">
        <v>1.2E-2</v>
      </c>
      <c r="S25" s="135"/>
      <c r="T25" s="95">
        <v>1.1999999999999999E-3</v>
      </c>
      <c r="U25" s="75" t="s">
        <v>104</v>
      </c>
      <c r="V25" s="69">
        <v>2.0000000000000001E-4</v>
      </c>
      <c r="W25" s="68"/>
      <c r="X25" s="83">
        <v>7.0000000000000001E-3</v>
      </c>
      <c r="Y25" s="86"/>
      <c r="Z25" s="187">
        <v>4.1000000000000002E-2</v>
      </c>
      <c r="AA25" s="68"/>
      <c r="AB25" s="64" t="s">
        <v>1</v>
      </c>
      <c r="AC25" s="68"/>
      <c r="AD25" s="64" t="s">
        <v>1</v>
      </c>
      <c r="AE25" s="68"/>
      <c r="AF25" s="64" t="s">
        <v>1</v>
      </c>
      <c r="AG25" s="68"/>
      <c r="AH25" s="64" t="s">
        <v>1</v>
      </c>
      <c r="AI25" s="68"/>
      <c r="AJ25" s="64" t="s">
        <v>1</v>
      </c>
      <c r="AL25" s="128" t="s">
        <v>93</v>
      </c>
    </row>
    <row r="26" spans="1:38" ht="18" customHeight="1">
      <c r="A26" s="74">
        <v>22</v>
      </c>
      <c r="B26" s="63" t="s">
        <v>295</v>
      </c>
      <c r="C26" s="68"/>
      <c r="D26" s="64" t="s">
        <v>1</v>
      </c>
      <c r="E26" s="68"/>
      <c r="F26" s="64" t="s">
        <v>1</v>
      </c>
      <c r="G26" s="75"/>
      <c r="H26" s="64" t="s">
        <v>1</v>
      </c>
      <c r="I26" s="68"/>
      <c r="J26" s="64" t="s">
        <v>1</v>
      </c>
      <c r="K26" s="68"/>
      <c r="L26" s="64" t="s">
        <v>1</v>
      </c>
      <c r="M26" s="68"/>
      <c r="N26" s="95">
        <v>1E-3</v>
      </c>
      <c r="O26" s="91"/>
      <c r="P26" s="188">
        <v>0.31</v>
      </c>
      <c r="Q26" s="68"/>
      <c r="R26" s="93">
        <v>0.31</v>
      </c>
      <c r="S26" s="135"/>
      <c r="T26" s="95">
        <v>1.4E-3</v>
      </c>
      <c r="U26" s="68"/>
      <c r="V26" s="95">
        <v>2.3E-3</v>
      </c>
      <c r="W26" s="77"/>
      <c r="X26" s="188">
        <v>0.28999999999999998</v>
      </c>
      <c r="Y26" s="92"/>
      <c r="Z26" s="188">
        <v>0.17</v>
      </c>
      <c r="AA26" s="68"/>
      <c r="AB26" s="64" t="s">
        <v>1</v>
      </c>
      <c r="AC26" s="68"/>
      <c r="AD26" s="64" t="s">
        <v>1</v>
      </c>
      <c r="AE26" s="68"/>
      <c r="AF26" s="64" t="s">
        <v>1</v>
      </c>
      <c r="AG26" s="68"/>
      <c r="AH26" s="64" t="s">
        <v>1</v>
      </c>
      <c r="AI26" s="68"/>
      <c r="AJ26" s="64" t="s">
        <v>1</v>
      </c>
      <c r="AL26" s="128" t="s">
        <v>93</v>
      </c>
    </row>
    <row r="27" spans="1:38" ht="18" customHeight="1">
      <c r="A27" s="74">
        <v>23</v>
      </c>
      <c r="B27" s="63" t="s">
        <v>295</v>
      </c>
      <c r="C27" s="68"/>
      <c r="D27" s="64" t="s">
        <v>1</v>
      </c>
      <c r="E27" s="68"/>
      <c r="F27" s="64" t="s">
        <v>1</v>
      </c>
      <c r="G27" s="75"/>
      <c r="H27" s="64" t="s">
        <v>1</v>
      </c>
      <c r="I27" s="68"/>
      <c r="J27" s="64" t="s">
        <v>1</v>
      </c>
      <c r="K27" s="68"/>
      <c r="L27" s="64" t="s">
        <v>1</v>
      </c>
      <c r="M27" s="68"/>
      <c r="N27" s="95">
        <v>1.2999999999999999E-3</v>
      </c>
      <c r="O27" s="96"/>
      <c r="P27" s="189">
        <v>9.8000000000000004E-2</v>
      </c>
      <c r="Q27" s="75"/>
      <c r="R27" s="83">
        <v>9.7000000000000003E-2</v>
      </c>
      <c r="S27" s="94"/>
      <c r="T27" s="95">
        <v>1.5E-3</v>
      </c>
      <c r="U27" s="68"/>
      <c r="V27" s="95">
        <v>8.0000000000000004E-4</v>
      </c>
      <c r="W27" s="75"/>
      <c r="X27" s="83">
        <v>2.4E-2</v>
      </c>
      <c r="Y27" s="77"/>
      <c r="Z27" s="187">
        <v>5.8999999999999997E-2</v>
      </c>
      <c r="AA27" s="68"/>
      <c r="AB27" s="64" t="s">
        <v>1</v>
      </c>
      <c r="AC27" s="68"/>
      <c r="AD27" s="64" t="s">
        <v>1</v>
      </c>
      <c r="AE27" s="68"/>
      <c r="AF27" s="64" t="s">
        <v>1</v>
      </c>
      <c r="AG27" s="68"/>
      <c r="AH27" s="64" t="s">
        <v>1</v>
      </c>
      <c r="AI27" s="68"/>
      <c r="AJ27" s="64" t="s">
        <v>1</v>
      </c>
      <c r="AL27" s="128" t="s">
        <v>93</v>
      </c>
    </row>
    <row r="28" spans="1:38" ht="18" customHeight="1">
      <c r="A28" s="33">
        <v>24</v>
      </c>
      <c r="B28" s="63" t="s">
        <v>312</v>
      </c>
      <c r="C28" s="68"/>
      <c r="D28" s="64" t="s">
        <v>1</v>
      </c>
      <c r="E28" s="68"/>
      <c r="F28" s="64" t="s">
        <v>1</v>
      </c>
      <c r="G28" s="75"/>
      <c r="H28" s="64" t="s">
        <v>1</v>
      </c>
      <c r="I28" s="68"/>
      <c r="J28" s="64" t="s">
        <v>1</v>
      </c>
      <c r="K28" s="68"/>
      <c r="L28" s="64" t="s">
        <v>1</v>
      </c>
      <c r="M28" s="68" t="s">
        <v>35</v>
      </c>
      <c r="N28" s="95">
        <v>2.0000000000000001E-4</v>
      </c>
      <c r="O28" s="68"/>
      <c r="P28" s="95">
        <v>5.0000000000000001E-4</v>
      </c>
      <c r="Q28" s="68"/>
      <c r="R28" s="95">
        <v>2.9999999999999997E-4</v>
      </c>
      <c r="S28" s="68" t="s">
        <v>35</v>
      </c>
      <c r="T28" s="95">
        <v>2.0000000000000001E-4</v>
      </c>
      <c r="U28" s="68"/>
      <c r="V28" s="64" t="s">
        <v>1</v>
      </c>
      <c r="W28" s="68" t="s">
        <v>35</v>
      </c>
      <c r="X28" s="83">
        <v>1E-3</v>
      </c>
      <c r="Y28" s="68"/>
      <c r="Z28" s="95">
        <v>5.4999999999999997E-3</v>
      </c>
      <c r="AA28" s="68"/>
      <c r="AB28" s="64" t="s">
        <v>1</v>
      </c>
      <c r="AC28" s="68"/>
      <c r="AD28" s="64" t="s">
        <v>1</v>
      </c>
      <c r="AE28" s="68"/>
      <c r="AF28" s="64" t="s">
        <v>1</v>
      </c>
      <c r="AG28" s="68"/>
      <c r="AH28" s="64" t="s">
        <v>1</v>
      </c>
      <c r="AI28" s="68"/>
      <c r="AJ28" s="64" t="s">
        <v>1</v>
      </c>
      <c r="AL28" s="128"/>
    </row>
    <row r="29" spans="1:38" ht="18" customHeight="1">
      <c r="A29" s="74">
        <v>25</v>
      </c>
      <c r="B29" s="63" t="s">
        <v>312</v>
      </c>
      <c r="C29" s="55"/>
      <c r="D29" s="64" t="s">
        <v>1</v>
      </c>
      <c r="E29" s="68"/>
      <c r="F29" s="64" t="s">
        <v>1</v>
      </c>
      <c r="G29" s="75"/>
      <c r="H29" s="64" t="s">
        <v>1</v>
      </c>
      <c r="I29" s="68"/>
      <c r="J29" s="64" t="s">
        <v>1</v>
      </c>
      <c r="K29" s="68"/>
      <c r="L29" s="64" t="s">
        <v>1</v>
      </c>
      <c r="M29" s="68" t="s">
        <v>35</v>
      </c>
      <c r="N29" s="95">
        <v>2.0000000000000001E-4</v>
      </c>
      <c r="O29" s="68"/>
      <c r="P29" s="95">
        <v>4.0000000000000002E-4</v>
      </c>
      <c r="Q29" s="68"/>
      <c r="R29" s="95">
        <v>2.0000000000000001E-4</v>
      </c>
      <c r="S29" s="68" t="s">
        <v>35</v>
      </c>
      <c r="T29" s="95">
        <v>2.0000000000000001E-4</v>
      </c>
      <c r="U29" s="75"/>
      <c r="V29" s="64" t="s">
        <v>1</v>
      </c>
      <c r="W29" s="68" t="s">
        <v>35</v>
      </c>
      <c r="X29" s="83">
        <v>1E-3</v>
      </c>
      <c r="Y29" s="86"/>
      <c r="Z29" s="187">
        <v>4.4999999999999998E-2</v>
      </c>
      <c r="AA29" s="68"/>
      <c r="AB29" s="64" t="s">
        <v>1</v>
      </c>
      <c r="AC29" s="68"/>
      <c r="AD29" s="64" t="s">
        <v>1</v>
      </c>
      <c r="AE29" s="68"/>
      <c r="AF29" s="64" t="s">
        <v>1</v>
      </c>
      <c r="AG29" s="68"/>
      <c r="AH29" s="64" t="s">
        <v>1</v>
      </c>
      <c r="AI29" s="68"/>
      <c r="AJ29" s="64" t="s">
        <v>1</v>
      </c>
      <c r="AL29" s="128" t="s">
        <v>93</v>
      </c>
    </row>
    <row r="30" spans="1:38" ht="18" customHeight="1">
      <c r="A30" s="74">
        <v>26</v>
      </c>
      <c r="B30" s="63" t="s">
        <v>331</v>
      </c>
      <c r="C30" s="75"/>
      <c r="D30" s="64" t="s">
        <v>1</v>
      </c>
      <c r="E30" s="68"/>
      <c r="F30" s="64" t="s">
        <v>1</v>
      </c>
      <c r="G30" s="75"/>
      <c r="H30" s="64" t="s">
        <v>1</v>
      </c>
      <c r="I30" s="68"/>
      <c r="J30" s="64" t="s">
        <v>1</v>
      </c>
      <c r="K30" s="68"/>
      <c r="L30" s="64" t="s">
        <v>1</v>
      </c>
      <c r="M30" s="68" t="s">
        <v>35</v>
      </c>
      <c r="N30" s="95">
        <v>2.0000000000000001E-4</v>
      </c>
      <c r="O30" s="68"/>
      <c r="P30" s="95">
        <v>5.9999999999999995E-4</v>
      </c>
      <c r="Q30" s="68"/>
      <c r="R30" s="95">
        <v>4.0000000000000002E-4</v>
      </c>
      <c r="S30" s="68" t="s">
        <v>35</v>
      </c>
      <c r="T30" s="95">
        <v>2.0000000000000001E-4</v>
      </c>
      <c r="U30" s="75"/>
      <c r="V30" s="64" t="s">
        <v>1</v>
      </c>
      <c r="W30" s="68" t="s">
        <v>35</v>
      </c>
      <c r="X30" s="83">
        <v>1E-3</v>
      </c>
      <c r="Y30" s="86"/>
      <c r="Z30" s="187">
        <v>6.5000000000000002E-2</v>
      </c>
      <c r="AA30" s="68"/>
      <c r="AB30" s="64" t="s">
        <v>1</v>
      </c>
      <c r="AC30" s="68"/>
      <c r="AD30" s="64" t="s">
        <v>1</v>
      </c>
      <c r="AE30" s="68"/>
      <c r="AF30" s="64" t="s">
        <v>1</v>
      </c>
      <c r="AG30" s="68"/>
      <c r="AH30" s="64" t="s">
        <v>1</v>
      </c>
      <c r="AI30" s="68"/>
      <c r="AJ30" s="64" t="s">
        <v>1</v>
      </c>
      <c r="AL30" s="128" t="s">
        <v>36</v>
      </c>
    </row>
    <row r="31" spans="1:38" ht="18" customHeight="1">
      <c r="A31" s="33">
        <v>27</v>
      </c>
      <c r="B31" s="63" t="s">
        <v>312</v>
      </c>
      <c r="C31" s="75"/>
      <c r="D31" s="64" t="s">
        <v>1</v>
      </c>
      <c r="E31" s="68"/>
      <c r="F31" s="64" t="s">
        <v>1</v>
      </c>
      <c r="G31" s="75"/>
      <c r="H31" s="64" t="s">
        <v>1</v>
      </c>
      <c r="I31" s="68"/>
      <c r="J31" s="64" t="s">
        <v>1</v>
      </c>
      <c r="K31" s="68"/>
      <c r="L31" s="64" t="s">
        <v>1</v>
      </c>
      <c r="M31" s="68" t="s">
        <v>35</v>
      </c>
      <c r="N31" s="64">
        <v>2.0000000000000001E-4</v>
      </c>
      <c r="O31" s="68" t="s">
        <v>35</v>
      </c>
      <c r="P31" s="69">
        <v>4.0000000000000002E-4</v>
      </c>
      <c r="Q31" s="68" t="s">
        <v>35</v>
      </c>
      <c r="R31" s="69">
        <v>2.0000000000000001E-4</v>
      </c>
      <c r="S31" s="75" t="s">
        <v>35</v>
      </c>
      <c r="T31" s="64">
        <v>2.0000000000000001E-4</v>
      </c>
      <c r="U31" s="75"/>
      <c r="V31" s="64" t="s">
        <v>1</v>
      </c>
      <c r="W31" s="68" t="s">
        <v>35</v>
      </c>
      <c r="X31" s="65">
        <v>1E-3</v>
      </c>
      <c r="Y31" s="68"/>
      <c r="Z31" s="69">
        <v>2.3E-3</v>
      </c>
      <c r="AA31" s="68"/>
      <c r="AB31" s="64" t="s">
        <v>1</v>
      </c>
      <c r="AC31" s="68"/>
      <c r="AD31" s="64" t="s">
        <v>1</v>
      </c>
      <c r="AE31" s="68"/>
      <c r="AF31" s="64" t="s">
        <v>1</v>
      </c>
      <c r="AG31" s="68"/>
      <c r="AH31" s="64" t="s">
        <v>1</v>
      </c>
      <c r="AI31" s="68"/>
      <c r="AJ31" s="64" t="s">
        <v>1</v>
      </c>
      <c r="AL31" s="128"/>
    </row>
    <row r="32" spans="1:38" ht="18" customHeight="1">
      <c r="A32" s="33">
        <v>28</v>
      </c>
      <c r="B32" s="63" t="s">
        <v>312</v>
      </c>
      <c r="C32" s="68"/>
      <c r="D32" s="64" t="s">
        <v>1</v>
      </c>
      <c r="E32" s="68"/>
      <c r="F32" s="64" t="s">
        <v>1</v>
      </c>
      <c r="G32" s="75"/>
      <c r="H32" s="64" t="s">
        <v>1</v>
      </c>
      <c r="I32" s="68"/>
      <c r="J32" s="64" t="s">
        <v>1</v>
      </c>
      <c r="K32" s="68"/>
      <c r="L32" s="64" t="s">
        <v>1</v>
      </c>
      <c r="M32" s="68"/>
      <c r="N32" s="64" t="s">
        <v>1</v>
      </c>
      <c r="O32" s="68"/>
      <c r="P32" s="64" t="s">
        <v>1</v>
      </c>
      <c r="Q32" s="68"/>
      <c r="R32" s="64" t="s">
        <v>1</v>
      </c>
      <c r="S32" s="70"/>
      <c r="T32" s="64" t="s">
        <v>1</v>
      </c>
      <c r="U32" s="68"/>
      <c r="V32" s="64" t="s">
        <v>1</v>
      </c>
      <c r="W32" s="68"/>
      <c r="X32" s="64" t="s">
        <v>1</v>
      </c>
      <c r="Y32" s="68"/>
      <c r="Z32" s="64" t="s">
        <v>1</v>
      </c>
      <c r="AA32" s="68"/>
      <c r="AB32" s="84">
        <v>10</v>
      </c>
      <c r="AC32" s="68"/>
      <c r="AD32" s="82">
        <v>10.9</v>
      </c>
      <c r="AE32" s="68" t="s">
        <v>35</v>
      </c>
      <c r="AF32" s="65">
        <v>2E-3</v>
      </c>
      <c r="AG32" s="68"/>
      <c r="AH32" s="64" t="s">
        <v>1</v>
      </c>
      <c r="AI32" s="68"/>
      <c r="AJ32" s="64" t="s">
        <v>1</v>
      </c>
      <c r="AL32" s="128"/>
    </row>
    <row r="33" spans="1:38" ht="18" customHeight="1">
      <c r="A33" s="33">
        <v>29</v>
      </c>
      <c r="B33" s="63" t="s">
        <v>296</v>
      </c>
      <c r="C33" s="68"/>
      <c r="D33" s="64" t="s">
        <v>1</v>
      </c>
      <c r="E33" s="68"/>
      <c r="F33" s="65">
        <v>3.0000000000000001E-3</v>
      </c>
      <c r="G33" s="75"/>
      <c r="H33" s="64" t="s">
        <v>1</v>
      </c>
      <c r="I33" s="68"/>
      <c r="J33" s="64" t="s">
        <v>1</v>
      </c>
      <c r="K33" s="68"/>
      <c r="L33" s="64" t="s">
        <v>1</v>
      </c>
      <c r="M33" s="68"/>
      <c r="N33" s="64" t="s">
        <v>1</v>
      </c>
      <c r="O33" s="68"/>
      <c r="P33" s="64" t="s">
        <v>1</v>
      </c>
      <c r="Q33" s="68"/>
      <c r="R33" s="64" t="s">
        <v>1</v>
      </c>
      <c r="S33" s="70"/>
      <c r="T33" s="64" t="s">
        <v>1</v>
      </c>
      <c r="U33" s="68"/>
      <c r="V33" s="64" t="s">
        <v>1</v>
      </c>
      <c r="W33" s="68"/>
      <c r="X33" s="64" t="s">
        <v>1</v>
      </c>
      <c r="Y33" s="68"/>
      <c r="Z33" s="64" t="s">
        <v>1</v>
      </c>
      <c r="AA33" s="68"/>
      <c r="AB33" s="64" t="s">
        <v>1</v>
      </c>
      <c r="AC33" s="68"/>
      <c r="AD33" s="64" t="s">
        <v>1</v>
      </c>
      <c r="AE33" s="68"/>
      <c r="AF33" s="64" t="s">
        <v>1</v>
      </c>
      <c r="AG33" s="68"/>
      <c r="AH33" s="64" t="s">
        <v>1</v>
      </c>
      <c r="AI33" s="68"/>
      <c r="AJ33" s="64" t="s">
        <v>1</v>
      </c>
      <c r="AL33" s="128"/>
    </row>
    <row r="34" spans="1:38" ht="18" customHeight="1">
      <c r="A34" s="74">
        <v>30</v>
      </c>
      <c r="B34" s="63" t="s">
        <v>313</v>
      </c>
      <c r="C34" s="68"/>
      <c r="D34" s="64" t="s">
        <v>1</v>
      </c>
      <c r="E34" s="68"/>
      <c r="F34" s="64" t="s">
        <v>1</v>
      </c>
      <c r="G34" s="75"/>
      <c r="H34" s="64" t="s">
        <v>1</v>
      </c>
      <c r="I34" s="68"/>
      <c r="J34" s="64" t="s">
        <v>1</v>
      </c>
      <c r="K34" s="68"/>
      <c r="L34" s="64" t="s">
        <v>1</v>
      </c>
      <c r="M34" s="68" t="s">
        <v>35</v>
      </c>
      <c r="N34" s="95">
        <v>2.0000000000000001E-4</v>
      </c>
      <c r="O34" s="68"/>
      <c r="P34" s="95">
        <v>5.0000000000000001E-4</v>
      </c>
      <c r="Q34" s="68"/>
      <c r="R34" s="95">
        <v>2.9999999999999997E-4</v>
      </c>
      <c r="S34" s="68" t="s">
        <v>35</v>
      </c>
      <c r="T34" s="95">
        <v>2.0000000000000001E-4</v>
      </c>
      <c r="U34" s="68"/>
      <c r="V34" s="95">
        <v>2.0000000000000001E-4</v>
      </c>
      <c r="W34" s="68"/>
      <c r="X34" s="65">
        <v>7.0000000000000001E-3</v>
      </c>
      <c r="Y34" s="77"/>
      <c r="Z34" s="186">
        <v>1.7000000000000001E-2</v>
      </c>
      <c r="AA34" s="68"/>
      <c r="AB34" s="64" t="s">
        <v>1</v>
      </c>
      <c r="AC34" s="68"/>
      <c r="AD34" s="64" t="s">
        <v>1</v>
      </c>
      <c r="AE34" s="68"/>
      <c r="AF34" s="64" t="s">
        <v>1</v>
      </c>
      <c r="AG34" s="68"/>
      <c r="AH34" s="64" t="s">
        <v>1</v>
      </c>
      <c r="AI34" s="68"/>
      <c r="AJ34" s="64" t="s">
        <v>1</v>
      </c>
      <c r="AL34" s="128" t="s">
        <v>93</v>
      </c>
    </row>
    <row r="35" spans="1:38" ht="18" customHeight="1">
      <c r="A35" s="74">
        <v>31</v>
      </c>
      <c r="B35" s="63" t="s">
        <v>329</v>
      </c>
      <c r="C35" s="68"/>
      <c r="D35" s="64" t="s">
        <v>1</v>
      </c>
      <c r="E35" s="68"/>
      <c r="F35" s="64" t="s">
        <v>1</v>
      </c>
      <c r="G35" s="75"/>
      <c r="H35" s="64" t="s">
        <v>1</v>
      </c>
      <c r="I35" s="68"/>
      <c r="J35" s="64" t="s">
        <v>1</v>
      </c>
      <c r="K35" s="68"/>
      <c r="L35" s="64" t="s">
        <v>1</v>
      </c>
      <c r="M35" s="68"/>
      <c r="N35" s="69">
        <v>2.0000000000000001E-4</v>
      </c>
      <c r="O35" s="71"/>
      <c r="P35" s="69">
        <v>1.6000000000000001E-3</v>
      </c>
      <c r="Q35" s="68"/>
      <c r="R35" s="69">
        <v>1.4E-3</v>
      </c>
      <c r="S35" s="70" t="s">
        <v>35</v>
      </c>
      <c r="T35" s="69">
        <v>2.0000000000000001E-4</v>
      </c>
      <c r="U35" s="68"/>
      <c r="V35" s="69">
        <v>2.9999999999999997E-4</v>
      </c>
      <c r="W35" s="68"/>
      <c r="X35" s="65">
        <v>4.0000000000000001E-3</v>
      </c>
      <c r="Y35" s="77"/>
      <c r="Z35" s="186">
        <v>5.8000000000000003E-2</v>
      </c>
      <c r="AA35" s="68"/>
      <c r="AB35" s="64" t="s">
        <v>1</v>
      </c>
      <c r="AC35" s="68"/>
      <c r="AD35" s="64" t="s">
        <v>1</v>
      </c>
      <c r="AE35" s="68"/>
      <c r="AF35" s="64" t="s">
        <v>1</v>
      </c>
      <c r="AG35" s="68"/>
      <c r="AH35" s="64" t="s">
        <v>1</v>
      </c>
      <c r="AI35" s="68"/>
      <c r="AJ35" s="64" t="s">
        <v>1</v>
      </c>
      <c r="AL35" s="128" t="s">
        <v>93</v>
      </c>
    </row>
    <row r="36" spans="1:38" ht="18" customHeight="1">
      <c r="A36" s="74">
        <v>32</v>
      </c>
      <c r="B36" s="63" t="s">
        <v>297</v>
      </c>
      <c r="C36" s="130"/>
      <c r="D36" s="64" t="s">
        <v>1</v>
      </c>
      <c r="E36" s="68"/>
      <c r="F36" s="64" t="s">
        <v>1</v>
      </c>
      <c r="G36" s="75"/>
      <c r="H36" s="64" t="s">
        <v>1</v>
      </c>
      <c r="I36" s="68"/>
      <c r="J36" s="64" t="s">
        <v>1</v>
      </c>
      <c r="K36" s="68"/>
      <c r="L36" s="64" t="s">
        <v>1</v>
      </c>
      <c r="M36" s="68"/>
      <c r="N36" s="64" t="s">
        <v>1</v>
      </c>
      <c r="O36" s="71"/>
      <c r="P36" s="64" t="s">
        <v>1</v>
      </c>
      <c r="Q36" s="68"/>
      <c r="R36" s="64" t="s">
        <v>1</v>
      </c>
      <c r="S36" s="68"/>
      <c r="T36" s="64" t="s">
        <v>1</v>
      </c>
      <c r="U36" s="68"/>
      <c r="V36" s="64" t="s">
        <v>1</v>
      </c>
      <c r="W36" s="68"/>
      <c r="X36" s="64" t="s">
        <v>1</v>
      </c>
      <c r="Y36" s="68"/>
      <c r="Z36" s="64" t="s">
        <v>1</v>
      </c>
      <c r="AA36" s="77"/>
      <c r="AB36" s="193">
        <v>11</v>
      </c>
      <c r="AC36" s="68"/>
      <c r="AD36" s="72">
        <v>11</v>
      </c>
      <c r="AE36" s="68" t="s">
        <v>104</v>
      </c>
      <c r="AF36" s="65">
        <v>2E-3</v>
      </c>
      <c r="AG36" s="68"/>
      <c r="AH36" s="64" t="s">
        <v>1</v>
      </c>
      <c r="AI36" s="68"/>
      <c r="AJ36" s="64" t="s">
        <v>1</v>
      </c>
      <c r="AL36" s="128" t="s">
        <v>93</v>
      </c>
    </row>
    <row r="37" spans="1:38" ht="18" customHeight="1">
      <c r="A37" s="74">
        <v>33</v>
      </c>
      <c r="B37" s="63" t="s">
        <v>297</v>
      </c>
      <c r="C37" s="68"/>
      <c r="D37" s="64" t="s">
        <v>1</v>
      </c>
      <c r="E37" s="68"/>
      <c r="F37" s="64" t="s">
        <v>1</v>
      </c>
      <c r="G37" s="75"/>
      <c r="H37" s="64" t="s">
        <v>1</v>
      </c>
      <c r="I37" s="68"/>
      <c r="J37" s="64" t="s">
        <v>1</v>
      </c>
      <c r="K37" s="68"/>
      <c r="L37" s="64" t="s">
        <v>1</v>
      </c>
      <c r="M37" s="68"/>
      <c r="N37" s="64" t="s">
        <v>1</v>
      </c>
      <c r="O37" s="68"/>
      <c r="P37" s="64" t="s">
        <v>1</v>
      </c>
      <c r="Q37" s="68"/>
      <c r="R37" s="64" t="s">
        <v>1</v>
      </c>
      <c r="S37" s="75"/>
      <c r="T37" s="64" t="s">
        <v>1</v>
      </c>
      <c r="U37" s="75"/>
      <c r="V37" s="64" t="s">
        <v>1</v>
      </c>
      <c r="W37" s="68"/>
      <c r="X37" s="64" t="s">
        <v>1</v>
      </c>
      <c r="Y37" s="68"/>
      <c r="Z37" s="64" t="s">
        <v>1</v>
      </c>
      <c r="AA37" s="77"/>
      <c r="AB37" s="193">
        <v>14</v>
      </c>
      <c r="AC37" s="68"/>
      <c r="AD37" s="72">
        <v>14.6</v>
      </c>
      <c r="AE37" s="68" t="s">
        <v>104</v>
      </c>
      <c r="AF37" s="83">
        <v>2E-3</v>
      </c>
      <c r="AG37" s="68"/>
      <c r="AH37" s="64" t="s">
        <v>1</v>
      </c>
      <c r="AI37" s="68"/>
      <c r="AJ37" s="64" t="s">
        <v>1</v>
      </c>
      <c r="AL37" s="128" t="s">
        <v>147</v>
      </c>
    </row>
    <row r="38" spans="1:38" ht="18" customHeight="1">
      <c r="A38" s="74">
        <v>34</v>
      </c>
      <c r="B38" s="63" t="s">
        <v>297</v>
      </c>
      <c r="C38" s="75"/>
      <c r="D38" s="64" t="s">
        <v>1</v>
      </c>
      <c r="E38" s="77"/>
      <c r="F38" s="186">
        <v>1.4999999999999999E-2</v>
      </c>
      <c r="G38" s="75"/>
      <c r="H38" s="64" t="s">
        <v>1</v>
      </c>
      <c r="I38" s="68"/>
      <c r="J38" s="64" t="s">
        <v>1</v>
      </c>
      <c r="K38" s="68"/>
      <c r="L38" s="64" t="s">
        <v>1</v>
      </c>
      <c r="M38" s="68"/>
      <c r="N38" s="64" t="s">
        <v>1</v>
      </c>
      <c r="O38" s="68"/>
      <c r="P38" s="64" t="s">
        <v>1</v>
      </c>
      <c r="Q38" s="68"/>
      <c r="R38" s="64" t="s">
        <v>1</v>
      </c>
      <c r="S38" s="70"/>
      <c r="T38" s="64" t="s">
        <v>1</v>
      </c>
      <c r="U38" s="68"/>
      <c r="V38" s="64" t="s">
        <v>1</v>
      </c>
      <c r="W38" s="68"/>
      <c r="X38" s="64" t="s">
        <v>1</v>
      </c>
      <c r="Y38" s="68"/>
      <c r="Z38" s="64" t="s">
        <v>1</v>
      </c>
      <c r="AA38" s="68"/>
      <c r="AB38" s="64" t="s">
        <v>1</v>
      </c>
      <c r="AC38" s="68"/>
      <c r="AD38" s="64" t="s">
        <v>1</v>
      </c>
      <c r="AE38" s="68"/>
      <c r="AF38" s="64" t="s">
        <v>1</v>
      </c>
      <c r="AG38" s="68"/>
      <c r="AH38" s="64" t="s">
        <v>1</v>
      </c>
      <c r="AI38" s="68"/>
      <c r="AJ38" s="64" t="s">
        <v>1</v>
      </c>
      <c r="AL38" s="128" t="s">
        <v>93</v>
      </c>
    </row>
    <row r="39" spans="1:38" ht="18" customHeight="1">
      <c r="A39" s="74">
        <v>35</v>
      </c>
      <c r="B39" s="63" t="s">
        <v>298</v>
      </c>
      <c r="C39" s="68"/>
      <c r="D39" s="64" t="s">
        <v>1</v>
      </c>
      <c r="E39" s="77"/>
      <c r="F39" s="186">
        <v>1.0999999999999999E-2</v>
      </c>
      <c r="G39" s="75"/>
      <c r="H39" s="64" t="s">
        <v>1</v>
      </c>
      <c r="I39" s="68"/>
      <c r="J39" s="64" t="s">
        <v>1</v>
      </c>
      <c r="K39" s="68"/>
      <c r="L39" s="64" t="s">
        <v>1</v>
      </c>
      <c r="M39" s="68"/>
      <c r="N39" s="64" t="s">
        <v>1</v>
      </c>
      <c r="O39" s="68"/>
      <c r="P39" s="64" t="s">
        <v>1</v>
      </c>
      <c r="Q39" s="68"/>
      <c r="R39" s="64" t="s">
        <v>1</v>
      </c>
      <c r="S39" s="70"/>
      <c r="T39" s="64" t="s">
        <v>1</v>
      </c>
      <c r="U39" s="68"/>
      <c r="V39" s="64" t="s">
        <v>1</v>
      </c>
      <c r="W39" s="68"/>
      <c r="X39" s="64" t="s">
        <v>1</v>
      </c>
      <c r="Y39" s="68"/>
      <c r="Z39" s="64" t="s">
        <v>1</v>
      </c>
      <c r="AA39" s="68"/>
      <c r="AB39" s="64" t="s">
        <v>1</v>
      </c>
      <c r="AC39" s="68"/>
      <c r="AD39" s="64" t="s">
        <v>1</v>
      </c>
      <c r="AE39" s="68"/>
      <c r="AF39" s="64" t="s">
        <v>1</v>
      </c>
      <c r="AG39" s="68"/>
      <c r="AH39" s="64" t="s">
        <v>1</v>
      </c>
      <c r="AI39" s="68"/>
      <c r="AJ39" s="64" t="s">
        <v>1</v>
      </c>
      <c r="AL39" s="128" t="s">
        <v>36</v>
      </c>
    </row>
    <row r="40" spans="1:38" ht="18" customHeight="1">
      <c r="A40" s="74">
        <v>36</v>
      </c>
      <c r="B40" s="63" t="s">
        <v>298</v>
      </c>
      <c r="C40" s="75"/>
      <c r="D40" s="64" t="s">
        <v>1</v>
      </c>
      <c r="E40" s="68"/>
      <c r="F40" s="64" t="s">
        <v>1</v>
      </c>
      <c r="G40" s="75"/>
      <c r="H40" s="64" t="s">
        <v>1</v>
      </c>
      <c r="I40" s="68"/>
      <c r="J40" s="64" t="s">
        <v>1</v>
      </c>
      <c r="K40" s="68"/>
      <c r="L40" s="64" t="s">
        <v>1</v>
      </c>
      <c r="M40" s="68"/>
      <c r="N40" s="64" t="s">
        <v>1</v>
      </c>
      <c r="O40" s="68"/>
      <c r="P40" s="64" t="s">
        <v>1</v>
      </c>
      <c r="Q40" s="68"/>
      <c r="R40" s="64" t="s">
        <v>1</v>
      </c>
      <c r="S40" s="70"/>
      <c r="T40" s="64" t="s">
        <v>1</v>
      </c>
      <c r="U40" s="68"/>
      <c r="V40" s="64" t="s">
        <v>1</v>
      </c>
      <c r="W40" s="68"/>
      <c r="X40" s="64" t="s">
        <v>1</v>
      </c>
      <c r="Y40" s="68"/>
      <c r="Z40" s="64" t="s">
        <v>1</v>
      </c>
      <c r="AA40" s="68"/>
      <c r="AB40" s="64" t="s">
        <v>1</v>
      </c>
      <c r="AC40" s="68"/>
      <c r="AD40" s="64" t="s">
        <v>1</v>
      </c>
      <c r="AE40" s="68"/>
      <c r="AF40" s="64" t="s">
        <v>1</v>
      </c>
      <c r="AG40" s="77"/>
      <c r="AH40" s="191">
        <v>0.91</v>
      </c>
      <c r="AI40" s="68"/>
      <c r="AJ40" s="64" t="s">
        <v>1</v>
      </c>
      <c r="AL40" s="128" t="s">
        <v>36</v>
      </c>
    </row>
    <row r="41" spans="1:38" ht="18" customHeight="1">
      <c r="A41" s="74">
        <v>37</v>
      </c>
      <c r="B41" s="63" t="s">
        <v>299</v>
      </c>
      <c r="C41" s="75"/>
      <c r="D41" s="64" t="s">
        <v>1</v>
      </c>
      <c r="E41" s="68"/>
      <c r="F41" s="64" t="s">
        <v>1</v>
      </c>
      <c r="G41" s="75"/>
      <c r="H41" s="64" t="s">
        <v>1</v>
      </c>
      <c r="I41" s="68"/>
      <c r="J41" s="64" t="s">
        <v>1</v>
      </c>
      <c r="K41" s="68"/>
      <c r="L41" s="64" t="s">
        <v>1</v>
      </c>
      <c r="M41" s="75"/>
      <c r="N41" s="64" t="s">
        <v>1</v>
      </c>
      <c r="O41" s="68"/>
      <c r="P41" s="64" t="s">
        <v>1</v>
      </c>
      <c r="Q41" s="75"/>
      <c r="R41" s="64" t="s">
        <v>1</v>
      </c>
      <c r="S41" s="70"/>
      <c r="T41" s="64" t="s">
        <v>1</v>
      </c>
      <c r="U41" s="75"/>
      <c r="V41" s="64" t="s">
        <v>1</v>
      </c>
      <c r="W41" s="75"/>
      <c r="X41" s="64" t="s">
        <v>1</v>
      </c>
      <c r="Y41" s="75"/>
      <c r="Z41" s="64" t="s">
        <v>1</v>
      </c>
      <c r="AA41" s="77"/>
      <c r="AB41" s="193">
        <v>14</v>
      </c>
      <c r="AC41" s="68"/>
      <c r="AD41" s="72">
        <v>14.4</v>
      </c>
      <c r="AE41" s="68" t="s">
        <v>35</v>
      </c>
      <c r="AF41" s="65">
        <v>2E-3</v>
      </c>
      <c r="AG41" s="68"/>
      <c r="AH41" s="64" t="s">
        <v>1</v>
      </c>
      <c r="AI41" s="68"/>
      <c r="AJ41" s="64" t="s">
        <v>1</v>
      </c>
      <c r="AL41" s="128" t="s">
        <v>93</v>
      </c>
    </row>
    <row r="42" spans="1:38" ht="18" customHeight="1">
      <c r="A42" s="33">
        <v>38</v>
      </c>
      <c r="B42" s="63" t="s">
        <v>299</v>
      </c>
      <c r="C42" s="75"/>
      <c r="D42" s="64" t="s">
        <v>1</v>
      </c>
      <c r="E42" s="68"/>
      <c r="F42" s="64" t="s">
        <v>1</v>
      </c>
      <c r="G42" s="75"/>
      <c r="H42" s="64" t="s">
        <v>1</v>
      </c>
      <c r="I42" s="68"/>
      <c r="J42" s="64" t="s">
        <v>1</v>
      </c>
      <c r="K42" s="75" t="s">
        <v>35</v>
      </c>
      <c r="L42" s="69">
        <v>2.0000000000000001E-4</v>
      </c>
      <c r="M42" s="68" t="s">
        <v>35</v>
      </c>
      <c r="N42" s="69">
        <v>2.0000000000000001E-4</v>
      </c>
      <c r="O42" s="68" t="s">
        <v>35</v>
      </c>
      <c r="P42" s="69">
        <v>4.0000000000000002E-4</v>
      </c>
      <c r="Q42" s="75" t="s">
        <v>35</v>
      </c>
      <c r="R42" s="69">
        <v>2.0000000000000001E-4</v>
      </c>
      <c r="S42" s="70" t="s">
        <v>35</v>
      </c>
      <c r="T42" s="64">
        <v>2.0000000000000001E-4</v>
      </c>
      <c r="U42" s="75"/>
      <c r="V42" s="64" t="s">
        <v>1</v>
      </c>
      <c r="W42" s="75" t="s">
        <v>35</v>
      </c>
      <c r="X42" s="65">
        <v>1E-3</v>
      </c>
      <c r="Y42" s="75" t="s">
        <v>35</v>
      </c>
      <c r="Z42" s="69">
        <v>2.0000000000000001E-4</v>
      </c>
      <c r="AA42" s="97"/>
      <c r="AB42" s="64" t="s">
        <v>1</v>
      </c>
      <c r="AC42" s="97"/>
      <c r="AD42" s="64" t="s">
        <v>1</v>
      </c>
      <c r="AE42" s="68"/>
      <c r="AF42" s="64" t="s">
        <v>1</v>
      </c>
      <c r="AG42" s="68"/>
      <c r="AH42" s="64" t="s">
        <v>1</v>
      </c>
      <c r="AI42" s="68"/>
      <c r="AJ42" s="64" t="s">
        <v>1</v>
      </c>
      <c r="AL42" s="128"/>
    </row>
    <row r="43" spans="1:38" ht="18" customHeight="1">
      <c r="A43" s="33">
        <v>39</v>
      </c>
      <c r="B43" s="63" t="s">
        <v>332</v>
      </c>
      <c r="C43" s="75"/>
      <c r="D43" s="64" t="s">
        <v>1</v>
      </c>
      <c r="E43" s="68"/>
      <c r="F43" s="64" t="s">
        <v>1</v>
      </c>
      <c r="G43" s="75"/>
      <c r="H43" s="64" t="s">
        <v>1</v>
      </c>
      <c r="I43" s="68"/>
      <c r="J43" s="64" t="s">
        <v>1</v>
      </c>
      <c r="K43" s="68"/>
      <c r="L43" s="64" t="s">
        <v>1</v>
      </c>
      <c r="M43" s="75"/>
      <c r="N43" s="64" t="s">
        <v>1</v>
      </c>
      <c r="O43" s="71"/>
      <c r="P43" s="64" t="s">
        <v>1</v>
      </c>
      <c r="Q43" s="75"/>
      <c r="R43" s="64" t="s">
        <v>1</v>
      </c>
      <c r="S43" s="70"/>
      <c r="T43" s="64" t="s">
        <v>1</v>
      </c>
      <c r="U43" s="75"/>
      <c r="V43" s="64" t="s">
        <v>1</v>
      </c>
      <c r="W43" s="75"/>
      <c r="X43" s="64" t="s">
        <v>1</v>
      </c>
      <c r="Y43" s="75"/>
      <c r="Z43" s="64" t="s">
        <v>1</v>
      </c>
      <c r="AA43" s="68"/>
      <c r="AB43" s="72">
        <v>9.1</v>
      </c>
      <c r="AC43" s="68"/>
      <c r="AD43" s="67">
        <v>9.1</v>
      </c>
      <c r="AE43" s="68" t="s">
        <v>35</v>
      </c>
      <c r="AF43" s="65">
        <v>2E-3</v>
      </c>
      <c r="AG43" s="68"/>
      <c r="AH43" s="64" t="s">
        <v>1</v>
      </c>
      <c r="AI43" s="68"/>
      <c r="AJ43" s="64" t="s">
        <v>1</v>
      </c>
      <c r="AL43" s="128"/>
    </row>
    <row r="44" spans="1:38" ht="18" customHeight="1">
      <c r="A44" s="74">
        <v>40</v>
      </c>
      <c r="B44" s="63" t="s">
        <v>299</v>
      </c>
      <c r="C44" s="75"/>
      <c r="D44" s="64" t="s">
        <v>1</v>
      </c>
      <c r="E44" s="68"/>
      <c r="F44" s="64" t="s">
        <v>1</v>
      </c>
      <c r="G44" s="75"/>
      <c r="H44" s="64" t="s">
        <v>1</v>
      </c>
      <c r="I44" s="68"/>
      <c r="J44" s="64" t="s">
        <v>1</v>
      </c>
      <c r="K44" s="68"/>
      <c r="L44" s="64" t="s">
        <v>1</v>
      </c>
      <c r="M44" s="75"/>
      <c r="N44" s="64" t="s">
        <v>1</v>
      </c>
      <c r="O44" s="136"/>
      <c r="P44" s="64" t="s">
        <v>1</v>
      </c>
      <c r="Q44" s="75"/>
      <c r="R44" s="64" t="s">
        <v>1</v>
      </c>
      <c r="S44" s="134"/>
      <c r="T44" s="64" t="s">
        <v>1</v>
      </c>
      <c r="U44" s="75"/>
      <c r="V44" s="64" t="s">
        <v>1</v>
      </c>
      <c r="W44" s="68"/>
      <c r="X44" s="64" t="s">
        <v>1</v>
      </c>
      <c r="Y44" s="68"/>
      <c r="Z44" s="64" t="s">
        <v>1</v>
      </c>
      <c r="AA44" s="77"/>
      <c r="AB44" s="193">
        <v>13</v>
      </c>
      <c r="AC44" s="68"/>
      <c r="AD44" s="72">
        <v>13.7</v>
      </c>
      <c r="AE44" s="68" t="s">
        <v>148</v>
      </c>
      <c r="AF44" s="65">
        <v>2E-3</v>
      </c>
      <c r="AG44" s="68"/>
      <c r="AH44" s="64" t="s">
        <v>1</v>
      </c>
      <c r="AI44" s="68"/>
      <c r="AJ44" s="64" t="s">
        <v>1</v>
      </c>
      <c r="AL44" s="128" t="s">
        <v>149</v>
      </c>
    </row>
    <row r="45" spans="1:38" ht="18" customHeight="1">
      <c r="A45" s="98">
        <v>41</v>
      </c>
      <c r="B45" s="63" t="s">
        <v>299</v>
      </c>
      <c r="C45" s="68" t="s">
        <v>35</v>
      </c>
      <c r="D45" s="64">
        <v>0.01</v>
      </c>
      <c r="E45" s="68"/>
      <c r="F45" s="64" t="s">
        <v>1</v>
      </c>
      <c r="G45" s="75" t="s">
        <v>35</v>
      </c>
      <c r="H45" s="67">
        <v>0.01</v>
      </c>
      <c r="I45" s="68"/>
      <c r="J45" s="64" t="s">
        <v>1</v>
      </c>
      <c r="K45" s="68"/>
      <c r="L45" s="64" t="s">
        <v>1</v>
      </c>
      <c r="M45" s="75"/>
      <c r="N45" s="64" t="s">
        <v>1</v>
      </c>
      <c r="O45" s="136"/>
      <c r="P45" s="64" t="s">
        <v>1</v>
      </c>
      <c r="Q45" s="75"/>
      <c r="R45" s="64" t="s">
        <v>1</v>
      </c>
      <c r="S45" s="134"/>
      <c r="T45" s="64" t="s">
        <v>1</v>
      </c>
      <c r="U45" s="75"/>
      <c r="V45" s="64" t="s">
        <v>1</v>
      </c>
      <c r="W45" s="68"/>
      <c r="X45" s="64" t="s">
        <v>1</v>
      </c>
      <c r="Y45" s="68"/>
      <c r="Z45" s="64" t="s">
        <v>1</v>
      </c>
      <c r="AA45" s="97"/>
      <c r="AB45" s="87">
        <v>10</v>
      </c>
      <c r="AC45" s="68"/>
      <c r="AD45" s="72">
        <v>10.6</v>
      </c>
      <c r="AE45" s="68" t="s">
        <v>35</v>
      </c>
      <c r="AF45" s="83">
        <v>2E-3</v>
      </c>
      <c r="AG45" s="68"/>
      <c r="AH45" s="64" t="s">
        <v>1</v>
      </c>
      <c r="AI45" s="68"/>
      <c r="AJ45" s="64" t="s">
        <v>1</v>
      </c>
      <c r="AL45" s="128"/>
    </row>
    <row r="46" spans="1:38" ht="18" customHeight="1">
      <c r="A46" s="33">
        <v>42</v>
      </c>
      <c r="B46" s="63" t="s">
        <v>299</v>
      </c>
      <c r="C46" s="68" t="s">
        <v>150</v>
      </c>
      <c r="D46" s="132">
        <v>0.01</v>
      </c>
      <c r="E46" s="130"/>
      <c r="F46" s="64" t="s">
        <v>1</v>
      </c>
      <c r="G46" s="75" t="s">
        <v>150</v>
      </c>
      <c r="H46" s="132">
        <v>0.01</v>
      </c>
      <c r="I46" s="130"/>
      <c r="J46" s="64" t="s">
        <v>1</v>
      </c>
      <c r="K46" s="130"/>
      <c r="L46" s="64" t="s">
        <v>1</v>
      </c>
      <c r="M46" s="88"/>
      <c r="N46" s="64" t="s">
        <v>1</v>
      </c>
      <c r="O46" s="137"/>
      <c r="P46" s="64" t="s">
        <v>1</v>
      </c>
      <c r="Q46" s="88"/>
      <c r="R46" s="64" t="s">
        <v>1</v>
      </c>
      <c r="S46" s="138"/>
      <c r="T46" s="64" t="s">
        <v>1</v>
      </c>
      <c r="U46" s="88"/>
      <c r="V46" s="64" t="s">
        <v>1</v>
      </c>
      <c r="W46" s="130"/>
      <c r="X46" s="64" t="s">
        <v>1</v>
      </c>
      <c r="Y46" s="130"/>
      <c r="Z46" s="64" t="s">
        <v>1</v>
      </c>
      <c r="AA46" s="131"/>
      <c r="AB46" s="64" t="s">
        <v>1</v>
      </c>
      <c r="AC46" s="131"/>
      <c r="AD46" s="64" t="s">
        <v>1</v>
      </c>
      <c r="AE46" s="131"/>
      <c r="AF46" s="64" t="s">
        <v>1</v>
      </c>
      <c r="AG46" s="130"/>
      <c r="AH46" s="64" t="s">
        <v>1</v>
      </c>
      <c r="AI46" s="130"/>
      <c r="AJ46" s="64" t="s">
        <v>1</v>
      </c>
      <c r="AL46" s="128"/>
    </row>
    <row r="47" spans="1:38" ht="18" customHeight="1">
      <c r="A47" s="74">
        <v>43</v>
      </c>
      <c r="B47" s="63" t="s">
        <v>299</v>
      </c>
      <c r="C47" s="68"/>
      <c r="D47" s="64" t="s">
        <v>1</v>
      </c>
      <c r="E47" s="68"/>
      <c r="F47" s="64" t="s">
        <v>1</v>
      </c>
      <c r="G47" s="68"/>
      <c r="H47" s="64" t="s">
        <v>1</v>
      </c>
      <c r="I47" s="68"/>
      <c r="J47" s="64" t="s">
        <v>1</v>
      </c>
      <c r="K47" s="68"/>
      <c r="L47" s="64" t="s">
        <v>1</v>
      </c>
      <c r="M47" s="68"/>
      <c r="N47" s="64" t="s">
        <v>1</v>
      </c>
      <c r="O47" s="136"/>
      <c r="P47" s="64" t="s">
        <v>1</v>
      </c>
      <c r="Q47" s="68"/>
      <c r="R47" s="64" t="s">
        <v>1</v>
      </c>
      <c r="S47" s="71"/>
      <c r="T47" s="64" t="s">
        <v>1</v>
      </c>
      <c r="U47" s="68"/>
      <c r="V47" s="64" t="s">
        <v>1</v>
      </c>
      <c r="W47" s="68"/>
      <c r="X47" s="64" t="s">
        <v>1</v>
      </c>
      <c r="Y47" s="68"/>
      <c r="Z47" s="64" t="s">
        <v>1</v>
      </c>
      <c r="AA47" s="77"/>
      <c r="AB47" s="193">
        <v>46</v>
      </c>
      <c r="AC47" s="68"/>
      <c r="AD47" s="72">
        <v>46.8</v>
      </c>
      <c r="AE47" s="68" t="s">
        <v>35</v>
      </c>
      <c r="AF47" s="65">
        <v>2E-3</v>
      </c>
      <c r="AG47" s="68"/>
      <c r="AH47" s="64" t="s">
        <v>1</v>
      </c>
      <c r="AI47" s="68"/>
      <c r="AJ47" s="64" t="s">
        <v>1</v>
      </c>
      <c r="AL47" s="128" t="s">
        <v>93</v>
      </c>
    </row>
    <row r="48" spans="1:38" ht="18" customHeight="1">
      <c r="A48" s="33">
        <v>44</v>
      </c>
      <c r="B48" s="63" t="s">
        <v>300</v>
      </c>
      <c r="C48" s="68"/>
      <c r="D48" s="64" t="s">
        <v>1</v>
      </c>
      <c r="E48" s="299" t="s">
        <v>151</v>
      </c>
      <c r="F48" s="300"/>
      <c r="G48" s="75"/>
      <c r="H48" s="64" t="s">
        <v>1</v>
      </c>
      <c r="I48" s="68"/>
      <c r="J48" s="64" t="s">
        <v>1</v>
      </c>
      <c r="K48" s="68"/>
      <c r="L48" s="64" t="s">
        <v>1</v>
      </c>
      <c r="M48" s="75"/>
      <c r="N48" s="64" t="s">
        <v>1</v>
      </c>
      <c r="O48" s="136"/>
      <c r="P48" s="64" t="s">
        <v>1</v>
      </c>
      <c r="Q48" s="75"/>
      <c r="R48" s="64" t="s">
        <v>1</v>
      </c>
      <c r="S48" s="134"/>
      <c r="T48" s="64" t="s">
        <v>1</v>
      </c>
      <c r="U48" s="75"/>
      <c r="V48" s="64" t="s">
        <v>1</v>
      </c>
      <c r="W48" s="68"/>
      <c r="X48" s="64" t="s">
        <v>1</v>
      </c>
      <c r="Y48" s="68"/>
      <c r="Z48" s="64" t="s">
        <v>1</v>
      </c>
      <c r="AA48" s="68"/>
      <c r="AB48" s="64" t="s">
        <v>1</v>
      </c>
      <c r="AC48" s="68"/>
      <c r="AD48" s="64" t="s">
        <v>1</v>
      </c>
      <c r="AE48" s="68"/>
      <c r="AF48" s="64" t="s">
        <v>1</v>
      </c>
      <c r="AG48" s="68"/>
      <c r="AH48" s="64" t="s">
        <v>1</v>
      </c>
      <c r="AI48" s="68"/>
      <c r="AJ48" s="64" t="s">
        <v>1</v>
      </c>
      <c r="AL48" s="128" t="s">
        <v>152</v>
      </c>
    </row>
    <row r="49" spans="1:38" ht="18" customHeight="1">
      <c r="A49" s="74">
        <v>45</v>
      </c>
      <c r="B49" s="63" t="s">
        <v>300</v>
      </c>
      <c r="C49" s="68"/>
      <c r="D49" s="64" t="s">
        <v>1</v>
      </c>
      <c r="E49" s="77"/>
      <c r="F49" s="186">
        <v>1.7000000000000001E-2</v>
      </c>
      <c r="G49" s="75"/>
      <c r="H49" s="64" t="s">
        <v>1</v>
      </c>
      <c r="I49" s="68"/>
      <c r="J49" s="64" t="s">
        <v>1</v>
      </c>
      <c r="K49" s="68"/>
      <c r="L49" s="64" t="s">
        <v>1</v>
      </c>
      <c r="M49" s="68" t="s">
        <v>104</v>
      </c>
      <c r="N49" s="69">
        <v>2.0000000000000001E-4</v>
      </c>
      <c r="O49" s="136" t="s">
        <v>104</v>
      </c>
      <c r="P49" s="69">
        <v>4.0000000000000002E-4</v>
      </c>
      <c r="Q49" s="68" t="s">
        <v>104</v>
      </c>
      <c r="R49" s="69">
        <v>2.0000000000000001E-4</v>
      </c>
      <c r="S49" s="71" t="s">
        <v>104</v>
      </c>
      <c r="T49" s="69">
        <v>2.0000000000000001E-4</v>
      </c>
      <c r="U49" s="68"/>
      <c r="V49" s="64" t="s">
        <v>1</v>
      </c>
      <c r="W49" s="68"/>
      <c r="X49" s="65">
        <v>1E-3</v>
      </c>
      <c r="Y49" s="77"/>
      <c r="Z49" s="186">
        <v>2.7E-2</v>
      </c>
      <c r="AA49" s="68"/>
      <c r="AB49" s="64" t="s">
        <v>1</v>
      </c>
      <c r="AC49" s="68"/>
      <c r="AD49" s="64" t="s">
        <v>1</v>
      </c>
      <c r="AE49" s="68"/>
      <c r="AF49" s="64" t="s">
        <v>1</v>
      </c>
      <c r="AG49" s="68"/>
      <c r="AH49" s="64" t="s">
        <v>1</v>
      </c>
      <c r="AI49" s="68"/>
      <c r="AJ49" s="64" t="s">
        <v>1</v>
      </c>
      <c r="AL49" s="128" t="s">
        <v>147</v>
      </c>
    </row>
    <row r="50" spans="1:38" ht="18" customHeight="1">
      <c r="A50" s="33">
        <v>46</v>
      </c>
      <c r="B50" s="63" t="s">
        <v>300</v>
      </c>
      <c r="C50" s="68"/>
      <c r="D50" s="64" t="s">
        <v>1</v>
      </c>
      <c r="E50" s="129"/>
      <c r="F50" s="64" t="s">
        <v>1</v>
      </c>
      <c r="G50" s="75"/>
      <c r="H50" s="64" t="s">
        <v>1</v>
      </c>
      <c r="I50" s="68"/>
      <c r="J50" s="64" t="s">
        <v>1</v>
      </c>
      <c r="K50" s="68"/>
      <c r="L50" s="64" t="s">
        <v>1</v>
      </c>
      <c r="M50" s="129"/>
      <c r="N50" s="64" t="s">
        <v>1</v>
      </c>
      <c r="O50" s="129"/>
      <c r="P50" s="64" t="s">
        <v>1</v>
      </c>
      <c r="Q50" s="129"/>
      <c r="R50" s="64" t="s">
        <v>1</v>
      </c>
      <c r="S50" s="129"/>
      <c r="T50" s="64" t="s">
        <v>1</v>
      </c>
      <c r="U50" s="68"/>
      <c r="V50" s="64" t="s">
        <v>1</v>
      </c>
      <c r="W50" s="129"/>
      <c r="X50" s="64" t="s">
        <v>1</v>
      </c>
      <c r="Y50" s="129"/>
      <c r="Z50" s="64" t="s">
        <v>1</v>
      </c>
      <c r="AA50" s="68"/>
      <c r="AB50" s="72">
        <v>9.1999999999999993</v>
      </c>
      <c r="AC50" s="68"/>
      <c r="AD50" s="67">
        <v>9.27</v>
      </c>
      <c r="AE50" s="68" t="s">
        <v>104</v>
      </c>
      <c r="AF50" s="65">
        <v>2E-3</v>
      </c>
      <c r="AG50" s="68"/>
      <c r="AH50" s="64" t="s">
        <v>1</v>
      </c>
      <c r="AI50" s="68"/>
      <c r="AJ50" s="64" t="s">
        <v>1</v>
      </c>
      <c r="AL50" s="128"/>
    </row>
    <row r="51" spans="1:38" ht="18" customHeight="1">
      <c r="A51" s="33">
        <v>47</v>
      </c>
      <c r="B51" s="63" t="s">
        <v>300</v>
      </c>
      <c r="C51" s="68"/>
      <c r="D51" s="64" t="s">
        <v>1</v>
      </c>
      <c r="E51" s="68"/>
      <c r="F51" s="64" t="s">
        <v>1</v>
      </c>
      <c r="G51" s="75"/>
      <c r="H51" s="64" t="s">
        <v>1</v>
      </c>
      <c r="I51" s="68"/>
      <c r="J51" s="64" t="s">
        <v>1</v>
      </c>
      <c r="K51" s="68"/>
      <c r="L51" s="64" t="s">
        <v>1</v>
      </c>
      <c r="M51" s="68"/>
      <c r="N51" s="64" t="s">
        <v>1</v>
      </c>
      <c r="O51" s="136"/>
      <c r="P51" s="64" t="s">
        <v>1</v>
      </c>
      <c r="Q51" s="68"/>
      <c r="R51" s="64" t="s">
        <v>1</v>
      </c>
      <c r="S51" s="71"/>
      <c r="T51" s="64" t="s">
        <v>1</v>
      </c>
      <c r="U51" s="68"/>
      <c r="V51" s="64" t="s">
        <v>1</v>
      </c>
      <c r="W51" s="68"/>
      <c r="X51" s="64" t="s">
        <v>1</v>
      </c>
      <c r="Y51" s="68"/>
      <c r="Z51" s="64" t="s">
        <v>1</v>
      </c>
      <c r="AA51" s="68"/>
      <c r="AB51" s="72">
        <v>9.8000000000000007</v>
      </c>
      <c r="AC51" s="68"/>
      <c r="AD51" s="67">
        <v>9.81</v>
      </c>
      <c r="AE51" s="68" t="s">
        <v>104</v>
      </c>
      <c r="AF51" s="83">
        <v>2E-3</v>
      </c>
      <c r="AG51" s="68"/>
      <c r="AH51" s="64" t="s">
        <v>1</v>
      </c>
      <c r="AI51" s="68"/>
      <c r="AJ51" s="64" t="s">
        <v>1</v>
      </c>
      <c r="AL51" s="128"/>
    </row>
    <row r="52" spans="1:38" ht="18" customHeight="1">
      <c r="A52" s="33">
        <v>48</v>
      </c>
      <c r="B52" s="63" t="s">
        <v>333</v>
      </c>
      <c r="C52" s="68"/>
      <c r="D52" s="64" t="s">
        <v>1</v>
      </c>
      <c r="E52" s="68"/>
      <c r="F52" s="64" t="s">
        <v>1</v>
      </c>
      <c r="G52" s="75"/>
      <c r="H52" s="64" t="s">
        <v>1</v>
      </c>
      <c r="I52" s="68"/>
      <c r="J52" s="64" t="s">
        <v>1</v>
      </c>
      <c r="K52" s="68"/>
      <c r="L52" s="64" t="s">
        <v>1</v>
      </c>
      <c r="M52" s="68"/>
      <c r="N52" s="64" t="s">
        <v>1</v>
      </c>
      <c r="O52" s="136"/>
      <c r="P52" s="64" t="s">
        <v>1</v>
      </c>
      <c r="Q52" s="68"/>
      <c r="R52" s="64" t="s">
        <v>1</v>
      </c>
      <c r="S52" s="71"/>
      <c r="T52" s="64" t="s">
        <v>1</v>
      </c>
      <c r="U52" s="68"/>
      <c r="V52" s="64" t="s">
        <v>1</v>
      </c>
      <c r="W52" s="68"/>
      <c r="X52" s="64" t="s">
        <v>1</v>
      </c>
      <c r="Y52" s="68"/>
      <c r="Z52" s="64" t="s">
        <v>1</v>
      </c>
      <c r="AA52" s="68"/>
      <c r="AB52" s="87">
        <v>10</v>
      </c>
      <c r="AC52" s="68"/>
      <c r="AD52" s="72">
        <v>10.1</v>
      </c>
      <c r="AE52" s="68" t="s">
        <v>103</v>
      </c>
      <c r="AF52" s="83">
        <v>2E-3</v>
      </c>
      <c r="AG52" s="68"/>
      <c r="AH52" s="64" t="s">
        <v>1</v>
      </c>
      <c r="AI52" s="68"/>
      <c r="AJ52" s="64" t="s">
        <v>1</v>
      </c>
      <c r="AL52" s="128"/>
    </row>
    <row r="53" spans="1:38" ht="18" customHeight="1">
      <c r="A53" s="74">
        <v>49</v>
      </c>
      <c r="B53" s="63" t="s">
        <v>300</v>
      </c>
      <c r="C53" s="68"/>
      <c r="D53" s="64" t="s">
        <v>1</v>
      </c>
      <c r="E53" s="68"/>
      <c r="F53" s="64" t="s">
        <v>1</v>
      </c>
      <c r="G53" s="75"/>
      <c r="H53" s="64" t="s">
        <v>1</v>
      </c>
      <c r="I53" s="68"/>
      <c r="J53" s="64" t="s">
        <v>1</v>
      </c>
      <c r="K53" s="68"/>
      <c r="L53" s="64" t="s">
        <v>1</v>
      </c>
      <c r="M53" s="68" t="s">
        <v>104</v>
      </c>
      <c r="N53" s="69">
        <v>2.0000000000000001E-4</v>
      </c>
      <c r="O53" s="136"/>
      <c r="P53" s="69">
        <v>4.0000000000000002E-4</v>
      </c>
      <c r="Q53" s="68"/>
      <c r="R53" s="69">
        <v>2.0000000000000001E-4</v>
      </c>
      <c r="S53" s="71" t="s">
        <v>104</v>
      </c>
      <c r="T53" s="69">
        <v>2.0000000000000001E-4</v>
      </c>
      <c r="U53" s="68"/>
      <c r="V53" s="69">
        <v>4.0000000000000002E-4</v>
      </c>
      <c r="W53" s="68"/>
      <c r="X53" s="65">
        <v>1E-3</v>
      </c>
      <c r="Y53" s="77"/>
      <c r="Z53" s="186">
        <v>1.7000000000000001E-2</v>
      </c>
      <c r="AA53" s="68"/>
      <c r="AB53" s="64" t="s">
        <v>1</v>
      </c>
      <c r="AC53" s="68"/>
      <c r="AD53" s="64" t="s">
        <v>1</v>
      </c>
      <c r="AE53" s="68"/>
      <c r="AF53" s="64" t="s">
        <v>1</v>
      </c>
      <c r="AG53" s="68"/>
      <c r="AH53" s="64" t="s">
        <v>1</v>
      </c>
      <c r="AI53" s="68"/>
      <c r="AJ53" s="64" t="s">
        <v>1</v>
      </c>
      <c r="AL53" s="128" t="s">
        <v>147</v>
      </c>
    </row>
    <row r="54" spans="1:38" ht="18" customHeight="1">
      <c r="A54" s="33">
        <v>50</v>
      </c>
      <c r="B54" s="63" t="s">
        <v>300</v>
      </c>
      <c r="C54" s="68"/>
      <c r="D54" s="64" t="s">
        <v>1</v>
      </c>
      <c r="E54" s="68"/>
      <c r="F54" s="64" t="s">
        <v>1</v>
      </c>
      <c r="G54" s="75"/>
      <c r="H54" s="64" t="s">
        <v>1</v>
      </c>
      <c r="I54" s="68"/>
      <c r="J54" s="64" t="s">
        <v>1</v>
      </c>
      <c r="K54" s="68"/>
      <c r="L54" s="64" t="s">
        <v>1</v>
      </c>
      <c r="M54" s="299" t="s">
        <v>151</v>
      </c>
      <c r="N54" s="300"/>
      <c r="O54" s="299" t="s">
        <v>151</v>
      </c>
      <c r="P54" s="300"/>
      <c r="Q54" s="299" t="s">
        <v>151</v>
      </c>
      <c r="R54" s="300"/>
      <c r="S54" s="299" t="s">
        <v>151</v>
      </c>
      <c r="T54" s="300"/>
      <c r="U54" s="299" t="s">
        <v>151</v>
      </c>
      <c r="V54" s="300"/>
      <c r="W54" s="299" t="s">
        <v>151</v>
      </c>
      <c r="X54" s="300"/>
      <c r="Y54" s="299" t="s">
        <v>151</v>
      </c>
      <c r="Z54" s="300"/>
      <c r="AA54" s="68"/>
      <c r="AB54" s="64" t="s">
        <v>1</v>
      </c>
      <c r="AC54" s="68"/>
      <c r="AD54" s="64" t="s">
        <v>1</v>
      </c>
      <c r="AE54" s="68"/>
      <c r="AF54" s="64" t="s">
        <v>1</v>
      </c>
      <c r="AG54" s="68"/>
      <c r="AH54" s="64" t="s">
        <v>1</v>
      </c>
      <c r="AI54" s="68"/>
      <c r="AJ54" s="64" t="s">
        <v>1</v>
      </c>
      <c r="AL54" s="128" t="s">
        <v>153</v>
      </c>
    </row>
    <row r="55" spans="1:38" ht="18" customHeight="1">
      <c r="A55" s="33">
        <v>51</v>
      </c>
      <c r="B55" s="63" t="s">
        <v>333</v>
      </c>
      <c r="C55" s="68"/>
      <c r="D55" s="64" t="s">
        <v>1</v>
      </c>
      <c r="E55" s="68"/>
      <c r="F55" s="64" t="s">
        <v>1</v>
      </c>
      <c r="G55" s="75"/>
      <c r="H55" s="64" t="s">
        <v>1</v>
      </c>
      <c r="I55" s="68"/>
      <c r="J55" s="64" t="s">
        <v>1</v>
      </c>
      <c r="K55" s="68"/>
      <c r="L55" s="64" t="s">
        <v>1</v>
      </c>
      <c r="M55" s="68"/>
      <c r="N55" s="69">
        <v>4.0000000000000002E-4</v>
      </c>
      <c r="O55" s="136" t="s">
        <v>103</v>
      </c>
      <c r="P55" s="69">
        <v>4.0000000000000002E-4</v>
      </c>
      <c r="Q55" s="68" t="s">
        <v>103</v>
      </c>
      <c r="R55" s="69">
        <v>2.0000000000000001E-4</v>
      </c>
      <c r="S55" s="71" t="s">
        <v>103</v>
      </c>
      <c r="T55" s="69">
        <v>2.0000000000000001E-4</v>
      </c>
      <c r="U55" s="68"/>
      <c r="V55" s="69">
        <v>5.0000000000000001E-4</v>
      </c>
      <c r="W55" s="68" t="s">
        <v>103</v>
      </c>
      <c r="X55" s="65">
        <v>1E-3</v>
      </c>
      <c r="Y55" s="68"/>
      <c r="Z55" s="65">
        <v>0.01</v>
      </c>
      <c r="AA55" s="68"/>
      <c r="AB55" s="64" t="s">
        <v>1</v>
      </c>
      <c r="AC55" s="68"/>
      <c r="AD55" s="64" t="s">
        <v>1</v>
      </c>
      <c r="AE55" s="68"/>
      <c r="AF55" s="64" t="s">
        <v>1</v>
      </c>
      <c r="AG55" s="68"/>
      <c r="AH55" s="64" t="s">
        <v>1</v>
      </c>
      <c r="AI55" s="68"/>
      <c r="AJ55" s="64" t="s">
        <v>1</v>
      </c>
      <c r="AL55" s="128"/>
    </row>
    <row r="56" spans="1:38" ht="18" customHeight="1">
      <c r="A56" s="74">
        <v>52</v>
      </c>
      <c r="B56" s="63" t="s">
        <v>300</v>
      </c>
      <c r="C56" s="68"/>
      <c r="D56" s="64" t="s">
        <v>1</v>
      </c>
      <c r="E56" s="68"/>
      <c r="F56" s="64" t="s">
        <v>1</v>
      </c>
      <c r="G56" s="75"/>
      <c r="H56" s="64" t="s">
        <v>1</v>
      </c>
      <c r="I56" s="68"/>
      <c r="J56" s="64" t="s">
        <v>1</v>
      </c>
      <c r="K56" s="68"/>
      <c r="L56" s="64" t="s">
        <v>1</v>
      </c>
      <c r="M56" s="68"/>
      <c r="N56" s="69">
        <v>2.0000000000000001E-4</v>
      </c>
      <c r="O56" s="99"/>
      <c r="P56" s="190">
        <v>0.11</v>
      </c>
      <c r="Q56" s="68"/>
      <c r="R56" s="67">
        <v>0.11</v>
      </c>
      <c r="S56" s="68"/>
      <c r="T56" s="69">
        <v>8.9999999999999998E-4</v>
      </c>
      <c r="U56" s="68"/>
      <c r="V56" s="64" t="s">
        <v>1</v>
      </c>
      <c r="W56" s="68" t="s">
        <v>104</v>
      </c>
      <c r="X56" s="65">
        <v>1E-3</v>
      </c>
      <c r="Y56" s="68" t="s">
        <v>104</v>
      </c>
      <c r="Z56" s="69">
        <v>2.0000000000000001E-4</v>
      </c>
      <c r="AA56" s="68"/>
      <c r="AB56" s="64" t="s">
        <v>1</v>
      </c>
      <c r="AC56" s="68"/>
      <c r="AD56" s="64" t="s">
        <v>1</v>
      </c>
      <c r="AE56" s="68"/>
      <c r="AF56" s="64" t="s">
        <v>1</v>
      </c>
      <c r="AG56" s="68"/>
      <c r="AH56" s="64" t="s">
        <v>1</v>
      </c>
      <c r="AI56" s="68"/>
      <c r="AJ56" s="64" t="s">
        <v>1</v>
      </c>
      <c r="AL56" s="128" t="s">
        <v>93</v>
      </c>
    </row>
    <row r="57" spans="1:38" ht="18" customHeight="1">
      <c r="A57" s="74">
        <v>53</v>
      </c>
      <c r="B57" s="63" t="s">
        <v>334</v>
      </c>
      <c r="C57" s="68"/>
      <c r="D57" s="64" t="s">
        <v>1</v>
      </c>
      <c r="E57" s="68"/>
      <c r="F57" s="64" t="s">
        <v>1</v>
      </c>
      <c r="G57" s="75"/>
      <c r="H57" s="64" t="s">
        <v>1</v>
      </c>
      <c r="I57" s="77"/>
      <c r="J57" s="186">
        <v>5.3999999999999999E-2</v>
      </c>
      <c r="K57" s="68"/>
      <c r="L57" s="64" t="s">
        <v>1</v>
      </c>
      <c r="M57" s="68"/>
      <c r="N57" s="64" t="s">
        <v>1</v>
      </c>
      <c r="O57" s="136"/>
      <c r="P57" s="64" t="s">
        <v>1</v>
      </c>
      <c r="Q57" s="68"/>
      <c r="R57" s="64" t="s">
        <v>1</v>
      </c>
      <c r="S57" s="71"/>
      <c r="T57" s="64" t="s">
        <v>1</v>
      </c>
      <c r="U57" s="68"/>
      <c r="V57" s="64" t="s">
        <v>1</v>
      </c>
      <c r="W57" s="68"/>
      <c r="X57" s="64" t="s">
        <v>1</v>
      </c>
      <c r="Y57" s="68"/>
      <c r="Z57" s="64" t="s">
        <v>1</v>
      </c>
      <c r="AA57" s="68"/>
      <c r="AB57" s="64" t="s">
        <v>1</v>
      </c>
      <c r="AC57" s="68"/>
      <c r="AD57" s="64" t="s">
        <v>1</v>
      </c>
      <c r="AE57" s="68"/>
      <c r="AF57" s="64" t="s">
        <v>1</v>
      </c>
      <c r="AG57" s="68"/>
      <c r="AH57" s="64" t="s">
        <v>1</v>
      </c>
      <c r="AI57" s="100"/>
      <c r="AJ57" s="64" t="s">
        <v>1</v>
      </c>
      <c r="AL57" s="128" t="s">
        <v>93</v>
      </c>
    </row>
    <row r="58" spans="1:38" ht="18" customHeight="1">
      <c r="A58" s="74">
        <v>54</v>
      </c>
      <c r="B58" s="63" t="s">
        <v>314</v>
      </c>
      <c r="C58" s="68"/>
      <c r="D58" s="64" t="s">
        <v>1</v>
      </c>
      <c r="E58" s="68"/>
      <c r="F58" s="64" t="s">
        <v>1</v>
      </c>
      <c r="G58" s="75"/>
      <c r="H58" s="64" t="s">
        <v>1</v>
      </c>
      <c r="I58" s="77"/>
      <c r="J58" s="186">
        <v>1.4999999999999999E-2</v>
      </c>
      <c r="K58" s="68"/>
      <c r="L58" s="64" t="s">
        <v>1</v>
      </c>
      <c r="M58" s="68"/>
      <c r="N58" s="64" t="s">
        <v>1</v>
      </c>
      <c r="O58" s="136"/>
      <c r="P58" s="64" t="s">
        <v>1</v>
      </c>
      <c r="Q58" s="68"/>
      <c r="R58" s="64" t="s">
        <v>1</v>
      </c>
      <c r="S58" s="71"/>
      <c r="T58" s="64" t="s">
        <v>1</v>
      </c>
      <c r="U58" s="68"/>
      <c r="V58" s="64" t="s">
        <v>1</v>
      </c>
      <c r="W58" s="68"/>
      <c r="X58" s="64" t="s">
        <v>1</v>
      </c>
      <c r="Y58" s="68"/>
      <c r="Z58" s="64" t="s">
        <v>1</v>
      </c>
      <c r="AA58" s="68"/>
      <c r="AB58" s="64" t="s">
        <v>1</v>
      </c>
      <c r="AC58" s="68"/>
      <c r="AD58" s="64" t="s">
        <v>1</v>
      </c>
      <c r="AE58" s="68"/>
      <c r="AF58" s="64" t="s">
        <v>1</v>
      </c>
      <c r="AG58" s="68"/>
      <c r="AH58" s="64" t="s">
        <v>1</v>
      </c>
      <c r="AI58" s="68"/>
      <c r="AJ58" s="64" t="s">
        <v>1</v>
      </c>
      <c r="AL58" s="128" t="s">
        <v>93</v>
      </c>
    </row>
    <row r="59" spans="1:38" s="7" customFormat="1" ht="18" customHeight="1">
      <c r="A59" s="74">
        <v>55</v>
      </c>
      <c r="B59" s="63" t="s">
        <v>301</v>
      </c>
      <c r="C59" s="68"/>
      <c r="D59" s="64" t="s">
        <v>1</v>
      </c>
      <c r="E59" s="68"/>
      <c r="F59" s="64" t="s">
        <v>1</v>
      </c>
      <c r="G59" s="75"/>
      <c r="H59" s="64" t="s">
        <v>1</v>
      </c>
      <c r="I59" s="77"/>
      <c r="J59" s="186">
        <v>1.7999999999999999E-2</v>
      </c>
      <c r="K59" s="68"/>
      <c r="L59" s="64" t="s">
        <v>1</v>
      </c>
      <c r="M59" s="68"/>
      <c r="N59" s="64" t="s">
        <v>1</v>
      </c>
      <c r="O59" s="136"/>
      <c r="P59" s="64" t="s">
        <v>1</v>
      </c>
      <c r="Q59" s="68"/>
      <c r="R59" s="64" t="s">
        <v>1</v>
      </c>
      <c r="S59" s="71"/>
      <c r="T59" s="64" t="s">
        <v>1</v>
      </c>
      <c r="U59" s="68"/>
      <c r="V59" s="64" t="s">
        <v>1</v>
      </c>
      <c r="W59" s="68"/>
      <c r="X59" s="64" t="s">
        <v>1</v>
      </c>
      <c r="Y59" s="68"/>
      <c r="Z59" s="64" t="s">
        <v>1</v>
      </c>
      <c r="AA59" s="68"/>
      <c r="AB59" s="64" t="s">
        <v>1</v>
      </c>
      <c r="AC59" s="68"/>
      <c r="AD59" s="64" t="s">
        <v>1</v>
      </c>
      <c r="AE59" s="68"/>
      <c r="AF59" s="64" t="s">
        <v>1</v>
      </c>
      <c r="AG59" s="68"/>
      <c r="AH59" s="64" t="s">
        <v>1</v>
      </c>
      <c r="AI59" s="101"/>
      <c r="AJ59" s="64" t="s">
        <v>1</v>
      </c>
      <c r="AK59" s="16"/>
      <c r="AL59" s="128" t="s">
        <v>93</v>
      </c>
    </row>
    <row r="60" spans="1:38" s="7" customFormat="1" ht="18" customHeight="1">
      <c r="A60" s="74">
        <v>56</v>
      </c>
      <c r="B60" s="63" t="s">
        <v>301</v>
      </c>
      <c r="C60" s="68"/>
      <c r="D60" s="64" t="s">
        <v>1</v>
      </c>
      <c r="E60" s="68"/>
      <c r="F60" s="64" t="s">
        <v>1</v>
      </c>
      <c r="G60" s="75"/>
      <c r="H60" s="64" t="s">
        <v>1</v>
      </c>
      <c r="I60" s="77"/>
      <c r="J60" s="186">
        <v>1.2E-2</v>
      </c>
      <c r="K60" s="68"/>
      <c r="L60" s="64" t="s">
        <v>1</v>
      </c>
      <c r="M60" s="68"/>
      <c r="N60" s="64" t="s">
        <v>1</v>
      </c>
      <c r="O60" s="136"/>
      <c r="P60" s="64" t="s">
        <v>1</v>
      </c>
      <c r="Q60" s="68"/>
      <c r="R60" s="64" t="s">
        <v>1</v>
      </c>
      <c r="S60" s="71"/>
      <c r="T60" s="64" t="s">
        <v>1</v>
      </c>
      <c r="U60" s="68"/>
      <c r="V60" s="64" t="s">
        <v>1</v>
      </c>
      <c r="W60" s="68"/>
      <c r="X60" s="64" t="s">
        <v>1</v>
      </c>
      <c r="Y60" s="68"/>
      <c r="Z60" s="64" t="s">
        <v>1</v>
      </c>
      <c r="AA60" s="68"/>
      <c r="AB60" s="64" t="s">
        <v>1</v>
      </c>
      <c r="AC60" s="68"/>
      <c r="AD60" s="64" t="s">
        <v>1</v>
      </c>
      <c r="AE60" s="68"/>
      <c r="AF60" s="64" t="s">
        <v>1</v>
      </c>
      <c r="AG60" s="68"/>
      <c r="AH60" s="64" t="s">
        <v>1</v>
      </c>
      <c r="AI60" s="75"/>
      <c r="AJ60" s="64" t="s">
        <v>1</v>
      </c>
      <c r="AK60" s="16"/>
      <c r="AL60" s="128" t="s">
        <v>93</v>
      </c>
    </row>
    <row r="61" spans="1:38" s="7" customFormat="1" ht="18" customHeight="1">
      <c r="A61" s="33">
        <v>57</v>
      </c>
      <c r="B61" s="63" t="s">
        <v>252</v>
      </c>
      <c r="C61" s="68"/>
      <c r="D61" s="64" t="s">
        <v>1</v>
      </c>
      <c r="E61" s="68"/>
      <c r="F61" s="64" t="s">
        <v>1</v>
      </c>
      <c r="G61" s="75"/>
      <c r="H61" s="64" t="s">
        <v>1</v>
      </c>
      <c r="I61" s="68"/>
      <c r="J61" s="64" t="s">
        <v>1</v>
      </c>
      <c r="K61" s="68"/>
      <c r="L61" s="69">
        <v>2E-3</v>
      </c>
      <c r="M61" s="68" t="s">
        <v>35</v>
      </c>
      <c r="N61" s="69">
        <v>2.0000000000000001E-4</v>
      </c>
      <c r="O61" s="136" t="s">
        <v>35</v>
      </c>
      <c r="P61" s="69">
        <v>4.0000000000000002E-4</v>
      </c>
      <c r="Q61" s="68" t="s">
        <v>35</v>
      </c>
      <c r="R61" s="69">
        <v>2.0000000000000001E-4</v>
      </c>
      <c r="S61" s="71" t="s">
        <v>35</v>
      </c>
      <c r="T61" s="69">
        <v>2.0000000000000001E-4</v>
      </c>
      <c r="U61" s="68"/>
      <c r="V61" s="64" t="s">
        <v>1</v>
      </c>
      <c r="W61" s="68"/>
      <c r="X61" s="65">
        <v>4.0000000000000001E-3</v>
      </c>
      <c r="Y61" s="68"/>
      <c r="Z61" s="69">
        <v>5.0000000000000001E-4</v>
      </c>
      <c r="AA61" s="68"/>
      <c r="AB61" s="64" t="s">
        <v>1</v>
      </c>
      <c r="AC61" s="68"/>
      <c r="AD61" s="64" t="s">
        <v>1</v>
      </c>
      <c r="AE61" s="68"/>
      <c r="AF61" s="64" t="s">
        <v>1</v>
      </c>
      <c r="AG61" s="68"/>
      <c r="AH61" s="64" t="s">
        <v>1</v>
      </c>
      <c r="AI61" s="75"/>
      <c r="AJ61" s="64" t="s">
        <v>1</v>
      </c>
      <c r="AK61" s="16"/>
      <c r="AL61" s="128"/>
    </row>
    <row r="62" spans="1:38" s="7" customFormat="1" ht="18" customHeight="1">
      <c r="A62" s="33">
        <v>58</v>
      </c>
      <c r="B62" s="63" t="s">
        <v>252</v>
      </c>
      <c r="C62" s="68"/>
      <c r="D62" s="64" t="s">
        <v>1</v>
      </c>
      <c r="E62" s="68"/>
      <c r="F62" s="64" t="s">
        <v>1</v>
      </c>
      <c r="G62" s="68"/>
      <c r="H62" s="64" t="s">
        <v>1</v>
      </c>
      <c r="I62" s="68"/>
      <c r="J62" s="64" t="s">
        <v>1</v>
      </c>
      <c r="K62" s="68"/>
      <c r="L62" s="69">
        <v>4.0000000000000002E-4</v>
      </c>
      <c r="M62" s="68"/>
      <c r="N62" s="69">
        <v>1.1999999999999999E-3</v>
      </c>
      <c r="O62" s="136"/>
      <c r="P62" s="69">
        <v>5.1000000000000004E-3</v>
      </c>
      <c r="Q62" s="68"/>
      <c r="R62" s="69">
        <v>4.8999999999999998E-3</v>
      </c>
      <c r="S62" s="68" t="s">
        <v>35</v>
      </c>
      <c r="T62" s="69">
        <v>2.0000000000000001E-4</v>
      </c>
      <c r="U62" s="68"/>
      <c r="V62" s="69">
        <v>4.0000000000000002E-4</v>
      </c>
      <c r="W62" s="68"/>
      <c r="X62" s="65">
        <v>1.2E-2</v>
      </c>
      <c r="Y62" s="68" t="s">
        <v>35</v>
      </c>
      <c r="Z62" s="69">
        <v>2.0000000000000001E-4</v>
      </c>
      <c r="AA62" s="68"/>
      <c r="AB62" s="64" t="s">
        <v>1</v>
      </c>
      <c r="AC62" s="68"/>
      <c r="AD62" s="64" t="s">
        <v>1</v>
      </c>
      <c r="AE62" s="68"/>
      <c r="AF62" s="64" t="s">
        <v>1</v>
      </c>
      <c r="AG62" s="68"/>
      <c r="AH62" s="64" t="s">
        <v>1</v>
      </c>
      <c r="AI62" s="68"/>
      <c r="AJ62" s="64" t="s">
        <v>1</v>
      </c>
      <c r="AK62" s="16"/>
      <c r="AL62" s="128"/>
    </row>
    <row r="63" spans="1:38" s="7" customFormat="1" ht="18" customHeight="1">
      <c r="A63" s="33">
        <v>59</v>
      </c>
      <c r="B63" s="63" t="s">
        <v>252</v>
      </c>
      <c r="C63" s="68"/>
      <c r="D63" s="64" t="s">
        <v>1</v>
      </c>
      <c r="E63" s="68"/>
      <c r="F63" s="64" t="s">
        <v>1</v>
      </c>
      <c r="G63" s="68"/>
      <c r="H63" s="64" t="s">
        <v>1</v>
      </c>
      <c r="I63" s="68"/>
      <c r="J63" s="64" t="s">
        <v>1</v>
      </c>
      <c r="K63" s="68" t="s">
        <v>35</v>
      </c>
      <c r="L63" s="69">
        <v>2.0000000000000001E-4</v>
      </c>
      <c r="M63" s="68"/>
      <c r="N63" s="69">
        <v>8.0000000000000004E-4</v>
      </c>
      <c r="O63" s="136"/>
      <c r="P63" s="69">
        <v>8.0000000000000004E-4</v>
      </c>
      <c r="Q63" s="68"/>
      <c r="R63" s="69">
        <v>5.9999999999999995E-4</v>
      </c>
      <c r="S63" s="68" t="s">
        <v>35</v>
      </c>
      <c r="T63" s="69">
        <v>2.0000000000000001E-4</v>
      </c>
      <c r="U63" s="68"/>
      <c r="V63" s="69">
        <v>8.0000000000000004E-4</v>
      </c>
      <c r="W63" s="68"/>
      <c r="X63" s="65">
        <v>4.0000000000000001E-3</v>
      </c>
      <c r="Y63" s="68" t="s">
        <v>35</v>
      </c>
      <c r="Z63" s="69">
        <v>2.0000000000000001E-4</v>
      </c>
      <c r="AA63" s="68"/>
      <c r="AB63" s="64" t="s">
        <v>1</v>
      </c>
      <c r="AC63" s="68"/>
      <c r="AD63" s="64" t="s">
        <v>1</v>
      </c>
      <c r="AE63" s="68"/>
      <c r="AF63" s="64" t="s">
        <v>1</v>
      </c>
      <c r="AG63" s="68"/>
      <c r="AH63" s="64" t="s">
        <v>1</v>
      </c>
      <c r="AI63" s="68"/>
      <c r="AJ63" s="64" t="s">
        <v>1</v>
      </c>
      <c r="AK63" s="16"/>
      <c r="AL63" s="128"/>
    </row>
    <row r="64" spans="1:38" s="7" customFormat="1" ht="18" customHeight="1">
      <c r="A64" s="74">
        <v>60</v>
      </c>
      <c r="B64" s="63" t="s">
        <v>302</v>
      </c>
      <c r="C64" s="68"/>
      <c r="D64" s="64" t="s">
        <v>1</v>
      </c>
      <c r="E64" s="68"/>
      <c r="F64" s="64" t="s">
        <v>1</v>
      </c>
      <c r="G64" s="68"/>
      <c r="H64" s="64" t="s">
        <v>1</v>
      </c>
      <c r="I64" s="68"/>
      <c r="J64" s="64" t="s">
        <v>1</v>
      </c>
      <c r="K64" s="68"/>
      <c r="L64" s="64" t="s">
        <v>1</v>
      </c>
      <c r="M64" s="68" t="s">
        <v>35</v>
      </c>
      <c r="N64" s="69">
        <v>2.0000000000000001E-4</v>
      </c>
      <c r="O64" s="136" t="s">
        <v>35</v>
      </c>
      <c r="P64" s="69">
        <v>4.0000000000000002E-4</v>
      </c>
      <c r="Q64" s="68" t="s">
        <v>35</v>
      </c>
      <c r="R64" s="69">
        <v>2.0000000000000001E-4</v>
      </c>
      <c r="S64" s="68" t="s">
        <v>35</v>
      </c>
      <c r="T64" s="69">
        <v>2.0000000000000001E-4</v>
      </c>
      <c r="U64" s="68"/>
      <c r="V64" s="64" t="s">
        <v>1</v>
      </c>
      <c r="W64" s="68" t="s">
        <v>35</v>
      </c>
      <c r="X64" s="65">
        <v>1E-3</v>
      </c>
      <c r="Y64" s="77"/>
      <c r="Z64" s="186">
        <v>1.7999999999999999E-2</v>
      </c>
      <c r="AA64" s="68"/>
      <c r="AB64" s="64" t="s">
        <v>1</v>
      </c>
      <c r="AC64" s="68"/>
      <c r="AD64" s="64" t="s">
        <v>1</v>
      </c>
      <c r="AE64" s="68"/>
      <c r="AF64" s="64" t="s">
        <v>1</v>
      </c>
      <c r="AG64" s="68"/>
      <c r="AH64" s="64" t="s">
        <v>1</v>
      </c>
      <c r="AI64" s="68"/>
      <c r="AJ64" s="64" t="s">
        <v>1</v>
      </c>
      <c r="AK64" s="16"/>
      <c r="AL64" s="128" t="s">
        <v>36</v>
      </c>
    </row>
    <row r="65" spans="1:38" s="7" customFormat="1" ht="18" customHeight="1">
      <c r="A65" s="74">
        <v>61</v>
      </c>
      <c r="B65" s="63" t="s">
        <v>302</v>
      </c>
      <c r="C65" s="139"/>
      <c r="D65" s="64" t="s">
        <v>1</v>
      </c>
      <c r="E65" s="68"/>
      <c r="F65" s="64" t="s">
        <v>1</v>
      </c>
      <c r="G65" s="75"/>
      <c r="H65" s="64" t="s">
        <v>1</v>
      </c>
      <c r="I65" s="68"/>
      <c r="J65" s="64" t="s">
        <v>1</v>
      </c>
      <c r="K65" s="68"/>
      <c r="L65" s="64" t="s">
        <v>1</v>
      </c>
      <c r="M65" s="68" t="s">
        <v>35</v>
      </c>
      <c r="N65" s="69">
        <v>2.0000000000000001E-4</v>
      </c>
      <c r="O65" s="136" t="s">
        <v>35</v>
      </c>
      <c r="P65" s="69">
        <v>4.0000000000000002E-4</v>
      </c>
      <c r="Q65" s="68" t="s">
        <v>35</v>
      </c>
      <c r="R65" s="69">
        <v>2.0000000000000001E-4</v>
      </c>
      <c r="S65" s="68" t="s">
        <v>35</v>
      </c>
      <c r="T65" s="69">
        <v>2.0000000000000001E-4</v>
      </c>
      <c r="U65" s="68"/>
      <c r="V65" s="64" t="s">
        <v>1</v>
      </c>
      <c r="W65" s="68" t="s">
        <v>35</v>
      </c>
      <c r="X65" s="65">
        <v>1E-3</v>
      </c>
      <c r="Y65" s="77"/>
      <c r="Z65" s="186">
        <v>2.5999999999999999E-2</v>
      </c>
      <c r="AA65" s="68"/>
      <c r="AB65" s="64" t="s">
        <v>1</v>
      </c>
      <c r="AC65" s="68"/>
      <c r="AD65" s="64" t="s">
        <v>1</v>
      </c>
      <c r="AE65" s="68"/>
      <c r="AF65" s="64" t="s">
        <v>1</v>
      </c>
      <c r="AG65" s="68"/>
      <c r="AH65" s="64" t="s">
        <v>1</v>
      </c>
      <c r="AI65" s="75"/>
      <c r="AJ65" s="64" t="s">
        <v>1</v>
      </c>
      <c r="AK65" s="16"/>
      <c r="AL65" s="128" t="s">
        <v>36</v>
      </c>
    </row>
    <row r="66" spans="1:38" s="7" customFormat="1" ht="18" customHeight="1">
      <c r="A66" s="74">
        <v>62</v>
      </c>
      <c r="B66" s="63" t="s">
        <v>302</v>
      </c>
      <c r="C66" s="75"/>
      <c r="D66" s="64" t="s">
        <v>1</v>
      </c>
      <c r="E66" s="68"/>
      <c r="F66" s="64" t="s">
        <v>1</v>
      </c>
      <c r="G66" s="75"/>
      <c r="H66" s="64" t="s">
        <v>1</v>
      </c>
      <c r="I66" s="68"/>
      <c r="J66" s="64" t="s">
        <v>1</v>
      </c>
      <c r="K66" s="68"/>
      <c r="L66" s="64" t="s">
        <v>1</v>
      </c>
      <c r="M66" s="68" t="s">
        <v>35</v>
      </c>
      <c r="N66" s="69">
        <v>2.0000000000000001E-4</v>
      </c>
      <c r="O66" s="136" t="s">
        <v>35</v>
      </c>
      <c r="P66" s="69">
        <v>4.0000000000000002E-4</v>
      </c>
      <c r="Q66" s="68" t="s">
        <v>35</v>
      </c>
      <c r="R66" s="69">
        <v>2.0000000000000001E-4</v>
      </c>
      <c r="S66" s="68" t="s">
        <v>35</v>
      </c>
      <c r="T66" s="69">
        <v>2.0000000000000001E-4</v>
      </c>
      <c r="U66" s="68"/>
      <c r="V66" s="64" t="s">
        <v>1</v>
      </c>
      <c r="W66" s="68" t="s">
        <v>35</v>
      </c>
      <c r="X66" s="65">
        <v>1E-3</v>
      </c>
      <c r="Y66" s="77"/>
      <c r="Z66" s="186">
        <v>2.5000000000000001E-2</v>
      </c>
      <c r="AA66" s="68"/>
      <c r="AB66" s="64" t="s">
        <v>1</v>
      </c>
      <c r="AC66" s="68"/>
      <c r="AD66" s="64" t="s">
        <v>1</v>
      </c>
      <c r="AE66" s="68"/>
      <c r="AF66" s="64" t="s">
        <v>1</v>
      </c>
      <c r="AG66" s="68"/>
      <c r="AH66" s="64" t="s">
        <v>1</v>
      </c>
      <c r="AI66" s="68"/>
      <c r="AJ66" s="64" t="s">
        <v>1</v>
      </c>
      <c r="AK66" s="16"/>
      <c r="AL66" s="128" t="s">
        <v>36</v>
      </c>
    </row>
    <row r="67" spans="1:38" s="7" customFormat="1" ht="18" customHeight="1">
      <c r="A67" s="33">
        <v>63</v>
      </c>
      <c r="B67" s="63" t="s">
        <v>302</v>
      </c>
      <c r="C67" s="75"/>
      <c r="D67" s="64" t="s">
        <v>1</v>
      </c>
      <c r="E67" s="68"/>
      <c r="F67" s="64" t="s">
        <v>1</v>
      </c>
      <c r="G67" s="75"/>
      <c r="H67" s="64" t="s">
        <v>1</v>
      </c>
      <c r="I67" s="68"/>
      <c r="J67" s="64" t="s">
        <v>1</v>
      </c>
      <c r="K67" s="68"/>
      <c r="L67" s="64" t="s">
        <v>1</v>
      </c>
      <c r="M67" s="68" t="s">
        <v>35</v>
      </c>
      <c r="N67" s="69">
        <v>2.0000000000000001E-4</v>
      </c>
      <c r="O67" s="136" t="s">
        <v>35</v>
      </c>
      <c r="P67" s="69">
        <v>4.0000000000000002E-4</v>
      </c>
      <c r="Q67" s="68" t="s">
        <v>35</v>
      </c>
      <c r="R67" s="69">
        <v>2.0000000000000001E-4</v>
      </c>
      <c r="S67" s="68" t="s">
        <v>35</v>
      </c>
      <c r="T67" s="69">
        <v>2.0000000000000001E-4</v>
      </c>
      <c r="U67" s="68"/>
      <c r="V67" s="64" t="s">
        <v>1</v>
      </c>
      <c r="W67" s="68" t="s">
        <v>35</v>
      </c>
      <c r="X67" s="65">
        <v>1E-3</v>
      </c>
      <c r="Y67" s="68"/>
      <c r="Z67" s="65">
        <v>0.01</v>
      </c>
      <c r="AA67" s="68"/>
      <c r="AB67" s="64" t="s">
        <v>1</v>
      </c>
      <c r="AC67" s="68"/>
      <c r="AD67" s="64" t="s">
        <v>1</v>
      </c>
      <c r="AE67" s="68"/>
      <c r="AF67" s="64" t="s">
        <v>1</v>
      </c>
      <c r="AG67" s="68"/>
      <c r="AH67" s="64" t="s">
        <v>1</v>
      </c>
      <c r="AI67" s="68"/>
      <c r="AJ67" s="64" t="s">
        <v>1</v>
      </c>
      <c r="AK67" s="16"/>
      <c r="AL67" s="128"/>
    </row>
    <row r="68" spans="1:38" s="7" customFormat="1" ht="18" customHeight="1">
      <c r="A68" s="74">
        <v>64</v>
      </c>
      <c r="B68" s="63" t="s">
        <v>303</v>
      </c>
      <c r="C68" s="75"/>
      <c r="D68" s="64" t="s">
        <v>1</v>
      </c>
      <c r="E68" s="68"/>
      <c r="F68" s="64" t="s">
        <v>1</v>
      </c>
      <c r="G68" s="75"/>
      <c r="H68" s="64" t="s">
        <v>1</v>
      </c>
      <c r="I68" s="68"/>
      <c r="J68" s="64" t="s">
        <v>1</v>
      </c>
      <c r="K68" s="68"/>
      <c r="L68" s="64" t="s">
        <v>1</v>
      </c>
      <c r="M68" s="68" t="s">
        <v>35</v>
      </c>
      <c r="N68" s="69">
        <v>2.0000000000000001E-4</v>
      </c>
      <c r="O68" s="136" t="s">
        <v>35</v>
      </c>
      <c r="P68" s="69">
        <v>4.0000000000000002E-4</v>
      </c>
      <c r="Q68" s="68" t="s">
        <v>35</v>
      </c>
      <c r="R68" s="69">
        <v>2.0000000000000001E-4</v>
      </c>
      <c r="S68" s="68" t="s">
        <v>35</v>
      </c>
      <c r="T68" s="69">
        <v>2.0000000000000001E-4</v>
      </c>
      <c r="U68" s="68"/>
      <c r="V68" s="64" t="s">
        <v>1</v>
      </c>
      <c r="W68" s="68" t="s">
        <v>35</v>
      </c>
      <c r="X68" s="65">
        <v>1E-3</v>
      </c>
      <c r="Y68" s="77"/>
      <c r="Z68" s="186">
        <v>2.1000000000000001E-2</v>
      </c>
      <c r="AA68" s="68"/>
      <c r="AB68" s="64" t="s">
        <v>1</v>
      </c>
      <c r="AC68" s="68"/>
      <c r="AD68" s="64" t="s">
        <v>1</v>
      </c>
      <c r="AE68" s="68"/>
      <c r="AF68" s="64" t="s">
        <v>1</v>
      </c>
      <c r="AG68" s="68"/>
      <c r="AH68" s="64" t="s">
        <v>1</v>
      </c>
      <c r="AI68" s="68"/>
      <c r="AJ68" s="64" t="s">
        <v>1</v>
      </c>
      <c r="AK68" s="16"/>
      <c r="AL68" s="128" t="s">
        <v>93</v>
      </c>
    </row>
    <row r="69" spans="1:38" s="7" customFormat="1" ht="18" customHeight="1">
      <c r="A69" s="74">
        <v>65</v>
      </c>
      <c r="B69" s="63" t="s">
        <v>303</v>
      </c>
      <c r="C69" s="75"/>
      <c r="D69" s="64" t="s">
        <v>1</v>
      </c>
      <c r="E69" s="68"/>
      <c r="F69" s="64" t="s">
        <v>1</v>
      </c>
      <c r="G69" s="75"/>
      <c r="H69" s="64" t="s">
        <v>1</v>
      </c>
      <c r="I69" s="68"/>
      <c r="J69" s="64" t="s">
        <v>1</v>
      </c>
      <c r="K69" s="68"/>
      <c r="L69" s="64" t="s">
        <v>1</v>
      </c>
      <c r="M69" s="68" t="s">
        <v>35</v>
      </c>
      <c r="N69" s="69">
        <v>2.0000000000000001E-4</v>
      </c>
      <c r="O69" s="136" t="s">
        <v>35</v>
      </c>
      <c r="P69" s="69">
        <v>4.0000000000000002E-4</v>
      </c>
      <c r="Q69" s="68" t="s">
        <v>35</v>
      </c>
      <c r="R69" s="69">
        <v>2.0000000000000001E-4</v>
      </c>
      <c r="S69" s="68" t="s">
        <v>35</v>
      </c>
      <c r="T69" s="69">
        <v>2.0000000000000001E-4</v>
      </c>
      <c r="U69" s="68"/>
      <c r="V69" s="64" t="s">
        <v>1</v>
      </c>
      <c r="W69" s="68" t="s">
        <v>35</v>
      </c>
      <c r="X69" s="65">
        <v>1E-3</v>
      </c>
      <c r="Y69" s="77"/>
      <c r="Z69" s="186">
        <v>2.1000000000000001E-2</v>
      </c>
      <c r="AA69" s="68"/>
      <c r="AB69" s="64" t="s">
        <v>1</v>
      </c>
      <c r="AC69" s="68"/>
      <c r="AD69" s="64" t="s">
        <v>1</v>
      </c>
      <c r="AE69" s="68"/>
      <c r="AF69" s="64" t="s">
        <v>1</v>
      </c>
      <c r="AG69" s="68"/>
      <c r="AH69" s="64" t="s">
        <v>1</v>
      </c>
      <c r="AI69" s="68"/>
      <c r="AJ69" s="64" t="s">
        <v>1</v>
      </c>
      <c r="AK69" s="16"/>
      <c r="AL69" s="128" t="s">
        <v>36</v>
      </c>
    </row>
    <row r="70" spans="1:38" s="7" customFormat="1" ht="18" customHeight="1">
      <c r="A70" s="33">
        <v>66</v>
      </c>
      <c r="B70" s="63" t="s">
        <v>303</v>
      </c>
      <c r="C70" s="68"/>
      <c r="D70" s="64" t="s">
        <v>1</v>
      </c>
      <c r="E70" s="68"/>
      <c r="F70" s="64" t="s">
        <v>1</v>
      </c>
      <c r="G70" s="75"/>
      <c r="H70" s="64" t="s">
        <v>1</v>
      </c>
      <c r="I70" s="68"/>
      <c r="J70" s="64" t="s">
        <v>1</v>
      </c>
      <c r="K70" s="68"/>
      <c r="L70" s="64" t="s">
        <v>1</v>
      </c>
      <c r="M70" s="68" t="s">
        <v>35</v>
      </c>
      <c r="N70" s="69">
        <v>2.0000000000000001E-4</v>
      </c>
      <c r="O70" s="136" t="s">
        <v>35</v>
      </c>
      <c r="P70" s="69">
        <v>4.0000000000000002E-4</v>
      </c>
      <c r="Q70" s="68" t="s">
        <v>35</v>
      </c>
      <c r="R70" s="69">
        <v>2.0000000000000001E-4</v>
      </c>
      <c r="S70" s="68" t="s">
        <v>35</v>
      </c>
      <c r="T70" s="69">
        <v>2.0000000000000001E-4</v>
      </c>
      <c r="U70" s="68"/>
      <c r="V70" s="64" t="s">
        <v>1</v>
      </c>
      <c r="W70" s="68" t="s">
        <v>35</v>
      </c>
      <c r="X70" s="65">
        <v>1E-3</v>
      </c>
      <c r="Y70" s="68"/>
      <c r="Z70" s="69">
        <v>3.0999999999999999E-3</v>
      </c>
      <c r="AA70" s="68"/>
      <c r="AB70" s="64" t="s">
        <v>1</v>
      </c>
      <c r="AC70" s="68"/>
      <c r="AD70" s="64" t="s">
        <v>1</v>
      </c>
      <c r="AE70" s="68"/>
      <c r="AF70" s="64" t="s">
        <v>1</v>
      </c>
      <c r="AG70" s="68"/>
      <c r="AH70" s="64" t="s">
        <v>1</v>
      </c>
      <c r="AI70" s="68"/>
      <c r="AJ70" s="64" t="s">
        <v>1</v>
      </c>
      <c r="AK70" s="16"/>
      <c r="AL70" s="128"/>
    </row>
    <row r="71" spans="1:38" s="7" customFormat="1" ht="18" customHeight="1">
      <c r="A71" s="74">
        <v>67</v>
      </c>
      <c r="B71" s="63" t="s">
        <v>326</v>
      </c>
      <c r="C71" s="68"/>
      <c r="D71" s="64" t="s">
        <v>1</v>
      </c>
      <c r="E71" s="68"/>
      <c r="F71" s="64" t="s">
        <v>1</v>
      </c>
      <c r="G71" s="75"/>
      <c r="H71" s="64" t="s">
        <v>1</v>
      </c>
      <c r="I71" s="68"/>
      <c r="J71" s="64" t="s">
        <v>1</v>
      </c>
      <c r="K71" s="68"/>
      <c r="L71" s="64" t="s">
        <v>1</v>
      </c>
      <c r="M71" s="68" t="s">
        <v>154</v>
      </c>
      <c r="N71" s="69">
        <v>2.0000000000000001E-4</v>
      </c>
      <c r="O71" s="136" t="s">
        <v>154</v>
      </c>
      <c r="P71" s="69">
        <v>4.0000000000000002E-4</v>
      </c>
      <c r="Q71" s="68" t="s">
        <v>154</v>
      </c>
      <c r="R71" s="69">
        <v>2.0000000000000001E-4</v>
      </c>
      <c r="S71" s="68" t="s">
        <v>154</v>
      </c>
      <c r="T71" s="69">
        <v>2.0000000000000001E-4</v>
      </c>
      <c r="U71" s="68"/>
      <c r="V71" s="64" t="s">
        <v>1</v>
      </c>
      <c r="W71" s="68"/>
      <c r="X71" s="65">
        <v>1E-3</v>
      </c>
      <c r="Y71" s="77"/>
      <c r="Z71" s="186">
        <v>1.0999999999999999E-2</v>
      </c>
      <c r="AA71" s="68"/>
      <c r="AB71" s="64" t="s">
        <v>1</v>
      </c>
      <c r="AC71" s="68"/>
      <c r="AD71" s="64" t="s">
        <v>1</v>
      </c>
      <c r="AE71" s="68"/>
      <c r="AF71" s="64" t="s">
        <v>1</v>
      </c>
      <c r="AG71" s="68"/>
      <c r="AH71" s="64" t="s">
        <v>1</v>
      </c>
      <c r="AI71" s="68"/>
      <c r="AJ71" s="64" t="s">
        <v>1</v>
      </c>
      <c r="AK71" s="16"/>
      <c r="AL71" s="128" t="s">
        <v>155</v>
      </c>
    </row>
    <row r="72" spans="1:38" s="7" customFormat="1" ht="18" customHeight="1">
      <c r="A72" s="74">
        <v>68</v>
      </c>
      <c r="B72" s="63" t="s">
        <v>326</v>
      </c>
      <c r="C72" s="75"/>
      <c r="D72" s="64" t="s">
        <v>1</v>
      </c>
      <c r="E72" s="68"/>
      <c r="F72" s="64" t="s">
        <v>1</v>
      </c>
      <c r="G72" s="75"/>
      <c r="H72" s="64" t="s">
        <v>1</v>
      </c>
      <c r="I72" s="68"/>
      <c r="J72" s="64" t="s">
        <v>1</v>
      </c>
      <c r="K72" s="68"/>
      <c r="L72" s="64" t="s">
        <v>1</v>
      </c>
      <c r="M72" s="68" t="s">
        <v>104</v>
      </c>
      <c r="N72" s="69">
        <v>2.0000000000000001E-4</v>
      </c>
      <c r="O72" s="136" t="s">
        <v>104</v>
      </c>
      <c r="P72" s="69">
        <v>4.0000000000000002E-4</v>
      </c>
      <c r="Q72" s="68" t="s">
        <v>104</v>
      </c>
      <c r="R72" s="69">
        <v>2.0000000000000001E-4</v>
      </c>
      <c r="S72" s="68" t="s">
        <v>104</v>
      </c>
      <c r="T72" s="69">
        <v>2.0000000000000001E-4</v>
      </c>
      <c r="U72" s="68"/>
      <c r="V72" s="69">
        <v>2.9999999999999997E-4</v>
      </c>
      <c r="W72" s="68" t="s">
        <v>104</v>
      </c>
      <c r="X72" s="65">
        <v>1E-3</v>
      </c>
      <c r="Y72" s="77"/>
      <c r="Z72" s="186">
        <v>4.9000000000000002E-2</v>
      </c>
      <c r="AA72" s="68"/>
      <c r="AB72" s="64" t="s">
        <v>1</v>
      </c>
      <c r="AC72" s="68"/>
      <c r="AD72" s="64" t="s">
        <v>1</v>
      </c>
      <c r="AE72" s="68"/>
      <c r="AF72" s="64" t="s">
        <v>1</v>
      </c>
      <c r="AG72" s="68"/>
      <c r="AH72" s="64" t="s">
        <v>1</v>
      </c>
      <c r="AI72" s="68"/>
      <c r="AJ72" s="64" t="s">
        <v>1</v>
      </c>
      <c r="AK72" s="16"/>
      <c r="AL72" s="128" t="s">
        <v>93</v>
      </c>
    </row>
    <row r="73" spans="1:38" s="7" customFormat="1" ht="18" customHeight="1">
      <c r="A73" s="74">
        <v>69</v>
      </c>
      <c r="B73" s="63" t="s">
        <v>326</v>
      </c>
      <c r="C73" s="75"/>
      <c r="D73" s="64" t="s">
        <v>1</v>
      </c>
      <c r="E73" s="68"/>
      <c r="F73" s="64" t="s">
        <v>1</v>
      </c>
      <c r="G73" s="75"/>
      <c r="H73" s="64" t="s">
        <v>1</v>
      </c>
      <c r="I73" s="68"/>
      <c r="J73" s="64" t="s">
        <v>1</v>
      </c>
      <c r="K73" s="68"/>
      <c r="L73" s="64" t="s">
        <v>1</v>
      </c>
      <c r="M73" s="68" t="s">
        <v>104</v>
      </c>
      <c r="N73" s="69">
        <v>2.0000000000000001E-4</v>
      </c>
      <c r="O73" s="136"/>
      <c r="P73" s="69">
        <v>5.0000000000000001E-4</v>
      </c>
      <c r="Q73" s="68"/>
      <c r="R73" s="69">
        <v>2.0000000000000001E-4</v>
      </c>
      <c r="S73" s="68"/>
      <c r="T73" s="69">
        <v>2.0000000000000001E-4</v>
      </c>
      <c r="U73" s="68" t="s">
        <v>104</v>
      </c>
      <c r="V73" s="69">
        <v>2.0000000000000001E-4</v>
      </c>
      <c r="W73" s="68" t="s">
        <v>104</v>
      </c>
      <c r="X73" s="65">
        <v>1E-3</v>
      </c>
      <c r="Y73" s="77"/>
      <c r="Z73" s="186">
        <v>2.1999999999999999E-2</v>
      </c>
      <c r="AA73" s="68"/>
      <c r="AB73" s="64" t="s">
        <v>1</v>
      </c>
      <c r="AC73" s="68"/>
      <c r="AD73" s="64" t="s">
        <v>1</v>
      </c>
      <c r="AE73" s="68"/>
      <c r="AF73" s="64" t="s">
        <v>1</v>
      </c>
      <c r="AG73" s="68"/>
      <c r="AH73" s="64" t="s">
        <v>1</v>
      </c>
      <c r="AI73" s="68"/>
      <c r="AJ73" s="64" t="s">
        <v>1</v>
      </c>
      <c r="AK73" s="16"/>
      <c r="AL73" s="128" t="s">
        <v>93</v>
      </c>
    </row>
    <row r="74" spans="1:38" s="7" customFormat="1" ht="18" customHeight="1">
      <c r="A74" s="74">
        <v>70</v>
      </c>
      <c r="B74" s="63" t="s">
        <v>326</v>
      </c>
      <c r="C74" s="75"/>
      <c r="D74" s="64" t="s">
        <v>1</v>
      </c>
      <c r="E74" s="68"/>
      <c r="F74" s="64" t="s">
        <v>1</v>
      </c>
      <c r="G74" s="75"/>
      <c r="H74" s="64" t="s">
        <v>1</v>
      </c>
      <c r="I74" s="68"/>
      <c r="J74" s="64" t="s">
        <v>1</v>
      </c>
      <c r="K74" s="68"/>
      <c r="L74" s="64" t="s">
        <v>1</v>
      </c>
      <c r="M74" s="68" t="s">
        <v>104</v>
      </c>
      <c r="N74" s="69">
        <v>2.0000000000000001E-4</v>
      </c>
      <c r="O74" s="136" t="s">
        <v>104</v>
      </c>
      <c r="P74" s="69">
        <v>4.0000000000000002E-4</v>
      </c>
      <c r="Q74" s="68" t="s">
        <v>104</v>
      </c>
      <c r="R74" s="69">
        <v>2.0000000000000001E-4</v>
      </c>
      <c r="S74" s="68" t="s">
        <v>104</v>
      </c>
      <c r="T74" s="69">
        <v>2.0000000000000001E-4</v>
      </c>
      <c r="U74" s="68"/>
      <c r="V74" s="69">
        <v>2.9999999999999997E-4</v>
      </c>
      <c r="W74" s="68"/>
      <c r="X74" s="65">
        <v>1E-3</v>
      </c>
      <c r="Y74" s="77"/>
      <c r="Z74" s="186">
        <v>5.5E-2</v>
      </c>
      <c r="AA74" s="68"/>
      <c r="AB74" s="64" t="s">
        <v>1</v>
      </c>
      <c r="AC74" s="68"/>
      <c r="AD74" s="64" t="s">
        <v>1</v>
      </c>
      <c r="AE74" s="68"/>
      <c r="AF74" s="64" t="s">
        <v>1</v>
      </c>
      <c r="AG74" s="68"/>
      <c r="AH74" s="64" t="s">
        <v>1</v>
      </c>
      <c r="AI74" s="68"/>
      <c r="AJ74" s="64" t="s">
        <v>1</v>
      </c>
      <c r="AK74" s="16"/>
      <c r="AL74" s="128" t="s">
        <v>147</v>
      </c>
    </row>
    <row r="75" spans="1:38" s="7" customFormat="1" ht="18" customHeight="1">
      <c r="A75" s="74">
        <v>71</v>
      </c>
      <c r="B75" s="63" t="s">
        <v>315</v>
      </c>
      <c r="C75" s="75"/>
      <c r="D75" s="64" t="s">
        <v>1</v>
      </c>
      <c r="E75" s="68"/>
      <c r="F75" s="64" t="s">
        <v>1</v>
      </c>
      <c r="G75" s="75"/>
      <c r="H75" s="64" t="s">
        <v>1</v>
      </c>
      <c r="I75" s="68"/>
      <c r="J75" s="64" t="s">
        <v>1</v>
      </c>
      <c r="K75" s="68"/>
      <c r="L75" s="64" t="s">
        <v>1</v>
      </c>
      <c r="M75" s="68" t="s">
        <v>104</v>
      </c>
      <c r="N75" s="69">
        <v>2.0000000000000001E-4</v>
      </c>
      <c r="O75" s="136"/>
      <c r="P75" s="69">
        <v>1.6000000000000001E-3</v>
      </c>
      <c r="Q75" s="68"/>
      <c r="R75" s="69">
        <v>1.4E-3</v>
      </c>
      <c r="S75" s="68" t="s">
        <v>104</v>
      </c>
      <c r="T75" s="69">
        <v>2.0000000000000001E-4</v>
      </c>
      <c r="U75" s="68"/>
      <c r="V75" s="64" t="s">
        <v>1</v>
      </c>
      <c r="W75" s="68"/>
      <c r="X75" s="65">
        <v>3.0000000000000001E-3</v>
      </c>
      <c r="Y75" s="77"/>
      <c r="Z75" s="186">
        <v>8.4000000000000005E-2</v>
      </c>
      <c r="AA75" s="68"/>
      <c r="AB75" s="64" t="s">
        <v>1</v>
      </c>
      <c r="AC75" s="68"/>
      <c r="AD75" s="64" t="s">
        <v>1</v>
      </c>
      <c r="AE75" s="68"/>
      <c r="AF75" s="64" t="s">
        <v>1</v>
      </c>
      <c r="AG75" s="68"/>
      <c r="AH75" s="64" t="s">
        <v>1</v>
      </c>
      <c r="AI75" s="68"/>
      <c r="AJ75" s="64" t="s">
        <v>1</v>
      </c>
      <c r="AK75" s="16"/>
      <c r="AL75" s="128" t="s">
        <v>147</v>
      </c>
    </row>
    <row r="76" spans="1:38" s="7" customFormat="1" ht="18" customHeight="1">
      <c r="A76" s="74">
        <v>72</v>
      </c>
      <c r="B76" s="63" t="s">
        <v>315</v>
      </c>
      <c r="C76" s="85"/>
      <c r="D76" s="64" t="s">
        <v>1</v>
      </c>
      <c r="E76" s="68"/>
      <c r="F76" s="64" t="s">
        <v>1</v>
      </c>
      <c r="G76" s="75"/>
      <c r="H76" s="64" t="s">
        <v>1</v>
      </c>
      <c r="I76" s="68"/>
      <c r="J76" s="64" t="s">
        <v>1</v>
      </c>
      <c r="K76" s="68"/>
      <c r="L76" s="64" t="s">
        <v>1</v>
      </c>
      <c r="M76" s="68" t="s">
        <v>104</v>
      </c>
      <c r="N76" s="69">
        <v>2.0000000000000001E-4</v>
      </c>
      <c r="O76" s="136"/>
      <c r="P76" s="69">
        <v>8.0000000000000004E-4</v>
      </c>
      <c r="Q76" s="68"/>
      <c r="R76" s="69">
        <v>5.9999999999999995E-4</v>
      </c>
      <c r="S76" s="68" t="s">
        <v>104</v>
      </c>
      <c r="T76" s="69">
        <v>2.0000000000000001E-4</v>
      </c>
      <c r="U76" s="68"/>
      <c r="V76" s="64" t="s">
        <v>1</v>
      </c>
      <c r="W76" s="68"/>
      <c r="X76" s="65">
        <v>1E-3</v>
      </c>
      <c r="Y76" s="77"/>
      <c r="Z76" s="186">
        <v>4.3999999999999997E-2</v>
      </c>
      <c r="AA76" s="68"/>
      <c r="AB76" s="64" t="s">
        <v>1</v>
      </c>
      <c r="AC76" s="68"/>
      <c r="AD76" s="64" t="s">
        <v>1</v>
      </c>
      <c r="AE76" s="68"/>
      <c r="AF76" s="64" t="s">
        <v>1</v>
      </c>
      <c r="AG76" s="68"/>
      <c r="AH76" s="64" t="s">
        <v>1</v>
      </c>
      <c r="AI76" s="68"/>
      <c r="AJ76" s="64" t="s">
        <v>1</v>
      </c>
      <c r="AK76" s="16"/>
      <c r="AL76" s="128" t="s">
        <v>93</v>
      </c>
    </row>
    <row r="77" spans="1:38" s="7" customFormat="1" ht="18" customHeight="1">
      <c r="A77" s="33">
        <v>73</v>
      </c>
      <c r="B77" s="63" t="s">
        <v>316</v>
      </c>
      <c r="C77" s="75"/>
      <c r="D77" s="64" t="s">
        <v>1</v>
      </c>
      <c r="E77" s="68"/>
      <c r="F77" s="64" t="s">
        <v>1</v>
      </c>
      <c r="G77" s="75"/>
      <c r="H77" s="64" t="s">
        <v>1</v>
      </c>
      <c r="I77" s="68"/>
      <c r="J77" s="64" t="s">
        <v>1</v>
      </c>
      <c r="K77" s="68" t="s">
        <v>35</v>
      </c>
      <c r="L77" s="69">
        <v>2.0000000000000001E-4</v>
      </c>
      <c r="M77" s="68"/>
      <c r="N77" s="69">
        <v>5.0000000000000001E-4</v>
      </c>
      <c r="O77" s="136"/>
      <c r="P77" s="69">
        <v>1.6999999999999999E-3</v>
      </c>
      <c r="Q77" s="68"/>
      <c r="R77" s="69">
        <v>1.5E-3</v>
      </c>
      <c r="S77" s="68" t="s">
        <v>35</v>
      </c>
      <c r="T77" s="69">
        <v>2.0000000000000001E-4</v>
      </c>
      <c r="U77" s="68" t="s">
        <v>35</v>
      </c>
      <c r="V77" s="69">
        <v>2.0000000000000001E-4</v>
      </c>
      <c r="W77" s="68"/>
      <c r="X77" s="65">
        <v>1.7999999999999999E-2</v>
      </c>
      <c r="Y77" s="68"/>
      <c r="Z77" s="69">
        <v>2.3E-3</v>
      </c>
      <c r="AA77" s="68"/>
      <c r="AB77" s="64" t="s">
        <v>1</v>
      </c>
      <c r="AC77" s="68"/>
      <c r="AD77" s="64" t="s">
        <v>1</v>
      </c>
      <c r="AE77" s="68"/>
      <c r="AF77" s="64" t="s">
        <v>1</v>
      </c>
      <c r="AG77" s="68"/>
      <c r="AH77" s="64" t="s">
        <v>1</v>
      </c>
      <c r="AI77" s="68"/>
      <c r="AJ77" s="64" t="s">
        <v>1</v>
      </c>
      <c r="AK77" s="16"/>
      <c r="AL77" s="128"/>
    </row>
    <row r="78" spans="1:38" s="7" customFormat="1" ht="18" customHeight="1">
      <c r="A78" s="74">
        <v>74</v>
      </c>
      <c r="B78" s="63" t="s">
        <v>316</v>
      </c>
      <c r="C78" s="102"/>
      <c r="D78" s="64" t="s">
        <v>1</v>
      </c>
      <c r="E78" s="68"/>
      <c r="F78" s="64" t="s">
        <v>1</v>
      </c>
      <c r="G78" s="75"/>
      <c r="H78" s="64" t="s">
        <v>1</v>
      </c>
      <c r="I78" s="68"/>
      <c r="J78" s="64" t="s">
        <v>1</v>
      </c>
      <c r="K78" s="68"/>
      <c r="L78" s="69">
        <v>2.0000000000000001E-4</v>
      </c>
      <c r="M78" s="68"/>
      <c r="N78" s="65">
        <v>1.0999999999999999E-2</v>
      </c>
      <c r="O78" s="136"/>
      <c r="P78" s="69">
        <v>1.2999999999999999E-3</v>
      </c>
      <c r="Q78" s="68"/>
      <c r="R78" s="69">
        <v>1.1000000000000001E-3</v>
      </c>
      <c r="S78" s="68" t="s">
        <v>35</v>
      </c>
      <c r="T78" s="69">
        <v>2.0000000000000001E-4</v>
      </c>
      <c r="U78" s="68"/>
      <c r="V78" s="69">
        <v>5.9999999999999995E-4</v>
      </c>
      <c r="W78" s="77"/>
      <c r="X78" s="186">
        <v>4.7E-2</v>
      </c>
      <c r="Y78" s="68"/>
      <c r="Z78" s="69">
        <v>2.0000000000000001E-4</v>
      </c>
      <c r="AA78" s="68"/>
      <c r="AB78" s="64" t="s">
        <v>1</v>
      </c>
      <c r="AC78" s="68"/>
      <c r="AD78" s="64" t="s">
        <v>1</v>
      </c>
      <c r="AE78" s="68"/>
      <c r="AF78" s="64" t="s">
        <v>1</v>
      </c>
      <c r="AG78" s="68"/>
      <c r="AH78" s="64" t="s">
        <v>1</v>
      </c>
      <c r="AI78" s="68"/>
      <c r="AJ78" s="64" t="s">
        <v>1</v>
      </c>
      <c r="AK78" s="16"/>
      <c r="AL78" s="128" t="s">
        <v>93</v>
      </c>
    </row>
    <row r="79" spans="1:38" s="7" customFormat="1" ht="18" customHeight="1">
      <c r="A79" s="33">
        <v>75</v>
      </c>
      <c r="B79" s="63" t="s">
        <v>316</v>
      </c>
      <c r="C79" s="101"/>
      <c r="D79" s="64" t="s">
        <v>1</v>
      </c>
      <c r="E79" s="68"/>
      <c r="F79" s="64" t="s">
        <v>1</v>
      </c>
      <c r="G79" s="75"/>
      <c r="H79" s="64" t="s">
        <v>1</v>
      </c>
      <c r="I79" s="68"/>
      <c r="J79" s="64" t="s">
        <v>1</v>
      </c>
      <c r="K79" s="68" t="s">
        <v>35</v>
      </c>
      <c r="L79" s="69">
        <v>2.0000000000000001E-4</v>
      </c>
      <c r="M79" s="68" t="s">
        <v>35</v>
      </c>
      <c r="N79" s="69">
        <v>2.0000000000000001E-4</v>
      </c>
      <c r="O79" s="136"/>
      <c r="P79" s="69">
        <v>3.5000000000000001E-3</v>
      </c>
      <c r="Q79" s="68"/>
      <c r="R79" s="69">
        <v>3.3E-3</v>
      </c>
      <c r="S79" s="68" t="s">
        <v>35</v>
      </c>
      <c r="T79" s="69">
        <v>2.0000000000000001E-4</v>
      </c>
      <c r="U79" s="68" t="s">
        <v>35</v>
      </c>
      <c r="V79" s="69">
        <v>2.0000000000000001E-4</v>
      </c>
      <c r="W79" s="68"/>
      <c r="X79" s="65">
        <v>2E-3</v>
      </c>
      <c r="Y79" s="68" t="s">
        <v>35</v>
      </c>
      <c r="Z79" s="69">
        <v>2.0000000000000001E-4</v>
      </c>
      <c r="AA79" s="68"/>
      <c r="AB79" s="64" t="s">
        <v>1</v>
      </c>
      <c r="AC79" s="68"/>
      <c r="AD79" s="64" t="s">
        <v>1</v>
      </c>
      <c r="AE79" s="68"/>
      <c r="AF79" s="64" t="s">
        <v>1</v>
      </c>
      <c r="AG79" s="68"/>
      <c r="AH79" s="64" t="s">
        <v>1</v>
      </c>
      <c r="AI79" s="68"/>
      <c r="AJ79" s="64" t="s">
        <v>1</v>
      </c>
      <c r="AK79" s="16"/>
      <c r="AL79" s="128"/>
    </row>
    <row r="80" spans="1:38" s="7" customFormat="1" ht="18" customHeight="1">
      <c r="A80" s="33">
        <v>76</v>
      </c>
      <c r="B80" s="63" t="s">
        <v>317</v>
      </c>
      <c r="C80" s="75"/>
      <c r="D80" s="64" t="s">
        <v>1</v>
      </c>
      <c r="E80" s="68"/>
      <c r="F80" s="64" t="s">
        <v>1</v>
      </c>
      <c r="G80" s="75"/>
      <c r="H80" s="64" t="s">
        <v>1</v>
      </c>
      <c r="I80" s="68"/>
      <c r="J80" s="64" t="s">
        <v>1</v>
      </c>
      <c r="K80" s="68"/>
      <c r="L80" s="64" t="s">
        <v>1</v>
      </c>
      <c r="M80" s="68" t="s">
        <v>35</v>
      </c>
      <c r="N80" s="69">
        <v>2.0000000000000001E-4</v>
      </c>
      <c r="O80" s="136" t="s">
        <v>35</v>
      </c>
      <c r="P80" s="69">
        <v>4.0000000000000002E-4</v>
      </c>
      <c r="Q80" s="68" t="s">
        <v>35</v>
      </c>
      <c r="R80" s="69">
        <v>2.0000000000000001E-4</v>
      </c>
      <c r="S80" s="68" t="s">
        <v>35</v>
      </c>
      <c r="T80" s="69">
        <v>2.0000000000000001E-4</v>
      </c>
      <c r="U80" s="68"/>
      <c r="V80" s="64" t="s">
        <v>1</v>
      </c>
      <c r="W80" s="68" t="s">
        <v>35</v>
      </c>
      <c r="X80" s="65">
        <v>1E-3</v>
      </c>
      <c r="Y80" s="68"/>
      <c r="Z80" s="69">
        <v>1.6000000000000001E-3</v>
      </c>
      <c r="AA80" s="68"/>
      <c r="AB80" s="64" t="s">
        <v>1</v>
      </c>
      <c r="AC80" s="68"/>
      <c r="AD80" s="64" t="s">
        <v>1</v>
      </c>
      <c r="AE80" s="68"/>
      <c r="AF80" s="64" t="s">
        <v>1</v>
      </c>
      <c r="AG80" s="68"/>
      <c r="AH80" s="64" t="s">
        <v>1</v>
      </c>
      <c r="AI80" s="68"/>
      <c r="AJ80" s="64" t="s">
        <v>1</v>
      </c>
      <c r="AK80" s="16"/>
      <c r="AL80" s="128"/>
    </row>
    <row r="81" spans="1:38" s="7" customFormat="1" ht="18" customHeight="1">
      <c r="A81" s="74">
        <v>77</v>
      </c>
      <c r="B81" s="63" t="s">
        <v>260</v>
      </c>
      <c r="C81" s="75"/>
      <c r="D81" s="64" t="s">
        <v>1</v>
      </c>
      <c r="E81" s="75"/>
      <c r="F81" s="64" t="s">
        <v>1</v>
      </c>
      <c r="G81" s="75"/>
      <c r="H81" s="64" t="s">
        <v>1</v>
      </c>
      <c r="I81" s="75"/>
      <c r="J81" s="64" t="s">
        <v>1</v>
      </c>
      <c r="K81" s="75"/>
      <c r="L81" s="64" t="s">
        <v>1</v>
      </c>
      <c r="M81" s="75"/>
      <c r="N81" s="64" t="s">
        <v>1</v>
      </c>
      <c r="O81" s="75"/>
      <c r="P81" s="64" t="s">
        <v>1</v>
      </c>
      <c r="Q81" s="75"/>
      <c r="R81" s="64" t="s">
        <v>1</v>
      </c>
      <c r="S81" s="75"/>
      <c r="T81" s="64" t="s">
        <v>1</v>
      </c>
      <c r="U81" s="75"/>
      <c r="V81" s="64" t="s">
        <v>1</v>
      </c>
      <c r="W81" s="75"/>
      <c r="X81" s="64" t="s">
        <v>1</v>
      </c>
      <c r="Y81" s="75"/>
      <c r="Z81" s="64" t="s">
        <v>1</v>
      </c>
      <c r="AA81" s="77"/>
      <c r="AB81" s="191">
        <v>12</v>
      </c>
      <c r="AC81" s="75"/>
      <c r="AD81" s="64" t="s">
        <v>1</v>
      </c>
      <c r="AE81" s="75"/>
      <c r="AF81" s="64" t="s">
        <v>1</v>
      </c>
      <c r="AG81" s="75"/>
      <c r="AH81" s="64" t="s">
        <v>1</v>
      </c>
      <c r="AI81" s="75"/>
      <c r="AJ81" s="64" t="s">
        <v>1</v>
      </c>
      <c r="AK81" s="16"/>
      <c r="AL81" s="128" t="s">
        <v>36</v>
      </c>
    </row>
    <row r="82" spans="1:38" s="7" customFormat="1" ht="18" customHeight="1">
      <c r="A82" s="33">
        <v>78</v>
      </c>
      <c r="B82" s="63" t="s">
        <v>260</v>
      </c>
      <c r="C82" s="75"/>
      <c r="D82" s="64" t="s">
        <v>1</v>
      </c>
      <c r="E82" s="75"/>
      <c r="F82" s="64" t="s">
        <v>1</v>
      </c>
      <c r="G82" s="75"/>
      <c r="H82" s="64" t="s">
        <v>1</v>
      </c>
      <c r="I82" s="75"/>
      <c r="J82" s="64" t="s">
        <v>1</v>
      </c>
      <c r="K82" s="68" t="s">
        <v>166</v>
      </c>
      <c r="L82" s="64">
        <v>2.0000000000000001E-4</v>
      </c>
      <c r="M82" s="68" t="s">
        <v>35</v>
      </c>
      <c r="N82" s="65">
        <v>2E-3</v>
      </c>
      <c r="O82" s="136" t="s">
        <v>167</v>
      </c>
      <c r="P82" s="65">
        <v>4.0000000000000001E-3</v>
      </c>
      <c r="Q82" s="136" t="s">
        <v>167</v>
      </c>
      <c r="R82" s="65">
        <v>2E-3</v>
      </c>
      <c r="S82" s="136" t="s">
        <v>167</v>
      </c>
      <c r="T82" s="65">
        <v>2E-3</v>
      </c>
      <c r="U82" s="68" t="s">
        <v>167</v>
      </c>
      <c r="V82" s="69">
        <v>5.0000000000000001E-4</v>
      </c>
      <c r="W82" s="68" t="s">
        <v>35</v>
      </c>
      <c r="X82" s="65">
        <v>2E-3</v>
      </c>
      <c r="Y82" s="68"/>
      <c r="Z82" s="69">
        <v>1.1000000000000001E-3</v>
      </c>
      <c r="AA82" s="75"/>
      <c r="AB82" s="64" t="s">
        <v>1</v>
      </c>
      <c r="AC82" s="75"/>
      <c r="AD82" s="64" t="s">
        <v>1</v>
      </c>
      <c r="AE82" s="75"/>
      <c r="AF82" s="64" t="s">
        <v>1</v>
      </c>
      <c r="AG82" s="75"/>
      <c r="AH82" s="64" t="s">
        <v>1</v>
      </c>
      <c r="AI82" s="75"/>
      <c r="AJ82" s="64" t="s">
        <v>1</v>
      </c>
      <c r="AK82" s="16"/>
      <c r="AL82" s="128"/>
    </row>
    <row r="83" spans="1:38" s="7" customFormat="1" ht="18" customHeight="1">
      <c r="A83" s="33">
        <v>79</v>
      </c>
      <c r="B83" s="63" t="s">
        <v>260</v>
      </c>
      <c r="C83" s="75"/>
      <c r="D83" s="64" t="s">
        <v>1</v>
      </c>
      <c r="E83" s="75"/>
      <c r="F83" s="64" t="s">
        <v>1</v>
      </c>
      <c r="G83" s="75"/>
      <c r="H83" s="64" t="s">
        <v>1</v>
      </c>
      <c r="I83" s="75"/>
      <c r="J83" s="64" t="s">
        <v>1</v>
      </c>
      <c r="K83" s="68" t="s">
        <v>166</v>
      </c>
      <c r="L83" s="64">
        <v>2.0000000000000001E-4</v>
      </c>
      <c r="M83" s="68" t="s">
        <v>35</v>
      </c>
      <c r="N83" s="65">
        <v>2E-3</v>
      </c>
      <c r="O83" s="136" t="s">
        <v>167</v>
      </c>
      <c r="P83" s="65">
        <v>4.0000000000000001E-3</v>
      </c>
      <c r="Q83" s="136" t="s">
        <v>167</v>
      </c>
      <c r="R83" s="65">
        <v>2E-3</v>
      </c>
      <c r="S83" s="136" t="s">
        <v>167</v>
      </c>
      <c r="T83" s="65">
        <v>2E-3</v>
      </c>
      <c r="U83" s="68" t="s">
        <v>167</v>
      </c>
      <c r="V83" s="69">
        <v>5.0000000000000001E-4</v>
      </c>
      <c r="W83" s="68" t="s">
        <v>35</v>
      </c>
      <c r="X83" s="65">
        <v>2E-3</v>
      </c>
      <c r="Y83" s="68"/>
      <c r="Z83" s="69">
        <v>1.6000000000000001E-3</v>
      </c>
      <c r="AA83" s="75"/>
      <c r="AB83" s="64" t="s">
        <v>1</v>
      </c>
      <c r="AC83" s="75"/>
      <c r="AD83" s="64" t="s">
        <v>1</v>
      </c>
      <c r="AE83" s="75"/>
      <c r="AF83" s="64" t="s">
        <v>1</v>
      </c>
      <c r="AG83" s="75"/>
      <c r="AH83" s="64" t="s">
        <v>1</v>
      </c>
      <c r="AI83" s="75"/>
      <c r="AJ83" s="64" t="s">
        <v>1</v>
      </c>
      <c r="AK83" s="16"/>
      <c r="AL83" s="128"/>
    </row>
    <row r="84" spans="1:38" s="7" customFormat="1" ht="18" customHeight="1">
      <c r="A84" s="33">
        <v>80</v>
      </c>
      <c r="B84" s="63" t="s">
        <v>260</v>
      </c>
      <c r="C84" s="75"/>
      <c r="D84" s="64" t="s">
        <v>1</v>
      </c>
      <c r="E84" s="75"/>
      <c r="F84" s="64" t="s">
        <v>1</v>
      </c>
      <c r="G84" s="75"/>
      <c r="H84" s="64" t="s">
        <v>1</v>
      </c>
      <c r="I84" s="75"/>
      <c r="J84" s="64" t="s">
        <v>1</v>
      </c>
      <c r="K84" s="68" t="s">
        <v>166</v>
      </c>
      <c r="L84" s="64">
        <v>2.0000000000000001E-4</v>
      </c>
      <c r="M84" s="68" t="s">
        <v>35</v>
      </c>
      <c r="N84" s="65">
        <v>2E-3</v>
      </c>
      <c r="O84" s="136" t="s">
        <v>167</v>
      </c>
      <c r="P84" s="65">
        <v>4.0000000000000001E-3</v>
      </c>
      <c r="Q84" s="136" t="s">
        <v>167</v>
      </c>
      <c r="R84" s="65">
        <v>2E-3</v>
      </c>
      <c r="S84" s="136" t="s">
        <v>167</v>
      </c>
      <c r="T84" s="65">
        <v>2E-3</v>
      </c>
      <c r="U84" s="68" t="s">
        <v>167</v>
      </c>
      <c r="V84" s="69">
        <v>5.0000000000000001E-4</v>
      </c>
      <c r="W84" s="68" t="s">
        <v>35</v>
      </c>
      <c r="X84" s="65">
        <v>2E-3</v>
      </c>
      <c r="Y84" s="68"/>
      <c r="Z84" s="69">
        <v>5.9999999999999995E-4</v>
      </c>
      <c r="AA84" s="75"/>
      <c r="AB84" s="64" t="s">
        <v>1</v>
      </c>
      <c r="AC84" s="75"/>
      <c r="AD84" s="64" t="s">
        <v>1</v>
      </c>
      <c r="AE84" s="75"/>
      <c r="AF84" s="64" t="s">
        <v>1</v>
      </c>
      <c r="AG84" s="75"/>
      <c r="AH84" s="64" t="s">
        <v>1</v>
      </c>
      <c r="AI84" s="75"/>
      <c r="AJ84" s="64" t="s">
        <v>1</v>
      </c>
      <c r="AK84" s="16"/>
      <c r="AL84" s="128"/>
    </row>
    <row r="85" spans="1:38" s="7" customFormat="1" ht="18" customHeight="1">
      <c r="A85" s="33">
        <v>81</v>
      </c>
      <c r="B85" s="63" t="s">
        <v>260</v>
      </c>
      <c r="C85" s="75"/>
      <c r="D85" s="64" t="s">
        <v>1</v>
      </c>
      <c r="E85" s="75"/>
      <c r="F85" s="64" t="s">
        <v>1</v>
      </c>
      <c r="G85" s="75"/>
      <c r="H85" s="64" t="s">
        <v>1</v>
      </c>
      <c r="I85" s="75"/>
      <c r="J85" s="64" t="s">
        <v>1</v>
      </c>
      <c r="K85" s="68" t="s">
        <v>166</v>
      </c>
      <c r="L85" s="64">
        <v>2.0000000000000001E-4</v>
      </c>
      <c r="M85" s="68" t="s">
        <v>35</v>
      </c>
      <c r="N85" s="65">
        <v>2E-3</v>
      </c>
      <c r="O85" s="136" t="s">
        <v>167</v>
      </c>
      <c r="P85" s="65">
        <v>4.0000000000000001E-3</v>
      </c>
      <c r="Q85" s="136" t="s">
        <v>167</v>
      </c>
      <c r="R85" s="65">
        <v>2E-3</v>
      </c>
      <c r="S85" s="136" t="s">
        <v>167</v>
      </c>
      <c r="T85" s="65">
        <v>2E-3</v>
      </c>
      <c r="U85" s="68" t="s">
        <v>167</v>
      </c>
      <c r="V85" s="69">
        <v>5.0000000000000001E-4</v>
      </c>
      <c r="W85" s="68"/>
      <c r="X85" s="65">
        <v>2E-3</v>
      </c>
      <c r="Y85" s="68"/>
      <c r="Z85" s="69">
        <v>5.9999999999999995E-4</v>
      </c>
      <c r="AA85" s="75"/>
      <c r="AB85" s="64" t="s">
        <v>1</v>
      </c>
      <c r="AC85" s="75"/>
      <c r="AD85" s="64" t="s">
        <v>1</v>
      </c>
      <c r="AE85" s="75"/>
      <c r="AF85" s="64" t="s">
        <v>1</v>
      </c>
      <c r="AG85" s="75"/>
      <c r="AH85" s="64" t="s">
        <v>1</v>
      </c>
      <c r="AI85" s="75"/>
      <c r="AJ85" s="64" t="s">
        <v>1</v>
      </c>
      <c r="AK85" s="16"/>
      <c r="AL85" s="128"/>
    </row>
    <row r="86" spans="1:38" s="7" customFormat="1" ht="18" customHeight="1">
      <c r="A86" s="74">
        <v>82</v>
      </c>
      <c r="B86" s="63" t="s">
        <v>318</v>
      </c>
      <c r="C86" s="75"/>
      <c r="D86" s="64" t="s">
        <v>1</v>
      </c>
      <c r="E86" s="68"/>
      <c r="F86" s="64" t="s">
        <v>1</v>
      </c>
      <c r="G86" s="75"/>
      <c r="H86" s="64" t="s">
        <v>1</v>
      </c>
      <c r="I86" s="68"/>
      <c r="J86" s="64" t="s">
        <v>1</v>
      </c>
      <c r="K86" s="68"/>
      <c r="L86" s="64" t="s">
        <v>1</v>
      </c>
      <c r="M86" s="68"/>
      <c r="N86" s="64" t="s">
        <v>1</v>
      </c>
      <c r="O86" s="136"/>
      <c r="P86" s="64" t="s">
        <v>1</v>
      </c>
      <c r="Q86" s="68"/>
      <c r="R86" s="64" t="s">
        <v>1</v>
      </c>
      <c r="S86" s="68"/>
      <c r="T86" s="64" t="s">
        <v>1</v>
      </c>
      <c r="U86" s="68"/>
      <c r="V86" s="64" t="s">
        <v>1</v>
      </c>
      <c r="W86" s="68"/>
      <c r="X86" s="64" t="s">
        <v>1</v>
      </c>
      <c r="Y86" s="68"/>
      <c r="Z86" s="64" t="s">
        <v>1</v>
      </c>
      <c r="AA86" s="77"/>
      <c r="AB86" s="193">
        <v>20</v>
      </c>
      <c r="AC86" s="68"/>
      <c r="AD86" s="72">
        <v>20.7</v>
      </c>
      <c r="AE86" s="68" t="s">
        <v>35</v>
      </c>
      <c r="AF86" s="65">
        <v>2E-3</v>
      </c>
      <c r="AG86" s="68"/>
      <c r="AH86" s="64" t="s">
        <v>1</v>
      </c>
      <c r="AI86" s="68"/>
      <c r="AJ86" s="64" t="s">
        <v>1</v>
      </c>
      <c r="AK86" s="16"/>
      <c r="AL86" s="128" t="s">
        <v>36</v>
      </c>
    </row>
    <row r="87" spans="1:38" s="7" customFormat="1" ht="18" customHeight="1">
      <c r="A87" s="33">
        <v>83</v>
      </c>
      <c r="B87" s="63" t="s">
        <v>318</v>
      </c>
      <c r="C87" s="75"/>
      <c r="D87" s="64" t="s">
        <v>1</v>
      </c>
      <c r="E87" s="68"/>
      <c r="F87" s="64" t="s">
        <v>1</v>
      </c>
      <c r="G87" s="75"/>
      <c r="H87" s="64" t="s">
        <v>1</v>
      </c>
      <c r="I87" s="68"/>
      <c r="J87" s="64" t="s">
        <v>1</v>
      </c>
      <c r="K87" s="68"/>
      <c r="L87" s="64" t="s">
        <v>1</v>
      </c>
      <c r="M87" s="68" t="s">
        <v>35</v>
      </c>
      <c r="N87" s="69">
        <v>2.0000000000000001E-4</v>
      </c>
      <c r="O87" s="136" t="s">
        <v>35</v>
      </c>
      <c r="P87" s="69">
        <v>4.0000000000000002E-4</v>
      </c>
      <c r="Q87" s="68" t="s">
        <v>35</v>
      </c>
      <c r="R87" s="69">
        <v>2.0000000000000001E-4</v>
      </c>
      <c r="S87" s="68" t="s">
        <v>35</v>
      </c>
      <c r="T87" s="69">
        <v>2.0000000000000001E-4</v>
      </c>
      <c r="U87" s="68"/>
      <c r="V87" s="69">
        <v>2.0000000000000001E-4</v>
      </c>
      <c r="W87" s="68" t="s">
        <v>35</v>
      </c>
      <c r="X87" s="65">
        <v>1E-3</v>
      </c>
      <c r="Y87" s="68"/>
      <c r="Z87" s="69">
        <v>8.8999999999999999E-3</v>
      </c>
      <c r="AA87" s="68"/>
      <c r="AB87" s="64" t="s">
        <v>1</v>
      </c>
      <c r="AC87" s="68"/>
      <c r="AD87" s="64" t="s">
        <v>1</v>
      </c>
      <c r="AE87" s="68"/>
      <c r="AF87" s="64" t="s">
        <v>1</v>
      </c>
      <c r="AG87" s="68"/>
      <c r="AH87" s="64" t="s">
        <v>1</v>
      </c>
      <c r="AI87" s="68"/>
      <c r="AJ87" s="64" t="s">
        <v>1</v>
      </c>
      <c r="AK87" s="16"/>
      <c r="AL87" s="128"/>
    </row>
    <row r="88" spans="1:38" s="7" customFormat="1" ht="18" customHeight="1">
      <c r="A88" s="33">
        <v>84</v>
      </c>
      <c r="B88" s="63" t="s">
        <v>318</v>
      </c>
      <c r="C88" s="101"/>
      <c r="D88" s="64" t="s">
        <v>1</v>
      </c>
      <c r="E88" s="68"/>
      <c r="F88" s="64" t="s">
        <v>1</v>
      </c>
      <c r="G88" s="75"/>
      <c r="H88" s="64" t="s">
        <v>1</v>
      </c>
      <c r="I88" s="68"/>
      <c r="J88" s="64" t="s">
        <v>1</v>
      </c>
      <c r="K88" s="68"/>
      <c r="L88" s="64" t="s">
        <v>1</v>
      </c>
      <c r="M88" s="68" t="s">
        <v>35</v>
      </c>
      <c r="N88" s="69">
        <v>2.0000000000000001E-4</v>
      </c>
      <c r="O88" s="136" t="s">
        <v>35</v>
      </c>
      <c r="P88" s="69">
        <v>4.0000000000000002E-4</v>
      </c>
      <c r="Q88" s="68" t="s">
        <v>35</v>
      </c>
      <c r="R88" s="69">
        <v>2.0000000000000001E-4</v>
      </c>
      <c r="S88" s="68" t="s">
        <v>35</v>
      </c>
      <c r="T88" s="69">
        <v>2.0000000000000001E-4</v>
      </c>
      <c r="U88" s="68" t="s">
        <v>35</v>
      </c>
      <c r="V88" s="69">
        <v>2.0000000000000001E-4</v>
      </c>
      <c r="W88" s="68" t="s">
        <v>35</v>
      </c>
      <c r="X88" s="65">
        <v>1E-3</v>
      </c>
      <c r="Y88" s="68"/>
      <c r="Z88" s="69">
        <v>7.7000000000000002E-3</v>
      </c>
      <c r="AA88" s="68"/>
      <c r="AB88" s="64" t="s">
        <v>1</v>
      </c>
      <c r="AC88" s="68"/>
      <c r="AD88" s="64" t="s">
        <v>1</v>
      </c>
      <c r="AE88" s="68"/>
      <c r="AF88" s="64" t="s">
        <v>1</v>
      </c>
      <c r="AG88" s="68"/>
      <c r="AH88" s="64" t="s">
        <v>1</v>
      </c>
      <c r="AI88" s="68"/>
      <c r="AJ88" s="64" t="s">
        <v>1</v>
      </c>
      <c r="AK88" s="16"/>
      <c r="AL88" s="128"/>
    </row>
    <row r="89" spans="1:38" s="7" customFormat="1" ht="18" customHeight="1">
      <c r="A89" s="74">
        <v>85</v>
      </c>
      <c r="B89" s="63" t="s">
        <v>318</v>
      </c>
      <c r="C89" s="75"/>
      <c r="D89" s="64" t="s">
        <v>1</v>
      </c>
      <c r="E89" s="75"/>
      <c r="F89" s="64" t="s">
        <v>1</v>
      </c>
      <c r="G89" s="75"/>
      <c r="H89" s="64" t="s">
        <v>1</v>
      </c>
      <c r="I89" s="75"/>
      <c r="J89" s="64" t="s">
        <v>1</v>
      </c>
      <c r="K89" s="68"/>
      <c r="L89" s="64" t="s">
        <v>1</v>
      </c>
      <c r="M89" s="68" t="s">
        <v>35</v>
      </c>
      <c r="N89" s="69">
        <v>2.0000000000000001E-4</v>
      </c>
      <c r="O89" s="136" t="s">
        <v>35</v>
      </c>
      <c r="P89" s="69">
        <v>4.0000000000000002E-4</v>
      </c>
      <c r="Q89" s="68" t="s">
        <v>35</v>
      </c>
      <c r="R89" s="69">
        <v>2.0000000000000001E-4</v>
      </c>
      <c r="S89" s="68" t="s">
        <v>35</v>
      </c>
      <c r="T89" s="69">
        <v>2.0000000000000001E-4</v>
      </c>
      <c r="U89" s="68"/>
      <c r="V89" s="69">
        <v>2.0000000000000001E-4</v>
      </c>
      <c r="W89" s="68" t="s">
        <v>35</v>
      </c>
      <c r="X89" s="65">
        <v>1E-3</v>
      </c>
      <c r="Y89" s="77"/>
      <c r="Z89" s="186">
        <v>1.7999999999999999E-2</v>
      </c>
      <c r="AA89" s="68"/>
      <c r="AB89" s="64" t="s">
        <v>1</v>
      </c>
      <c r="AC89" s="68"/>
      <c r="AD89" s="64" t="s">
        <v>1</v>
      </c>
      <c r="AE89" s="68"/>
      <c r="AF89" s="64" t="s">
        <v>1</v>
      </c>
      <c r="AG89" s="68"/>
      <c r="AH89" s="64" t="s">
        <v>1</v>
      </c>
      <c r="AI89" s="68"/>
      <c r="AJ89" s="64" t="s">
        <v>1</v>
      </c>
      <c r="AK89" s="16"/>
      <c r="AL89" s="128" t="s">
        <v>36</v>
      </c>
    </row>
    <row r="90" spans="1:38" s="7" customFormat="1" ht="18" customHeight="1">
      <c r="A90" s="74">
        <v>86</v>
      </c>
      <c r="B90" s="63" t="s">
        <v>318</v>
      </c>
      <c r="C90" s="75"/>
      <c r="D90" s="64" t="s">
        <v>1</v>
      </c>
      <c r="E90" s="86"/>
      <c r="F90" s="191">
        <v>1.2999999999999999E-2</v>
      </c>
      <c r="G90" s="75"/>
      <c r="H90" s="64" t="s">
        <v>1</v>
      </c>
      <c r="I90" s="75"/>
      <c r="J90" s="64" t="s">
        <v>1</v>
      </c>
      <c r="K90" s="68"/>
      <c r="L90" s="64" t="s">
        <v>1</v>
      </c>
      <c r="M90" s="68"/>
      <c r="N90" s="64" t="s">
        <v>1</v>
      </c>
      <c r="O90" s="68"/>
      <c r="P90" s="64" t="s">
        <v>1</v>
      </c>
      <c r="Q90" s="68"/>
      <c r="R90" s="64" t="s">
        <v>1</v>
      </c>
      <c r="S90" s="68"/>
      <c r="T90" s="64" t="s">
        <v>1</v>
      </c>
      <c r="U90" s="68"/>
      <c r="V90" s="64" t="s">
        <v>1</v>
      </c>
      <c r="W90" s="68"/>
      <c r="X90" s="64" t="s">
        <v>1</v>
      </c>
      <c r="Y90" s="68"/>
      <c r="Z90" s="64" t="s">
        <v>1</v>
      </c>
      <c r="AA90" s="68"/>
      <c r="AB90" s="64" t="s">
        <v>1</v>
      </c>
      <c r="AC90" s="68"/>
      <c r="AD90" s="64" t="s">
        <v>1</v>
      </c>
      <c r="AE90" s="68"/>
      <c r="AF90" s="64" t="s">
        <v>1</v>
      </c>
      <c r="AG90" s="68"/>
      <c r="AH90" s="64" t="s">
        <v>1</v>
      </c>
      <c r="AI90" s="68"/>
      <c r="AJ90" s="64" t="s">
        <v>1</v>
      </c>
      <c r="AK90" s="16"/>
      <c r="AL90" s="128" t="s">
        <v>36</v>
      </c>
    </row>
    <row r="91" spans="1:38" s="7" customFormat="1" ht="18" customHeight="1">
      <c r="A91" s="74">
        <v>87</v>
      </c>
      <c r="B91" s="63" t="s">
        <v>319</v>
      </c>
      <c r="C91" s="75"/>
      <c r="D91" s="64" t="s">
        <v>1</v>
      </c>
      <c r="E91" s="75"/>
      <c r="F91" s="64" t="s">
        <v>1</v>
      </c>
      <c r="G91" s="75"/>
      <c r="H91" s="64" t="s">
        <v>1</v>
      </c>
      <c r="I91" s="75"/>
      <c r="J91" s="64" t="s">
        <v>1</v>
      </c>
      <c r="K91" s="68"/>
      <c r="L91" s="64" t="s">
        <v>1</v>
      </c>
      <c r="M91" s="68"/>
      <c r="N91" s="111">
        <v>2.8E-3</v>
      </c>
      <c r="O91" s="136"/>
      <c r="P91" s="111">
        <v>2.3E-2</v>
      </c>
      <c r="Q91" s="68"/>
      <c r="R91" s="111">
        <v>2.3E-2</v>
      </c>
      <c r="S91" s="68" t="s">
        <v>156</v>
      </c>
      <c r="T91" s="111">
        <v>2.0000000000000001E-4</v>
      </c>
      <c r="U91" s="68"/>
      <c r="V91" s="69">
        <v>5.0000000000000001E-4</v>
      </c>
      <c r="W91" s="77"/>
      <c r="X91" s="190">
        <v>0.25</v>
      </c>
      <c r="Y91" s="68"/>
      <c r="Z91" s="69">
        <v>4.7999999999999996E-3</v>
      </c>
      <c r="AA91" s="68"/>
      <c r="AB91" s="64" t="s">
        <v>1</v>
      </c>
      <c r="AC91" s="68"/>
      <c r="AD91" s="64" t="s">
        <v>1</v>
      </c>
      <c r="AE91" s="68"/>
      <c r="AF91" s="64" t="s">
        <v>1</v>
      </c>
      <c r="AG91" s="68"/>
      <c r="AH91" s="64" t="s">
        <v>1</v>
      </c>
      <c r="AI91" s="68"/>
      <c r="AJ91" s="64" t="s">
        <v>1</v>
      </c>
      <c r="AK91" s="16"/>
      <c r="AL91" s="128" t="s">
        <v>157</v>
      </c>
    </row>
    <row r="92" spans="1:38" s="7" customFormat="1" ht="18" customHeight="1">
      <c r="A92" s="33">
        <v>88</v>
      </c>
      <c r="B92" s="63" t="s">
        <v>319</v>
      </c>
      <c r="C92" s="75"/>
      <c r="D92" s="64" t="s">
        <v>1</v>
      </c>
      <c r="E92" s="75"/>
      <c r="F92" s="64" t="s">
        <v>1</v>
      </c>
      <c r="G92" s="75"/>
      <c r="H92" s="64" t="s">
        <v>1</v>
      </c>
      <c r="I92" s="75"/>
      <c r="J92" s="64" t="s">
        <v>1</v>
      </c>
      <c r="K92" s="68"/>
      <c r="L92" s="64" t="s">
        <v>1</v>
      </c>
      <c r="M92" s="68"/>
      <c r="N92" s="111">
        <v>2.0999999999999999E-3</v>
      </c>
      <c r="O92" s="136"/>
      <c r="P92" s="111">
        <v>1.4999999999999999E-2</v>
      </c>
      <c r="Q92" s="68"/>
      <c r="R92" s="111">
        <v>1.4999999999999999E-2</v>
      </c>
      <c r="S92" s="68" t="s">
        <v>156</v>
      </c>
      <c r="T92" s="111">
        <v>2.0000000000000001E-4</v>
      </c>
      <c r="U92" s="68"/>
      <c r="V92" s="69">
        <v>6.9999999999999999E-4</v>
      </c>
      <c r="W92" s="68"/>
      <c r="X92" s="65">
        <v>2.3E-2</v>
      </c>
      <c r="Y92" s="68"/>
      <c r="Z92" s="65">
        <v>0.01</v>
      </c>
      <c r="AA92" s="68"/>
      <c r="AB92" s="64" t="s">
        <v>1</v>
      </c>
      <c r="AC92" s="68"/>
      <c r="AD92" s="64" t="s">
        <v>1</v>
      </c>
      <c r="AE92" s="68"/>
      <c r="AF92" s="64" t="s">
        <v>1</v>
      </c>
      <c r="AG92" s="68"/>
      <c r="AH92" s="64" t="s">
        <v>1</v>
      </c>
      <c r="AI92" s="68"/>
      <c r="AJ92" s="64" t="s">
        <v>1</v>
      </c>
      <c r="AK92" s="16"/>
      <c r="AL92" s="128"/>
    </row>
    <row r="93" spans="1:38" s="7" customFormat="1" ht="18" customHeight="1">
      <c r="A93" s="33">
        <v>89</v>
      </c>
      <c r="B93" s="63" t="s">
        <v>319</v>
      </c>
      <c r="C93" s="75"/>
      <c r="D93" s="64" t="s">
        <v>1</v>
      </c>
      <c r="E93" s="75"/>
      <c r="F93" s="64" t="s">
        <v>1</v>
      </c>
      <c r="G93" s="75"/>
      <c r="H93" s="64" t="s">
        <v>1</v>
      </c>
      <c r="I93" s="75"/>
      <c r="J93" s="64" t="s">
        <v>1</v>
      </c>
      <c r="K93" s="68"/>
      <c r="L93" s="64" t="s">
        <v>1</v>
      </c>
      <c r="M93" s="68"/>
      <c r="N93" s="64" t="s">
        <v>1</v>
      </c>
      <c r="O93" s="136"/>
      <c r="P93" s="64" t="s">
        <v>1</v>
      </c>
      <c r="Q93" s="68"/>
      <c r="R93" s="64" t="s">
        <v>1</v>
      </c>
      <c r="S93" s="68"/>
      <c r="T93" s="64" t="s">
        <v>1</v>
      </c>
      <c r="U93" s="68"/>
      <c r="V93" s="64" t="s">
        <v>1</v>
      </c>
      <c r="W93" s="68"/>
      <c r="X93" s="64" t="s">
        <v>1</v>
      </c>
      <c r="Y93" s="68"/>
      <c r="Z93" s="64" t="s">
        <v>1</v>
      </c>
      <c r="AA93" s="68"/>
      <c r="AB93" s="72">
        <v>9.6999999999999993</v>
      </c>
      <c r="AC93" s="68"/>
      <c r="AD93" s="67">
        <v>9.73</v>
      </c>
      <c r="AE93" s="68" t="s">
        <v>104</v>
      </c>
      <c r="AF93" s="65">
        <v>2E-3</v>
      </c>
      <c r="AG93" s="68"/>
      <c r="AH93" s="64" t="s">
        <v>1</v>
      </c>
      <c r="AI93" s="68"/>
      <c r="AJ93" s="64" t="s">
        <v>1</v>
      </c>
      <c r="AK93" s="16"/>
      <c r="AL93" s="128"/>
    </row>
    <row r="94" spans="1:38" s="7" customFormat="1" ht="18" customHeight="1">
      <c r="A94" s="74">
        <v>90</v>
      </c>
      <c r="B94" s="63" t="s">
        <v>330</v>
      </c>
      <c r="C94" s="75"/>
      <c r="D94" s="64" t="s">
        <v>1</v>
      </c>
      <c r="E94" s="75"/>
      <c r="F94" s="64" t="s">
        <v>1</v>
      </c>
      <c r="G94" s="75"/>
      <c r="H94" s="64" t="s">
        <v>1</v>
      </c>
      <c r="I94" s="75"/>
      <c r="J94" s="64" t="s">
        <v>1</v>
      </c>
      <c r="K94" s="68"/>
      <c r="L94" s="69">
        <v>2.9999999999999997E-4</v>
      </c>
      <c r="M94" s="68"/>
      <c r="N94" s="111">
        <v>3.7000000000000002E-3</v>
      </c>
      <c r="O94" s="136"/>
      <c r="P94" s="111">
        <v>2.8E-3</v>
      </c>
      <c r="Q94" s="68"/>
      <c r="R94" s="111">
        <v>2.5999999999999999E-3</v>
      </c>
      <c r="S94" s="68" t="s">
        <v>35</v>
      </c>
      <c r="T94" s="111">
        <v>2.0000000000000001E-4</v>
      </c>
      <c r="U94" s="68" t="s">
        <v>35</v>
      </c>
      <c r="V94" s="69">
        <v>2.0000000000000001E-4</v>
      </c>
      <c r="W94" s="77"/>
      <c r="X94" s="186">
        <v>9.2999999999999999E-2</v>
      </c>
      <c r="Y94" s="68"/>
      <c r="Z94" s="69">
        <v>1E-3</v>
      </c>
      <c r="AA94" s="68"/>
      <c r="AB94" s="64" t="s">
        <v>1</v>
      </c>
      <c r="AC94" s="68"/>
      <c r="AD94" s="64" t="s">
        <v>1</v>
      </c>
      <c r="AE94" s="68"/>
      <c r="AF94" s="64" t="s">
        <v>1</v>
      </c>
      <c r="AG94" s="68"/>
      <c r="AH94" s="64" t="s">
        <v>1</v>
      </c>
      <c r="AI94" s="68"/>
      <c r="AJ94" s="64" t="s">
        <v>1</v>
      </c>
      <c r="AK94" s="16"/>
      <c r="AL94" s="128" t="s">
        <v>36</v>
      </c>
    </row>
    <row r="95" spans="1:38" s="7" customFormat="1" ht="18" customHeight="1">
      <c r="A95" s="33">
        <v>91</v>
      </c>
      <c r="B95" s="63" t="s">
        <v>330</v>
      </c>
      <c r="C95" s="75"/>
      <c r="D95" s="64" t="s">
        <v>1</v>
      </c>
      <c r="E95" s="68"/>
      <c r="F95" s="64" t="s">
        <v>1</v>
      </c>
      <c r="G95" s="75"/>
      <c r="H95" s="64" t="s">
        <v>1</v>
      </c>
      <c r="I95" s="68"/>
      <c r="J95" s="64" t="s">
        <v>1</v>
      </c>
      <c r="K95" s="68" t="s">
        <v>35</v>
      </c>
      <c r="L95" s="69">
        <v>2.0000000000000001E-4</v>
      </c>
      <c r="M95" s="68" t="s">
        <v>35</v>
      </c>
      <c r="N95" s="69">
        <v>2.0000000000000001E-4</v>
      </c>
      <c r="O95" s="136" t="s">
        <v>35</v>
      </c>
      <c r="P95" s="69">
        <v>4.0000000000000002E-4</v>
      </c>
      <c r="Q95" s="68" t="s">
        <v>35</v>
      </c>
      <c r="R95" s="69">
        <v>2.0000000000000001E-4</v>
      </c>
      <c r="S95" s="71" t="s">
        <v>35</v>
      </c>
      <c r="T95" s="69">
        <v>2.0000000000000001E-4</v>
      </c>
      <c r="U95" s="68" t="s">
        <v>35</v>
      </c>
      <c r="V95" s="69">
        <v>2.0000000000000001E-4</v>
      </c>
      <c r="W95" s="68" t="s">
        <v>35</v>
      </c>
      <c r="X95" s="65">
        <v>1E-3</v>
      </c>
      <c r="Y95" s="68"/>
      <c r="Z95" s="69">
        <v>4.3E-3</v>
      </c>
      <c r="AA95" s="68"/>
      <c r="AB95" s="64" t="s">
        <v>1</v>
      </c>
      <c r="AC95" s="68"/>
      <c r="AD95" s="64" t="s">
        <v>1</v>
      </c>
      <c r="AE95" s="68"/>
      <c r="AF95" s="64" t="s">
        <v>1</v>
      </c>
      <c r="AG95" s="68"/>
      <c r="AH95" s="64" t="s">
        <v>1</v>
      </c>
      <c r="AI95" s="68"/>
      <c r="AJ95" s="64" t="s">
        <v>1</v>
      </c>
      <c r="AK95" s="16"/>
      <c r="AL95" s="128"/>
    </row>
    <row r="96" spans="1:38" s="7" customFormat="1" ht="18" customHeight="1">
      <c r="A96" s="33">
        <v>92</v>
      </c>
      <c r="B96" s="63" t="s">
        <v>304</v>
      </c>
      <c r="C96" s="75"/>
      <c r="D96" s="64" t="s">
        <v>1</v>
      </c>
      <c r="E96" s="68"/>
      <c r="F96" s="64" t="s">
        <v>1</v>
      </c>
      <c r="G96" s="75"/>
      <c r="H96" s="64" t="s">
        <v>1</v>
      </c>
      <c r="I96" s="68"/>
      <c r="J96" s="64" t="s">
        <v>1</v>
      </c>
      <c r="K96" s="68"/>
      <c r="L96" s="64" t="s">
        <v>1</v>
      </c>
      <c r="M96" s="68" t="s">
        <v>35</v>
      </c>
      <c r="N96" s="69">
        <v>2.0000000000000001E-4</v>
      </c>
      <c r="O96" s="136" t="s">
        <v>35</v>
      </c>
      <c r="P96" s="69">
        <v>4.0000000000000002E-4</v>
      </c>
      <c r="Q96" s="68" t="s">
        <v>35</v>
      </c>
      <c r="R96" s="69">
        <v>2.0000000000000001E-4</v>
      </c>
      <c r="S96" s="68" t="s">
        <v>35</v>
      </c>
      <c r="T96" s="69">
        <v>2.0000000000000001E-4</v>
      </c>
      <c r="U96" s="68" t="s">
        <v>35</v>
      </c>
      <c r="V96" s="69">
        <v>2.0000000000000001E-4</v>
      </c>
      <c r="W96" s="68" t="s">
        <v>35</v>
      </c>
      <c r="X96" s="65">
        <v>1E-3</v>
      </c>
      <c r="Y96" s="68"/>
      <c r="Z96" s="69">
        <v>5.7999999999999996E-3</v>
      </c>
      <c r="AA96" s="68"/>
      <c r="AB96" s="64" t="s">
        <v>1</v>
      </c>
      <c r="AC96" s="68"/>
      <c r="AD96" s="64" t="s">
        <v>1</v>
      </c>
      <c r="AE96" s="68"/>
      <c r="AF96" s="64" t="s">
        <v>1</v>
      </c>
      <c r="AG96" s="68"/>
      <c r="AH96" s="64" t="s">
        <v>1</v>
      </c>
      <c r="AI96" s="68"/>
      <c r="AJ96" s="64" t="s">
        <v>1</v>
      </c>
      <c r="AK96" s="16"/>
      <c r="AL96" s="128"/>
    </row>
    <row r="97" spans="1:38" s="7" customFormat="1" ht="18" customHeight="1">
      <c r="A97" s="74">
        <v>93</v>
      </c>
      <c r="B97" s="63" t="s">
        <v>304</v>
      </c>
      <c r="C97" s="103"/>
      <c r="D97" s="64" t="s">
        <v>1</v>
      </c>
      <c r="E97" s="68"/>
      <c r="F97" s="64" t="s">
        <v>1</v>
      </c>
      <c r="G97" s="75"/>
      <c r="H97" s="64" t="s">
        <v>1</v>
      </c>
      <c r="I97" s="68"/>
      <c r="J97" s="64" t="s">
        <v>1</v>
      </c>
      <c r="K97" s="68"/>
      <c r="L97" s="64" t="s">
        <v>1</v>
      </c>
      <c r="M97" s="68" t="s">
        <v>35</v>
      </c>
      <c r="N97" s="69">
        <v>2.0000000000000001E-4</v>
      </c>
      <c r="O97" s="136"/>
      <c r="P97" s="69">
        <v>1E-3</v>
      </c>
      <c r="Q97" s="68"/>
      <c r="R97" s="69">
        <v>8.0000000000000004E-4</v>
      </c>
      <c r="S97" s="68" t="s">
        <v>35</v>
      </c>
      <c r="T97" s="69">
        <v>2.0000000000000001E-4</v>
      </c>
      <c r="U97" s="68" t="s">
        <v>35</v>
      </c>
      <c r="V97" s="69">
        <v>2.0000000000000001E-4</v>
      </c>
      <c r="W97" s="68" t="s">
        <v>35</v>
      </c>
      <c r="X97" s="65">
        <v>1E-3</v>
      </c>
      <c r="Y97" s="77"/>
      <c r="Z97" s="186">
        <v>0.03</v>
      </c>
      <c r="AA97" s="68"/>
      <c r="AB97" s="64" t="s">
        <v>1</v>
      </c>
      <c r="AC97" s="68"/>
      <c r="AD97" s="64" t="s">
        <v>1</v>
      </c>
      <c r="AE97" s="68"/>
      <c r="AF97" s="64" t="s">
        <v>1</v>
      </c>
      <c r="AG97" s="68"/>
      <c r="AH97" s="64" t="s">
        <v>1</v>
      </c>
      <c r="AI97" s="68"/>
      <c r="AJ97" s="64" t="s">
        <v>1</v>
      </c>
      <c r="AK97" s="16"/>
      <c r="AL97" s="128" t="s">
        <v>36</v>
      </c>
    </row>
    <row r="98" spans="1:38" s="7" customFormat="1" ht="18" customHeight="1">
      <c r="A98" s="74">
        <v>94</v>
      </c>
      <c r="B98" s="63" t="s">
        <v>304</v>
      </c>
      <c r="C98" s="140"/>
      <c r="D98" s="64" t="s">
        <v>1</v>
      </c>
      <c r="E98" s="140"/>
      <c r="F98" s="64" t="s">
        <v>1</v>
      </c>
      <c r="G98" s="141"/>
      <c r="H98" s="64" t="s">
        <v>1</v>
      </c>
      <c r="I98" s="140"/>
      <c r="J98" s="64" t="s">
        <v>1</v>
      </c>
      <c r="K98" s="140"/>
      <c r="L98" s="64" t="s">
        <v>1</v>
      </c>
      <c r="M98" s="68" t="s">
        <v>35</v>
      </c>
      <c r="N98" s="132">
        <v>2.0000000000000001E-4</v>
      </c>
      <c r="O98" s="142"/>
      <c r="P98" s="132">
        <v>8.9999999999999998E-4</v>
      </c>
      <c r="Q98" s="142"/>
      <c r="R98" s="132">
        <v>6.9999999999999999E-4</v>
      </c>
      <c r="S98" s="68" t="s">
        <v>35</v>
      </c>
      <c r="T98" s="132">
        <v>2.0000000000000001E-4</v>
      </c>
      <c r="U98" s="68" t="s">
        <v>35</v>
      </c>
      <c r="V98" s="132">
        <v>2.0000000000000001E-4</v>
      </c>
      <c r="W98" s="68" t="s">
        <v>35</v>
      </c>
      <c r="X98" s="132">
        <v>1E-3</v>
      </c>
      <c r="Y98" s="143"/>
      <c r="Z98" s="192">
        <v>2.4E-2</v>
      </c>
      <c r="AA98" s="140"/>
      <c r="AB98" s="64" t="s">
        <v>1</v>
      </c>
      <c r="AC98" s="140"/>
      <c r="AD98" s="64" t="s">
        <v>1</v>
      </c>
      <c r="AE98" s="140"/>
      <c r="AF98" s="64" t="s">
        <v>1</v>
      </c>
      <c r="AG98" s="140"/>
      <c r="AH98" s="64" t="s">
        <v>1</v>
      </c>
      <c r="AI98" s="140"/>
      <c r="AJ98" s="64" t="s">
        <v>1</v>
      </c>
      <c r="AK98" s="16"/>
      <c r="AL98" s="128" t="s">
        <v>36</v>
      </c>
    </row>
    <row r="99" spans="1:38" s="7" customFormat="1" ht="18" customHeight="1">
      <c r="A99" s="33">
        <v>95</v>
      </c>
      <c r="B99" s="63" t="s">
        <v>304</v>
      </c>
      <c r="C99" s="68"/>
      <c r="D99" s="64" t="s">
        <v>1</v>
      </c>
      <c r="E99" s="68"/>
      <c r="F99" s="64" t="s">
        <v>1</v>
      </c>
      <c r="G99" s="75"/>
      <c r="H99" s="64" t="s">
        <v>1</v>
      </c>
      <c r="I99" s="68"/>
      <c r="J99" s="64" t="s">
        <v>1</v>
      </c>
      <c r="K99" s="68"/>
      <c r="L99" s="64" t="s">
        <v>1</v>
      </c>
      <c r="M99" s="68"/>
      <c r="N99" s="64" t="s">
        <v>1</v>
      </c>
      <c r="O99" s="136"/>
      <c r="P99" s="64" t="s">
        <v>1</v>
      </c>
      <c r="Q99" s="68"/>
      <c r="R99" s="64" t="s">
        <v>1</v>
      </c>
      <c r="S99" s="71"/>
      <c r="T99" s="64" t="s">
        <v>1</v>
      </c>
      <c r="U99" s="68"/>
      <c r="V99" s="64" t="s">
        <v>1</v>
      </c>
      <c r="W99" s="68"/>
      <c r="X99" s="64" t="s">
        <v>1</v>
      </c>
      <c r="Y99" s="68"/>
      <c r="Z99" s="64" t="s">
        <v>1</v>
      </c>
      <c r="AA99" s="68"/>
      <c r="AB99" s="72">
        <v>6.3</v>
      </c>
      <c r="AC99" s="68"/>
      <c r="AD99" s="67">
        <v>6.32</v>
      </c>
      <c r="AE99" s="68" t="s">
        <v>35</v>
      </c>
      <c r="AF99" s="65">
        <v>2E-3</v>
      </c>
      <c r="AG99" s="68"/>
      <c r="AH99" s="64" t="s">
        <v>1</v>
      </c>
      <c r="AI99" s="68"/>
      <c r="AJ99" s="64" t="s">
        <v>1</v>
      </c>
      <c r="AK99" s="16"/>
      <c r="AL99" s="128"/>
    </row>
    <row r="100" spans="1:38" s="7" customFormat="1" ht="18" customHeight="1">
      <c r="A100" s="74">
        <v>96</v>
      </c>
      <c r="B100" s="63" t="s">
        <v>305</v>
      </c>
      <c r="C100" s="68"/>
      <c r="D100" s="64" t="s">
        <v>1</v>
      </c>
      <c r="E100" s="68"/>
      <c r="F100" s="64" t="s">
        <v>1</v>
      </c>
      <c r="G100" s="75"/>
      <c r="H100" s="64" t="s">
        <v>1</v>
      </c>
      <c r="I100" s="68"/>
      <c r="J100" s="64" t="s">
        <v>1</v>
      </c>
      <c r="K100" s="68"/>
      <c r="L100" s="64" t="s">
        <v>1</v>
      </c>
      <c r="M100" s="68"/>
      <c r="N100" s="64" t="s">
        <v>1</v>
      </c>
      <c r="O100" s="136"/>
      <c r="P100" s="64" t="s">
        <v>1</v>
      </c>
      <c r="Q100" s="68"/>
      <c r="R100" s="64" t="s">
        <v>1</v>
      </c>
      <c r="S100" s="68"/>
      <c r="T100" s="64" t="s">
        <v>1</v>
      </c>
      <c r="U100" s="68"/>
      <c r="V100" s="64" t="s">
        <v>1</v>
      </c>
      <c r="W100" s="68"/>
      <c r="X100" s="64" t="s">
        <v>1</v>
      </c>
      <c r="Y100" s="68"/>
      <c r="Z100" s="64" t="s">
        <v>1</v>
      </c>
      <c r="AA100" s="77"/>
      <c r="AB100" s="193">
        <v>14</v>
      </c>
      <c r="AC100" s="68"/>
      <c r="AD100" s="72">
        <v>14.2</v>
      </c>
      <c r="AE100" s="68" t="s">
        <v>104</v>
      </c>
      <c r="AF100" s="65">
        <v>2E-3</v>
      </c>
      <c r="AG100" s="68"/>
      <c r="AH100" s="64" t="s">
        <v>1</v>
      </c>
      <c r="AI100" s="68"/>
      <c r="AJ100" s="64" t="s">
        <v>1</v>
      </c>
      <c r="AK100" s="16"/>
      <c r="AL100" s="128" t="s">
        <v>93</v>
      </c>
    </row>
    <row r="101" spans="1:38" s="7" customFormat="1" ht="18" customHeight="1">
      <c r="A101" s="74">
        <v>97</v>
      </c>
      <c r="B101" s="63" t="s">
        <v>305</v>
      </c>
      <c r="C101" s="68"/>
      <c r="D101" s="64" t="s">
        <v>1</v>
      </c>
      <c r="E101" s="68"/>
      <c r="F101" s="64" t="s">
        <v>1</v>
      </c>
      <c r="G101" s="75"/>
      <c r="H101" s="64" t="s">
        <v>1</v>
      </c>
      <c r="I101" s="68"/>
      <c r="J101" s="64" t="s">
        <v>1</v>
      </c>
      <c r="K101" s="68"/>
      <c r="L101" s="64" t="s">
        <v>1</v>
      </c>
      <c r="M101" s="68" t="s">
        <v>104</v>
      </c>
      <c r="N101" s="69">
        <v>2.0000000000000001E-4</v>
      </c>
      <c r="O101" s="136"/>
      <c r="P101" s="69">
        <v>5.9999999999999995E-4</v>
      </c>
      <c r="Q101" s="68"/>
      <c r="R101" s="69">
        <v>4.0000000000000002E-4</v>
      </c>
      <c r="S101" s="71" t="s">
        <v>104</v>
      </c>
      <c r="T101" s="69">
        <v>2.0000000000000001E-4</v>
      </c>
      <c r="U101" s="68"/>
      <c r="V101" s="64" t="s">
        <v>1</v>
      </c>
      <c r="W101" s="68" t="s">
        <v>104</v>
      </c>
      <c r="X101" s="65">
        <v>1E-3</v>
      </c>
      <c r="Y101" s="77"/>
      <c r="Z101" s="186">
        <v>1.2999999999999999E-2</v>
      </c>
      <c r="AA101" s="68"/>
      <c r="AB101" s="64" t="s">
        <v>1</v>
      </c>
      <c r="AC101" s="68"/>
      <c r="AD101" s="64" t="s">
        <v>1</v>
      </c>
      <c r="AE101" s="68"/>
      <c r="AF101" s="64" t="s">
        <v>1</v>
      </c>
      <c r="AG101" s="68"/>
      <c r="AH101" s="64" t="s">
        <v>1</v>
      </c>
      <c r="AI101" s="68"/>
      <c r="AJ101" s="64" t="s">
        <v>1</v>
      </c>
      <c r="AK101" s="16"/>
      <c r="AL101" s="128" t="s">
        <v>93</v>
      </c>
    </row>
    <row r="102" spans="1:38" s="7" customFormat="1" ht="18" customHeight="1">
      <c r="A102" s="33">
        <v>98</v>
      </c>
      <c r="B102" s="63" t="s">
        <v>306</v>
      </c>
      <c r="C102" s="68"/>
      <c r="D102" s="64" t="s">
        <v>1</v>
      </c>
      <c r="E102" s="68"/>
      <c r="F102" s="64" t="s">
        <v>1</v>
      </c>
      <c r="G102" s="75"/>
      <c r="H102" s="64" t="s">
        <v>1</v>
      </c>
      <c r="I102" s="68"/>
      <c r="J102" s="64" t="s">
        <v>1</v>
      </c>
      <c r="K102" s="68"/>
      <c r="L102" s="64" t="s">
        <v>1</v>
      </c>
      <c r="M102" s="68"/>
      <c r="N102" s="69">
        <v>2.5999999999999999E-3</v>
      </c>
      <c r="O102" s="136"/>
      <c r="P102" s="69">
        <v>3.0999999999999999E-3</v>
      </c>
      <c r="Q102" s="68"/>
      <c r="R102" s="69">
        <v>2.8999999999999998E-3</v>
      </c>
      <c r="S102" s="71" t="s">
        <v>158</v>
      </c>
      <c r="T102" s="69">
        <v>2.0000000000000001E-4</v>
      </c>
      <c r="U102" s="68"/>
      <c r="V102" s="69">
        <v>1.1000000000000001E-3</v>
      </c>
      <c r="W102" s="68"/>
      <c r="X102" s="65">
        <v>2.8000000000000001E-2</v>
      </c>
      <c r="Y102" s="68"/>
      <c r="Z102" s="69">
        <v>1.2999999999999999E-3</v>
      </c>
      <c r="AA102" s="68"/>
      <c r="AB102" s="64" t="s">
        <v>1</v>
      </c>
      <c r="AC102" s="68"/>
      <c r="AD102" s="64" t="s">
        <v>1</v>
      </c>
      <c r="AE102" s="68"/>
      <c r="AF102" s="64" t="s">
        <v>1</v>
      </c>
      <c r="AG102" s="68"/>
      <c r="AH102" s="64" t="s">
        <v>1</v>
      </c>
      <c r="AI102" s="68"/>
      <c r="AJ102" s="64" t="s">
        <v>1</v>
      </c>
      <c r="AK102" s="16"/>
      <c r="AL102" s="128"/>
    </row>
    <row r="103" spans="1:38" s="7" customFormat="1" ht="18" customHeight="1">
      <c r="A103" s="33">
        <v>99</v>
      </c>
      <c r="B103" s="63" t="s">
        <v>306</v>
      </c>
      <c r="C103" s="68"/>
      <c r="D103" s="64" t="s">
        <v>1</v>
      </c>
      <c r="E103" s="68"/>
      <c r="F103" s="64" t="s">
        <v>1</v>
      </c>
      <c r="G103" s="75"/>
      <c r="H103" s="64" t="s">
        <v>1</v>
      </c>
      <c r="I103" s="68"/>
      <c r="J103" s="64" t="s">
        <v>1</v>
      </c>
      <c r="K103" s="68"/>
      <c r="L103" s="64" t="s">
        <v>1</v>
      </c>
      <c r="M103" s="68"/>
      <c r="N103" s="64" t="s">
        <v>1</v>
      </c>
      <c r="O103" s="136"/>
      <c r="P103" s="64" t="s">
        <v>1</v>
      </c>
      <c r="Q103" s="68"/>
      <c r="R103" s="64" t="s">
        <v>1</v>
      </c>
      <c r="S103" s="71"/>
      <c r="T103" s="64" t="s">
        <v>1</v>
      </c>
      <c r="U103" s="68"/>
      <c r="V103" s="64" t="s">
        <v>1</v>
      </c>
      <c r="W103" s="68"/>
      <c r="X103" s="64" t="s">
        <v>1</v>
      </c>
      <c r="Y103" s="68"/>
      <c r="Z103" s="64" t="s">
        <v>1</v>
      </c>
      <c r="AA103" s="68"/>
      <c r="AB103" s="87">
        <v>10</v>
      </c>
      <c r="AC103" s="68"/>
      <c r="AD103" s="72">
        <v>10</v>
      </c>
      <c r="AE103" s="68" t="s">
        <v>158</v>
      </c>
      <c r="AF103" s="65">
        <v>2E-3</v>
      </c>
      <c r="AG103" s="68"/>
      <c r="AH103" s="64" t="s">
        <v>1</v>
      </c>
      <c r="AI103" s="68"/>
      <c r="AJ103" s="64" t="s">
        <v>1</v>
      </c>
      <c r="AK103" s="16"/>
      <c r="AL103" s="128"/>
    </row>
    <row r="104" spans="1:38" s="7" customFormat="1" ht="18" customHeight="1">
      <c r="A104" s="74">
        <v>100</v>
      </c>
      <c r="B104" s="63" t="s">
        <v>307</v>
      </c>
      <c r="C104" s="75"/>
      <c r="D104" s="64" t="s">
        <v>1</v>
      </c>
      <c r="E104" s="68"/>
      <c r="F104" s="64" t="s">
        <v>1</v>
      </c>
      <c r="G104" s="75"/>
      <c r="H104" s="64" t="s">
        <v>1</v>
      </c>
      <c r="I104" s="68"/>
      <c r="J104" s="64" t="s">
        <v>1</v>
      </c>
      <c r="K104" s="68"/>
      <c r="L104" s="64" t="s">
        <v>1</v>
      </c>
      <c r="M104" s="68"/>
      <c r="N104" s="64" t="s">
        <v>1</v>
      </c>
      <c r="O104" s="136"/>
      <c r="P104" s="64" t="s">
        <v>1</v>
      </c>
      <c r="Q104" s="68"/>
      <c r="R104" s="64" t="s">
        <v>1</v>
      </c>
      <c r="S104" s="71"/>
      <c r="T104" s="64" t="s">
        <v>1</v>
      </c>
      <c r="U104" s="68"/>
      <c r="V104" s="64" t="s">
        <v>1</v>
      </c>
      <c r="W104" s="68"/>
      <c r="X104" s="64" t="s">
        <v>1</v>
      </c>
      <c r="Y104" s="68"/>
      <c r="Z104" s="64" t="s">
        <v>1</v>
      </c>
      <c r="AA104" s="77"/>
      <c r="AB104" s="193">
        <v>11</v>
      </c>
      <c r="AC104" s="68"/>
      <c r="AD104" s="72">
        <v>11.8</v>
      </c>
      <c r="AE104" s="68" t="s">
        <v>104</v>
      </c>
      <c r="AF104" s="65">
        <v>2E-3</v>
      </c>
      <c r="AG104" s="68"/>
      <c r="AH104" s="64" t="s">
        <v>1</v>
      </c>
      <c r="AI104" s="68"/>
      <c r="AJ104" s="64" t="s">
        <v>1</v>
      </c>
      <c r="AK104" s="16"/>
      <c r="AL104" s="128" t="s">
        <v>147</v>
      </c>
    </row>
    <row r="105" spans="1:38" s="7" customFormat="1" ht="18" customHeight="1">
      <c r="A105" s="33">
        <v>101</v>
      </c>
      <c r="B105" s="63" t="s">
        <v>307</v>
      </c>
      <c r="C105" s="75"/>
      <c r="D105" s="64" t="s">
        <v>1</v>
      </c>
      <c r="E105" s="68"/>
      <c r="F105" s="64" t="s">
        <v>1</v>
      </c>
      <c r="G105" s="75"/>
      <c r="H105" s="64" t="s">
        <v>1</v>
      </c>
      <c r="I105" s="68"/>
      <c r="J105" s="64" t="s">
        <v>1</v>
      </c>
      <c r="K105" s="68"/>
      <c r="L105" s="64" t="s">
        <v>1</v>
      </c>
      <c r="M105" s="68"/>
      <c r="N105" s="64" t="s">
        <v>1</v>
      </c>
      <c r="O105" s="136"/>
      <c r="P105" s="64" t="s">
        <v>1</v>
      </c>
      <c r="Q105" s="68"/>
      <c r="R105" s="64" t="s">
        <v>1</v>
      </c>
      <c r="S105" s="71"/>
      <c r="T105" s="64" t="s">
        <v>1</v>
      </c>
      <c r="U105" s="68"/>
      <c r="V105" s="64" t="s">
        <v>1</v>
      </c>
      <c r="W105" s="68"/>
      <c r="X105" s="64" t="s">
        <v>1</v>
      </c>
      <c r="Y105" s="68"/>
      <c r="Z105" s="64" t="s">
        <v>1</v>
      </c>
      <c r="AA105" s="68"/>
      <c r="AB105" s="72">
        <v>8.6</v>
      </c>
      <c r="AC105" s="68"/>
      <c r="AD105" s="67">
        <v>8.69</v>
      </c>
      <c r="AE105" s="68" t="s">
        <v>104</v>
      </c>
      <c r="AF105" s="65">
        <v>2E-3</v>
      </c>
      <c r="AG105" s="68"/>
      <c r="AH105" s="64" t="s">
        <v>1</v>
      </c>
      <c r="AI105" s="68"/>
      <c r="AJ105" s="64" t="s">
        <v>1</v>
      </c>
      <c r="AK105" s="16"/>
      <c r="AL105" s="128"/>
    </row>
    <row r="106" spans="1:38" s="7" customFormat="1" ht="18" customHeight="1">
      <c r="A106" s="33">
        <v>102</v>
      </c>
      <c r="B106" s="63" t="s">
        <v>307</v>
      </c>
      <c r="C106" s="139"/>
      <c r="D106" s="64" t="s">
        <v>1</v>
      </c>
      <c r="E106" s="68"/>
      <c r="F106" s="64" t="s">
        <v>1</v>
      </c>
      <c r="G106" s="75"/>
      <c r="H106" s="64" t="s">
        <v>1</v>
      </c>
      <c r="I106" s="68"/>
      <c r="J106" s="64" t="s">
        <v>1</v>
      </c>
      <c r="K106" s="68"/>
      <c r="L106" s="64" t="s">
        <v>1</v>
      </c>
      <c r="M106" s="68"/>
      <c r="N106" s="64" t="s">
        <v>1</v>
      </c>
      <c r="O106" s="136"/>
      <c r="P106" s="64" t="s">
        <v>1</v>
      </c>
      <c r="Q106" s="68"/>
      <c r="R106" s="64" t="s">
        <v>1</v>
      </c>
      <c r="S106" s="71"/>
      <c r="T106" s="64" t="s">
        <v>1</v>
      </c>
      <c r="U106" s="68"/>
      <c r="V106" s="64" t="s">
        <v>1</v>
      </c>
      <c r="W106" s="68"/>
      <c r="X106" s="64" t="s">
        <v>1</v>
      </c>
      <c r="Y106" s="68"/>
      <c r="Z106" s="64" t="s">
        <v>1</v>
      </c>
      <c r="AA106" s="68"/>
      <c r="AB106" s="87">
        <v>10</v>
      </c>
      <c r="AC106" s="68"/>
      <c r="AD106" s="72">
        <v>10.1</v>
      </c>
      <c r="AE106" s="68" t="s">
        <v>104</v>
      </c>
      <c r="AF106" s="65">
        <v>2E-3</v>
      </c>
      <c r="AG106" s="68"/>
      <c r="AH106" s="64" t="s">
        <v>1</v>
      </c>
      <c r="AI106" s="68"/>
      <c r="AJ106" s="64" t="s">
        <v>1</v>
      </c>
      <c r="AK106" s="16"/>
      <c r="AL106" s="128"/>
    </row>
    <row r="107" spans="1:38" s="7" customFormat="1" ht="18" customHeight="1">
      <c r="A107" s="33">
        <v>103</v>
      </c>
      <c r="B107" s="63" t="s">
        <v>327</v>
      </c>
      <c r="C107" s="101"/>
      <c r="D107" s="64" t="s">
        <v>1</v>
      </c>
      <c r="E107" s="68"/>
      <c r="F107" s="64" t="s">
        <v>1</v>
      </c>
      <c r="G107" s="75"/>
      <c r="H107" s="64" t="s">
        <v>1</v>
      </c>
      <c r="I107" s="68"/>
      <c r="J107" s="64" t="s">
        <v>1</v>
      </c>
      <c r="K107" s="68"/>
      <c r="L107" s="64" t="s">
        <v>1</v>
      </c>
      <c r="M107" s="68" t="s">
        <v>158</v>
      </c>
      <c r="N107" s="69">
        <v>2.0000000000000001E-4</v>
      </c>
      <c r="O107" s="136"/>
      <c r="P107" s="69">
        <v>4.0000000000000002E-4</v>
      </c>
      <c r="Q107" s="68"/>
      <c r="R107" s="69">
        <v>2.0000000000000001E-4</v>
      </c>
      <c r="S107" s="71" t="s">
        <v>158</v>
      </c>
      <c r="T107" s="69">
        <v>2.0000000000000001E-4</v>
      </c>
      <c r="U107" s="68"/>
      <c r="V107" s="69">
        <v>5.0000000000000001E-4</v>
      </c>
      <c r="W107" s="68"/>
      <c r="X107" s="65">
        <v>1E-3</v>
      </c>
      <c r="Y107" s="68"/>
      <c r="Z107" s="69">
        <v>3.8E-3</v>
      </c>
      <c r="AA107" s="68"/>
      <c r="AB107" s="64" t="s">
        <v>1</v>
      </c>
      <c r="AC107" s="68"/>
      <c r="AD107" s="64" t="s">
        <v>1</v>
      </c>
      <c r="AE107" s="68"/>
      <c r="AF107" s="64" t="s">
        <v>1</v>
      </c>
      <c r="AG107" s="68"/>
      <c r="AH107" s="64" t="s">
        <v>1</v>
      </c>
      <c r="AI107" s="68"/>
      <c r="AJ107" s="64" t="s">
        <v>1</v>
      </c>
      <c r="AK107" s="16"/>
      <c r="AL107" s="128"/>
    </row>
    <row r="108" spans="1:38" s="7" customFormat="1" ht="18" customHeight="1">
      <c r="A108" s="74">
        <v>104</v>
      </c>
      <c r="B108" s="63" t="s">
        <v>308</v>
      </c>
      <c r="C108" s="139"/>
      <c r="D108" s="64" t="s">
        <v>1</v>
      </c>
      <c r="E108" s="68"/>
      <c r="F108" s="64" t="s">
        <v>1</v>
      </c>
      <c r="G108" s="75"/>
      <c r="H108" s="64" t="s">
        <v>1</v>
      </c>
      <c r="I108" s="68"/>
      <c r="J108" s="64" t="s">
        <v>1</v>
      </c>
      <c r="K108" s="68"/>
      <c r="L108" s="64" t="s">
        <v>1</v>
      </c>
      <c r="M108" s="68" t="s">
        <v>146</v>
      </c>
      <c r="N108" s="69">
        <v>2.0000000000000001E-4</v>
      </c>
      <c r="O108" s="136" t="s">
        <v>146</v>
      </c>
      <c r="P108" s="69">
        <v>4.0000000000000002E-4</v>
      </c>
      <c r="Q108" s="68" t="s">
        <v>146</v>
      </c>
      <c r="R108" s="69">
        <v>2.0000000000000001E-4</v>
      </c>
      <c r="S108" s="71" t="s">
        <v>146</v>
      </c>
      <c r="T108" s="69">
        <v>2.0000000000000001E-4</v>
      </c>
      <c r="U108" s="68"/>
      <c r="V108" s="64" t="s">
        <v>1</v>
      </c>
      <c r="W108" s="68" t="s">
        <v>146</v>
      </c>
      <c r="X108" s="65">
        <v>1E-3</v>
      </c>
      <c r="Y108" s="77"/>
      <c r="Z108" s="186">
        <v>0.03</v>
      </c>
      <c r="AA108" s="68"/>
      <c r="AB108" s="64" t="s">
        <v>1</v>
      </c>
      <c r="AC108" s="68"/>
      <c r="AD108" s="64" t="s">
        <v>1</v>
      </c>
      <c r="AE108" s="68"/>
      <c r="AF108" s="64" t="s">
        <v>1</v>
      </c>
      <c r="AG108" s="68"/>
      <c r="AH108" s="64" t="s">
        <v>1</v>
      </c>
      <c r="AI108" s="68"/>
      <c r="AJ108" s="64" t="s">
        <v>1</v>
      </c>
      <c r="AK108" s="16"/>
      <c r="AL108" s="128" t="s">
        <v>159</v>
      </c>
    </row>
    <row r="109" spans="1:38" s="7" customFormat="1" ht="18" customHeight="1">
      <c r="A109" s="33">
        <v>105</v>
      </c>
      <c r="B109" s="63" t="s">
        <v>308</v>
      </c>
      <c r="C109" s="102"/>
      <c r="D109" s="64" t="s">
        <v>1</v>
      </c>
      <c r="E109" s="68"/>
      <c r="F109" s="64" t="s">
        <v>1</v>
      </c>
      <c r="G109" s="75"/>
      <c r="H109" s="64" t="s">
        <v>1</v>
      </c>
      <c r="I109" s="68"/>
      <c r="J109" s="64" t="s">
        <v>1</v>
      </c>
      <c r="K109" s="68" t="s">
        <v>146</v>
      </c>
      <c r="L109" s="69">
        <v>2.0000000000000001E-4</v>
      </c>
      <c r="M109" s="68" t="s">
        <v>146</v>
      </c>
      <c r="N109" s="69">
        <v>2.0000000000000001E-4</v>
      </c>
      <c r="O109" s="136"/>
      <c r="P109" s="69">
        <v>8.0000000000000004E-4</v>
      </c>
      <c r="Q109" s="68"/>
      <c r="R109" s="69">
        <v>5.9999999999999995E-4</v>
      </c>
      <c r="S109" s="71" t="s">
        <v>146</v>
      </c>
      <c r="T109" s="69">
        <v>2.0000000000000001E-4</v>
      </c>
      <c r="U109" s="68"/>
      <c r="V109" s="69">
        <v>3.0999999999999999E-3</v>
      </c>
      <c r="W109" s="68"/>
      <c r="X109" s="65">
        <v>1E-3</v>
      </c>
      <c r="Y109" s="68"/>
      <c r="Z109" s="69">
        <v>1.6999999999999999E-3</v>
      </c>
      <c r="AA109" s="68"/>
      <c r="AB109" s="64" t="s">
        <v>1</v>
      </c>
      <c r="AC109" s="68"/>
      <c r="AD109" s="64" t="s">
        <v>1</v>
      </c>
      <c r="AE109" s="68"/>
      <c r="AF109" s="64" t="s">
        <v>1</v>
      </c>
      <c r="AG109" s="68"/>
      <c r="AH109" s="64" t="s">
        <v>1</v>
      </c>
      <c r="AI109" s="68"/>
      <c r="AJ109" s="64" t="s">
        <v>1</v>
      </c>
      <c r="AK109" s="16"/>
      <c r="AL109" s="128"/>
    </row>
    <row r="110" spans="1:38" s="7" customFormat="1" ht="18" customHeight="1">
      <c r="A110" s="33">
        <v>106</v>
      </c>
      <c r="B110" s="63" t="s">
        <v>308</v>
      </c>
      <c r="C110" s="85"/>
      <c r="D110" s="64" t="s">
        <v>1</v>
      </c>
      <c r="E110" s="68"/>
      <c r="F110" s="64" t="s">
        <v>1</v>
      </c>
      <c r="G110" s="75"/>
      <c r="H110" s="64" t="s">
        <v>1</v>
      </c>
      <c r="I110" s="68"/>
      <c r="J110" s="64" t="s">
        <v>1</v>
      </c>
      <c r="K110" s="68" t="s">
        <v>146</v>
      </c>
      <c r="L110" s="69">
        <v>2.0000000000000001E-4</v>
      </c>
      <c r="M110" s="68" t="s">
        <v>146</v>
      </c>
      <c r="N110" s="69">
        <v>2.0000000000000001E-4</v>
      </c>
      <c r="O110" s="136"/>
      <c r="P110" s="69">
        <v>1.6000000000000001E-3</v>
      </c>
      <c r="Q110" s="68"/>
      <c r="R110" s="69">
        <v>1.4E-3</v>
      </c>
      <c r="S110" s="68" t="s">
        <v>146</v>
      </c>
      <c r="T110" s="69">
        <v>2.0000000000000001E-4</v>
      </c>
      <c r="U110" s="68"/>
      <c r="V110" s="69">
        <v>3.2000000000000002E-3</v>
      </c>
      <c r="W110" s="68"/>
      <c r="X110" s="65">
        <v>1E-3</v>
      </c>
      <c r="Y110" s="68"/>
      <c r="Z110" s="69">
        <v>2.2000000000000001E-3</v>
      </c>
      <c r="AA110" s="68"/>
      <c r="AB110" s="64" t="s">
        <v>1</v>
      </c>
      <c r="AC110" s="68"/>
      <c r="AD110" s="64" t="s">
        <v>1</v>
      </c>
      <c r="AE110" s="68"/>
      <c r="AF110" s="64" t="s">
        <v>1</v>
      </c>
      <c r="AG110" s="68"/>
      <c r="AH110" s="64" t="s">
        <v>1</v>
      </c>
      <c r="AI110" s="68"/>
      <c r="AJ110" s="64" t="s">
        <v>1</v>
      </c>
      <c r="AK110" s="16"/>
      <c r="AL110" s="128"/>
    </row>
    <row r="111" spans="1:38" s="7" customFormat="1" ht="18" customHeight="1">
      <c r="A111" s="33">
        <v>107</v>
      </c>
      <c r="B111" s="63" t="s">
        <v>320</v>
      </c>
      <c r="C111" s="68"/>
      <c r="D111" s="64" t="s">
        <v>1</v>
      </c>
      <c r="E111" s="68"/>
      <c r="F111" s="64" t="s">
        <v>1</v>
      </c>
      <c r="G111" s="75"/>
      <c r="H111" s="64" t="s">
        <v>1</v>
      </c>
      <c r="I111" s="68"/>
      <c r="J111" s="64" t="s">
        <v>1</v>
      </c>
      <c r="K111" s="68"/>
      <c r="L111" s="64" t="s">
        <v>1</v>
      </c>
      <c r="M111" s="68" t="s">
        <v>35</v>
      </c>
      <c r="N111" s="69">
        <v>2.0000000000000001E-4</v>
      </c>
      <c r="O111" s="136" t="s">
        <v>35</v>
      </c>
      <c r="P111" s="69">
        <v>4.0000000000000002E-4</v>
      </c>
      <c r="Q111" s="68" t="s">
        <v>35</v>
      </c>
      <c r="R111" s="69">
        <v>2.0000000000000001E-4</v>
      </c>
      <c r="S111" s="71" t="s">
        <v>35</v>
      </c>
      <c r="T111" s="69">
        <v>2.0000000000000001E-4</v>
      </c>
      <c r="U111" s="68"/>
      <c r="V111" s="64" t="s">
        <v>1</v>
      </c>
      <c r="W111" s="68" t="s">
        <v>35</v>
      </c>
      <c r="X111" s="65">
        <v>1E-3</v>
      </c>
      <c r="Y111" s="68"/>
      <c r="Z111" s="69">
        <v>6.0000000000000001E-3</v>
      </c>
      <c r="AA111" s="68"/>
      <c r="AB111" s="64" t="s">
        <v>1</v>
      </c>
      <c r="AC111" s="68"/>
      <c r="AD111" s="64" t="s">
        <v>1</v>
      </c>
      <c r="AE111" s="68"/>
      <c r="AF111" s="64" t="s">
        <v>1</v>
      </c>
      <c r="AG111" s="68"/>
      <c r="AH111" s="64" t="s">
        <v>1</v>
      </c>
      <c r="AI111" s="68"/>
      <c r="AJ111" s="64" t="s">
        <v>1</v>
      </c>
      <c r="AK111" s="16"/>
      <c r="AL111" s="128"/>
    </row>
    <row r="112" spans="1:38" s="7" customFormat="1" ht="18" customHeight="1">
      <c r="A112" s="33">
        <v>108</v>
      </c>
      <c r="B112" s="63" t="s">
        <v>320</v>
      </c>
      <c r="C112" s="68"/>
      <c r="D112" s="64" t="s">
        <v>1</v>
      </c>
      <c r="E112" s="68"/>
      <c r="F112" s="64" t="s">
        <v>1</v>
      </c>
      <c r="G112" s="75"/>
      <c r="H112" s="64" t="s">
        <v>1</v>
      </c>
      <c r="I112" s="68"/>
      <c r="J112" s="64" t="s">
        <v>1</v>
      </c>
      <c r="K112" s="68"/>
      <c r="L112" s="64" t="s">
        <v>1</v>
      </c>
      <c r="M112" s="68"/>
      <c r="N112" s="64" t="s">
        <v>1</v>
      </c>
      <c r="O112" s="136"/>
      <c r="P112" s="64" t="s">
        <v>1</v>
      </c>
      <c r="Q112" s="68"/>
      <c r="R112" s="64" t="s">
        <v>1</v>
      </c>
      <c r="S112" s="71"/>
      <c r="T112" s="64" t="s">
        <v>1</v>
      </c>
      <c r="U112" s="68"/>
      <c r="V112" s="64" t="s">
        <v>1</v>
      </c>
      <c r="W112" s="68"/>
      <c r="X112" s="64" t="s">
        <v>1</v>
      </c>
      <c r="Y112" s="68"/>
      <c r="Z112" s="64" t="s">
        <v>1</v>
      </c>
      <c r="AA112" s="68"/>
      <c r="AB112" s="72">
        <v>7.4</v>
      </c>
      <c r="AC112" s="68"/>
      <c r="AD112" s="67">
        <v>7.4</v>
      </c>
      <c r="AE112" s="68" t="s">
        <v>160</v>
      </c>
      <c r="AF112" s="83">
        <v>2E-3</v>
      </c>
      <c r="AG112" s="68"/>
      <c r="AH112" s="64" t="s">
        <v>1</v>
      </c>
      <c r="AI112" s="68"/>
      <c r="AJ112" s="64" t="s">
        <v>1</v>
      </c>
      <c r="AK112" s="16"/>
      <c r="AL112" s="128"/>
    </row>
    <row r="113" spans="1:39" s="7" customFormat="1" ht="18" customHeight="1">
      <c r="A113" s="33">
        <v>109</v>
      </c>
      <c r="B113" s="63" t="s">
        <v>320</v>
      </c>
      <c r="C113" s="140"/>
      <c r="D113" s="64" t="s">
        <v>1</v>
      </c>
      <c r="E113" s="140"/>
      <c r="F113" s="64" t="s">
        <v>1</v>
      </c>
      <c r="G113" s="141"/>
      <c r="H113" s="64" t="s">
        <v>1</v>
      </c>
      <c r="I113" s="140"/>
      <c r="J113" s="64" t="s">
        <v>1</v>
      </c>
      <c r="K113" s="140"/>
      <c r="L113" s="64" t="s">
        <v>1</v>
      </c>
      <c r="M113" s="140"/>
      <c r="N113" s="64" t="s">
        <v>1</v>
      </c>
      <c r="O113" s="137"/>
      <c r="P113" s="64" t="s">
        <v>1</v>
      </c>
      <c r="Q113" s="140"/>
      <c r="R113" s="64" t="s">
        <v>1</v>
      </c>
      <c r="S113" s="144"/>
      <c r="T113" s="64" t="s">
        <v>1</v>
      </c>
      <c r="U113" s="140"/>
      <c r="V113" s="64" t="s">
        <v>1</v>
      </c>
      <c r="W113" s="140"/>
      <c r="X113" s="64" t="s">
        <v>1</v>
      </c>
      <c r="Y113" s="140"/>
      <c r="Z113" s="64" t="s">
        <v>1</v>
      </c>
      <c r="AA113" s="142"/>
      <c r="AB113" s="132">
        <v>9.1999999999999993</v>
      </c>
      <c r="AC113" s="142"/>
      <c r="AD113" s="132">
        <v>9.25</v>
      </c>
      <c r="AE113" s="68" t="s">
        <v>103</v>
      </c>
      <c r="AF113" s="83">
        <v>2E-3</v>
      </c>
      <c r="AG113" s="140"/>
      <c r="AH113" s="64" t="s">
        <v>1</v>
      </c>
      <c r="AI113" s="140"/>
      <c r="AJ113" s="64" t="s">
        <v>1</v>
      </c>
      <c r="AK113" s="16"/>
      <c r="AL113" s="128"/>
    </row>
    <row r="114" spans="1:39" s="7" customFormat="1" ht="18" customHeight="1">
      <c r="A114" s="74">
        <v>110</v>
      </c>
      <c r="B114" s="63" t="s">
        <v>309</v>
      </c>
      <c r="C114" s="68"/>
      <c r="D114" s="64" t="s">
        <v>1</v>
      </c>
      <c r="E114" s="68"/>
      <c r="F114" s="64" t="s">
        <v>1</v>
      </c>
      <c r="G114" s="75"/>
      <c r="H114" s="64" t="s">
        <v>1</v>
      </c>
      <c r="I114" s="68"/>
      <c r="J114" s="64" t="s">
        <v>1</v>
      </c>
      <c r="K114" s="68"/>
      <c r="L114" s="64" t="s">
        <v>1</v>
      </c>
      <c r="M114" s="68" t="s">
        <v>161</v>
      </c>
      <c r="N114" s="69">
        <v>2.0000000000000001E-4</v>
      </c>
      <c r="O114" s="136" t="s">
        <v>161</v>
      </c>
      <c r="P114" s="69">
        <v>4.0000000000000002E-4</v>
      </c>
      <c r="Q114" s="68" t="s">
        <v>161</v>
      </c>
      <c r="R114" s="69">
        <v>2.0000000000000001E-4</v>
      </c>
      <c r="S114" s="71" t="s">
        <v>161</v>
      </c>
      <c r="T114" s="69">
        <v>2.0000000000000001E-4</v>
      </c>
      <c r="U114" s="68"/>
      <c r="V114" s="69">
        <v>2.0000000000000001E-4</v>
      </c>
      <c r="W114" s="68" t="s">
        <v>161</v>
      </c>
      <c r="X114" s="65">
        <v>1E-3</v>
      </c>
      <c r="Y114" s="77"/>
      <c r="Z114" s="186">
        <v>2.3E-2</v>
      </c>
      <c r="AA114" s="68"/>
      <c r="AB114" s="64" t="s">
        <v>1</v>
      </c>
      <c r="AC114" s="68"/>
      <c r="AD114" s="64" t="s">
        <v>1</v>
      </c>
      <c r="AE114" s="68"/>
      <c r="AF114" s="64" t="s">
        <v>1</v>
      </c>
      <c r="AG114" s="68"/>
      <c r="AH114" s="64" t="s">
        <v>1</v>
      </c>
      <c r="AI114" s="68"/>
      <c r="AJ114" s="64" t="s">
        <v>1</v>
      </c>
      <c r="AK114" s="16"/>
      <c r="AL114" s="128" t="s">
        <v>162</v>
      </c>
    </row>
    <row r="115" spans="1:39" s="7" customFormat="1" ht="18" customHeight="1">
      <c r="A115" s="74">
        <v>111</v>
      </c>
      <c r="B115" s="63" t="s">
        <v>309</v>
      </c>
      <c r="C115" s="101"/>
      <c r="D115" s="64" t="s">
        <v>1</v>
      </c>
      <c r="E115" s="68"/>
      <c r="F115" s="64" t="s">
        <v>1</v>
      </c>
      <c r="G115" s="75"/>
      <c r="H115" s="64" t="s">
        <v>1</v>
      </c>
      <c r="I115" s="68"/>
      <c r="J115" s="64" t="s">
        <v>1</v>
      </c>
      <c r="K115" s="68"/>
      <c r="L115" s="64" t="s">
        <v>1</v>
      </c>
      <c r="M115" s="68" t="s">
        <v>161</v>
      </c>
      <c r="N115" s="69">
        <v>2.0000000000000001E-4</v>
      </c>
      <c r="O115" s="136"/>
      <c r="P115" s="69">
        <v>6.9999999999999999E-4</v>
      </c>
      <c r="Q115" s="68"/>
      <c r="R115" s="69">
        <v>5.0000000000000001E-4</v>
      </c>
      <c r="S115" s="71" t="s">
        <v>161</v>
      </c>
      <c r="T115" s="69">
        <v>2.0000000000000001E-4</v>
      </c>
      <c r="U115" s="68"/>
      <c r="V115" s="69">
        <v>8.0000000000000004E-4</v>
      </c>
      <c r="W115" s="68"/>
      <c r="X115" s="65">
        <v>1E-3</v>
      </c>
      <c r="Y115" s="77"/>
      <c r="Z115" s="186">
        <v>1.7000000000000001E-2</v>
      </c>
      <c r="AA115" s="68"/>
      <c r="AB115" s="64" t="s">
        <v>1</v>
      </c>
      <c r="AC115" s="68"/>
      <c r="AD115" s="64" t="s">
        <v>1</v>
      </c>
      <c r="AE115" s="68"/>
      <c r="AF115" s="64" t="s">
        <v>1</v>
      </c>
      <c r="AG115" s="68"/>
      <c r="AH115" s="64" t="s">
        <v>1</v>
      </c>
      <c r="AI115" s="68"/>
      <c r="AJ115" s="64" t="s">
        <v>1</v>
      </c>
      <c r="AK115" s="16"/>
      <c r="AL115" s="128" t="s">
        <v>162</v>
      </c>
    </row>
    <row r="116" spans="1:39" s="7" customFormat="1" ht="18" customHeight="1">
      <c r="A116" s="33">
        <v>112</v>
      </c>
      <c r="B116" s="63" t="s">
        <v>309</v>
      </c>
      <c r="C116" s="75"/>
      <c r="D116" s="64" t="s">
        <v>1</v>
      </c>
      <c r="E116" s="68"/>
      <c r="F116" s="64" t="s">
        <v>1</v>
      </c>
      <c r="G116" s="75"/>
      <c r="H116" s="64" t="s">
        <v>1</v>
      </c>
      <c r="I116" s="68"/>
      <c r="J116" s="64" t="s">
        <v>1</v>
      </c>
      <c r="K116" s="68"/>
      <c r="L116" s="64" t="s">
        <v>1</v>
      </c>
      <c r="M116" s="68"/>
      <c r="N116" s="64" t="s">
        <v>1</v>
      </c>
      <c r="O116" s="136"/>
      <c r="P116" s="64" t="s">
        <v>1</v>
      </c>
      <c r="Q116" s="68"/>
      <c r="R116" s="64" t="s">
        <v>1</v>
      </c>
      <c r="S116" s="68"/>
      <c r="T116" s="64" t="s">
        <v>1</v>
      </c>
      <c r="U116" s="68"/>
      <c r="V116" s="64" t="s">
        <v>1</v>
      </c>
      <c r="W116" s="68"/>
      <c r="X116" s="64" t="s">
        <v>1</v>
      </c>
      <c r="Y116" s="68"/>
      <c r="Z116" s="64" t="s">
        <v>1</v>
      </c>
      <c r="AA116" s="68"/>
      <c r="AB116" s="72">
        <v>9.4</v>
      </c>
      <c r="AC116" s="68"/>
      <c r="AD116" s="67">
        <v>9.4</v>
      </c>
      <c r="AE116" s="68" t="s">
        <v>161</v>
      </c>
      <c r="AF116" s="65">
        <v>2E-3</v>
      </c>
      <c r="AG116" s="68"/>
      <c r="AH116" s="64" t="s">
        <v>1</v>
      </c>
      <c r="AI116" s="68"/>
      <c r="AJ116" s="64" t="s">
        <v>1</v>
      </c>
      <c r="AK116" s="16"/>
      <c r="AL116" s="128"/>
    </row>
    <row r="117" spans="1:39" s="7" customFormat="1" ht="18" customHeight="1">
      <c r="A117" s="74">
        <v>113</v>
      </c>
      <c r="B117" s="63" t="s">
        <v>309</v>
      </c>
      <c r="C117" s="104"/>
      <c r="D117" s="64" t="s">
        <v>1</v>
      </c>
      <c r="E117" s="68"/>
      <c r="F117" s="64" t="s">
        <v>1</v>
      </c>
      <c r="G117" s="75"/>
      <c r="H117" s="64" t="s">
        <v>1</v>
      </c>
      <c r="I117" s="68"/>
      <c r="J117" s="64" t="s">
        <v>1</v>
      </c>
      <c r="K117" s="68"/>
      <c r="L117" s="64" t="s">
        <v>1</v>
      </c>
      <c r="M117" s="68" t="s">
        <v>161</v>
      </c>
      <c r="N117" s="69">
        <v>2.0000000000000001E-4</v>
      </c>
      <c r="O117" s="136"/>
      <c r="P117" s="69">
        <v>8.0000000000000004E-4</v>
      </c>
      <c r="Q117" s="68"/>
      <c r="R117" s="69">
        <v>5.9999999999999995E-4</v>
      </c>
      <c r="S117" s="68" t="s">
        <v>161</v>
      </c>
      <c r="T117" s="69">
        <v>2.0000000000000001E-4</v>
      </c>
      <c r="U117" s="68"/>
      <c r="V117" s="69">
        <v>8.9999999999999998E-4</v>
      </c>
      <c r="W117" s="68"/>
      <c r="X117" s="65">
        <v>1E-3</v>
      </c>
      <c r="Y117" s="77"/>
      <c r="Z117" s="186">
        <v>1.6E-2</v>
      </c>
      <c r="AA117" s="68"/>
      <c r="AB117" s="64" t="s">
        <v>1</v>
      </c>
      <c r="AC117" s="68"/>
      <c r="AD117" s="64" t="s">
        <v>1</v>
      </c>
      <c r="AE117" s="68"/>
      <c r="AF117" s="64" t="s">
        <v>1</v>
      </c>
      <c r="AG117" s="68"/>
      <c r="AH117" s="64" t="s">
        <v>1</v>
      </c>
      <c r="AI117" s="68"/>
      <c r="AJ117" s="64" t="s">
        <v>1</v>
      </c>
      <c r="AK117" s="16"/>
      <c r="AL117" s="128" t="s">
        <v>93</v>
      </c>
    </row>
    <row r="118" spans="1:39" s="7" customFormat="1" ht="18" customHeight="1">
      <c r="A118" s="33">
        <v>114</v>
      </c>
      <c r="B118" s="63" t="s">
        <v>321</v>
      </c>
      <c r="C118" s="68"/>
      <c r="D118" s="64" t="s">
        <v>1</v>
      </c>
      <c r="E118" s="68"/>
      <c r="F118" s="64" t="s">
        <v>1</v>
      </c>
      <c r="G118" s="75"/>
      <c r="H118" s="64" t="s">
        <v>1</v>
      </c>
      <c r="I118" s="68"/>
      <c r="J118" s="64" t="s">
        <v>1</v>
      </c>
      <c r="K118" s="68"/>
      <c r="L118" s="64" t="s">
        <v>1</v>
      </c>
      <c r="M118" s="68" t="s">
        <v>163</v>
      </c>
      <c r="N118" s="69">
        <v>2.0000000000000001E-4</v>
      </c>
      <c r="O118" s="136" t="s">
        <v>163</v>
      </c>
      <c r="P118" s="69">
        <v>4.0000000000000002E-4</v>
      </c>
      <c r="Q118" s="68" t="s">
        <v>163</v>
      </c>
      <c r="R118" s="69">
        <v>2.0000000000000001E-4</v>
      </c>
      <c r="S118" s="68" t="s">
        <v>163</v>
      </c>
      <c r="T118" s="69">
        <v>2.0000000000000001E-4</v>
      </c>
      <c r="U118" s="68"/>
      <c r="V118" s="64" t="s">
        <v>1</v>
      </c>
      <c r="W118" s="68" t="s">
        <v>163</v>
      </c>
      <c r="X118" s="65">
        <v>1E-3</v>
      </c>
      <c r="Y118" s="68"/>
      <c r="Z118" s="69">
        <v>7.0000000000000001E-3</v>
      </c>
      <c r="AA118" s="68"/>
      <c r="AB118" s="64" t="s">
        <v>1</v>
      </c>
      <c r="AC118" s="68"/>
      <c r="AD118" s="64" t="s">
        <v>1</v>
      </c>
      <c r="AE118" s="68"/>
      <c r="AF118" s="64" t="s">
        <v>1</v>
      </c>
      <c r="AG118" s="68"/>
      <c r="AH118" s="64" t="s">
        <v>1</v>
      </c>
      <c r="AI118" s="68"/>
      <c r="AJ118" s="64" t="s">
        <v>1</v>
      </c>
      <c r="AK118" s="16"/>
      <c r="AL118" s="128"/>
    </row>
    <row r="119" spans="1:39" s="7" customFormat="1" ht="18" customHeight="1">
      <c r="A119" s="33">
        <v>115</v>
      </c>
      <c r="B119" s="63" t="s">
        <v>321</v>
      </c>
      <c r="C119" s="68"/>
      <c r="D119" s="64" t="s">
        <v>1</v>
      </c>
      <c r="E119" s="68"/>
      <c r="F119" s="64" t="s">
        <v>1</v>
      </c>
      <c r="G119" s="75"/>
      <c r="H119" s="64" t="s">
        <v>1</v>
      </c>
      <c r="I119" s="68"/>
      <c r="J119" s="64" t="s">
        <v>1</v>
      </c>
      <c r="K119" s="68"/>
      <c r="L119" s="64" t="s">
        <v>1</v>
      </c>
      <c r="M119" s="68"/>
      <c r="N119" s="64" t="s">
        <v>1</v>
      </c>
      <c r="O119" s="136"/>
      <c r="P119" s="64" t="s">
        <v>1</v>
      </c>
      <c r="Q119" s="68"/>
      <c r="R119" s="64" t="s">
        <v>1</v>
      </c>
      <c r="S119" s="68"/>
      <c r="T119" s="64" t="s">
        <v>1</v>
      </c>
      <c r="U119" s="68"/>
      <c r="V119" s="64" t="s">
        <v>1</v>
      </c>
      <c r="W119" s="68"/>
      <c r="X119" s="64" t="s">
        <v>1</v>
      </c>
      <c r="Y119" s="68"/>
      <c r="Z119" s="64" t="s">
        <v>1</v>
      </c>
      <c r="AA119" s="68"/>
      <c r="AB119" s="72">
        <v>9.9</v>
      </c>
      <c r="AC119" s="68"/>
      <c r="AD119" s="67">
        <v>9.9700000000000006</v>
      </c>
      <c r="AE119" s="68" t="s">
        <v>146</v>
      </c>
      <c r="AF119" s="65">
        <v>2E-3</v>
      </c>
      <c r="AG119" s="68"/>
      <c r="AH119" s="64" t="s">
        <v>1</v>
      </c>
      <c r="AI119" s="68"/>
      <c r="AJ119" s="64" t="s">
        <v>1</v>
      </c>
      <c r="AK119" s="16"/>
      <c r="AL119" s="128"/>
    </row>
    <row r="120" spans="1:39" ht="17.399999999999999" customHeight="1">
      <c r="C120" s="106"/>
      <c r="D120" s="106"/>
      <c r="E120" s="106"/>
      <c r="F120" s="107"/>
      <c r="G120" s="106"/>
      <c r="H120" s="106"/>
      <c r="I120" s="106"/>
      <c r="J120" s="106"/>
      <c r="K120" s="106"/>
      <c r="L120" s="106"/>
      <c r="M120" s="106"/>
      <c r="N120" s="106"/>
      <c r="O120" s="106"/>
      <c r="P120" s="106"/>
      <c r="Q120" s="106"/>
      <c r="R120" s="106"/>
      <c r="S120" s="108"/>
      <c r="T120" s="109"/>
      <c r="U120" s="106"/>
      <c r="V120" s="106"/>
      <c r="W120" s="106"/>
      <c r="X120" s="106"/>
      <c r="Y120" s="106"/>
      <c r="Z120" s="110"/>
      <c r="AA120" s="106"/>
      <c r="AB120" s="106"/>
      <c r="AC120" s="106"/>
      <c r="AD120" s="106"/>
      <c r="AE120" s="106"/>
      <c r="AF120" s="106"/>
      <c r="AG120" s="106"/>
      <c r="AH120" s="106"/>
      <c r="AI120" s="106"/>
      <c r="AJ120" s="106"/>
    </row>
    <row r="121" spans="1:39" ht="17.399999999999999" customHeight="1">
      <c r="A121" s="292" t="s">
        <v>25</v>
      </c>
      <c r="B121" s="293"/>
      <c r="C121" s="294">
        <f>COUNT(D5:D119)</f>
        <v>2</v>
      </c>
      <c r="D121" s="295"/>
      <c r="E121" s="296">
        <f>COUNT(F5:F119)</f>
        <v>7</v>
      </c>
      <c r="F121" s="296"/>
      <c r="G121" s="296">
        <f>COUNT(H5:H119)</f>
        <v>2</v>
      </c>
      <c r="H121" s="296"/>
      <c r="I121" s="296">
        <f>COUNT(J5:J119)</f>
        <v>5</v>
      </c>
      <c r="J121" s="296"/>
      <c r="K121" s="294">
        <f>COUNT(L5:L119)</f>
        <v>16</v>
      </c>
      <c r="L121" s="295"/>
      <c r="M121" s="294">
        <f>COUNT(N5:N119)</f>
        <v>64</v>
      </c>
      <c r="N121" s="295"/>
      <c r="O121" s="301">
        <f>COUNT(P5:P119)</f>
        <v>64</v>
      </c>
      <c r="P121" s="295"/>
      <c r="Q121" s="294">
        <f>COUNT(R5:R119)</f>
        <v>64</v>
      </c>
      <c r="R121" s="295"/>
      <c r="S121" s="294">
        <f>COUNT(T5:T119)</f>
        <v>64</v>
      </c>
      <c r="T121" s="295"/>
      <c r="U121" s="294">
        <f>COUNT(V5:V119)</f>
        <v>38</v>
      </c>
      <c r="V121" s="295"/>
      <c r="W121" s="294">
        <f>COUNT(X5:X119)</f>
        <v>64</v>
      </c>
      <c r="X121" s="295"/>
      <c r="Y121" s="294">
        <f>COUNT(Z5:Z119)</f>
        <v>64</v>
      </c>
      <c r="Z121" s="295"/>
      <c r="AA121" s="294">
        <f>COUNT(AB5:AB119)</f>
        <v>36</v>
      </c>
      <c r="AB121" s="295"/>
      <c r="AC121" s="294">
        <f>COUNT(AD5:AD119)</f>
        <v>35</v>
      </c>
      <c r="AD121" s="295"/>
      <c r="AE121" s="294">
        <f>COUNT(AF5:AF119)</f>
        <v>35</v>
      </c>
      <c r="AF121" s="295"/>
      <c r="AG121" s="294">
        <f>COUNT(AH5:AH119)</f>
        <v>1</v>
      </c>
      <c r="AH121" s="295"/>
      <c r="AI121" s="294">
        <f>COUNT(AJ5:AJ119)</f>
        <v>1</v>
      </c>
      <c r="AJ121" s="295"/>
      <c r="AL121" s="128">
        <f>COUNTBLANK(AL5:AL119)+AL123</f>
        <v>113</v>
      </c>
      <c r="AM121" s="145" t="s">
        <v>108</v>
      </c>
    </row>
    <row r="122" spans="1:39" ht="17.399999999999999" customHeight="1">
      <c r="A122" s="292" t="s">
        <v>26</v>
      </c>
      <c r="B122" s="293"/>
      <c r="C122" s="149" t="str">
        <f>IF(COUNTIF(C5:C119,"=&lt;")=C121,"&lt;","")</f>
        <v>&lt;</v>
      </c>
      <c r="D122" s="64">
        <f>MAX(D5:D119)</f>
        <v>0.01</v>
      </c>
      <c r="E122" s="149" t="str">
        <f>IF(COUNTIF(E5:E119,"=&lt;")=E121,"&lt;","")</f>
        <v/>
      </c>
      <c r="F122" s="65">
        <f>MAX(F5:F119)</f>
        <v>1.7000000000000001E-2</v>
      </c>
      <c r="G122" s="149" t="str">
        <f>IF(COUNTIF(G5:G119,"=&lt;")=G121,"&lt;","")</f>
        <v>&lt;</v>
      </c>
      <c r="H122" s="64">
        <f>MAX(H5:H119)</f>
        <v>0.01</v>
      </c>
      <c r="I122" s="149" t="str">
        <f>IF(COUNTIF(I5:I119,"=&lt;")=I121,"&lt;","")</f>
        <v/>
      </c>
      <c r="J122" s="64">
        <f>MAX(J5:J119)</f>
        <v>5.3999999999999999E-2</v>
      </c>
      <c r="K122" s="149" t="str">
        <f>IF(COUNTIF(K5:K119,"=&lt;")=K121,"&lt;","")</f>
        <v/>
      </c>
      <c r="L122" s="64">
        <f>MAX(L5:L119)</f>
        <v>6.8999999999999999E-3</v>
      </c>
      <c r="M122" s="149" t="str">
        <f>IF(COUNTIF(M5:M119,"=&lt;")=M121,"&lt;","")</f>
        <v/>
      </c>
      <c r="N122" s="64">
        <f>MAX(N5:N119)</f>
        <v>2.5000000000000001E-2</v>
      </c>
      <c r="O122" s="150" t="str">
        <f>IF(COUNTIF(O5:O119,"=&lt;")=O121,"&lt;","")</f>
        <v/>
      </c>
      <c r="P122" s="151">
        <f>MAX(P5:P119)</f>
        <v>0.31</v>
      </c>
      <c r="Q122" s="149" t="str">
        <f>IF(COUNTIF(Q5:Q119,"=&lt;")=Q121,"&lt;","")</f>
        <v/>
      </c>
      <c r="R122" s="64">
        <f>MAX(R5:R119)</f>
        <v>0.31</v>
      </c>
      <c r="S122" s="149" t="str">
        <f>IF(COUNTIF(S5:S119,"=&lt;")=S121,"&lt;","")</f>
        <v/>
      </c>
      <c r="T122" s="64">
        <f>MAX(T5:T119)</f>
        <v>2E-3</v>
      </c>
      <c r="U122" s="149" t="str">
        <f>IF(COUNTIF(U5:U119,"=&lt;")=U121,"&lt;","")</f>
        <v/>
      </c>
      <c r="V122" s="152">
        <f>MAX(V5:V119)</f>
        <v>1.7999999999999999E-2</v>
      </c>
      <c r="W122" s="149" t="str">
        <f>IF(COUNTIF(W5:W119,"=&lt;")=W121,"&lt;","")</f>
        <v/>
      </c>
      <c r="X122" s="64">
        <f>MAX(X5:X119)</f>
        <v>0.28999999999999998</v>
      </c>
      <c r="Y122" s="149" t="str">
        <f>IF(COUNTIF(Y5:Y119,"=&lt;")=Y121,"&lt;","")</f>
        <v/>
      </c>
      <c r="Z122" s="67">
        <f>MAX(Z5:Z119)</f>
        <v>0.17</v>
      </c>
      <c r="AA122" s="149" t="str">
        <f>IF(COUNTIF(AA5:AA119,"=&lt;")=AA121,"&lt;","")</f>
        <v/>
      </c>
      <c r="AB122" s="87">
        <f>MAX(AB5:AB119)</f>
        <v>46</v>
      </c>
      <c r="AC122" s="149" t="str">
        <f>IF(COUNTIF(AC5:AC119,"=&lt;")=AC121,"&lt;","")</f>
        <v/>
      </c>
      <c r="AD122" s="72">
        <f>MAX(AD5:AD119)</f>
        <v>46.8</v>
      </c>
      <c r="AE122" s="149" t="str">
        <f>IF(COUNTIF(AE5:AE119,"=&lt;")=AE121,"&lt;","")</f>
        <v/>
      </c>
      <c r="AF122" s="65">
        <f>MAX(AF5:AF119)</f>
        <v>3.0000000000000001E-3</v>
      </c>
      <c r="AG122" s="149" t="str">
        <f>IF(COUNTIF(AG5:AG119,"=&lt;")=AG121,"&lt;","")</f>
        <v/>
      </c>
      <c r="AH122" s="153">
        <f>MAX(AH5:AH119)</f>
        <v>0.91</v>
      </c>
      <c r="AI122" s="154"/>
      <c r="AJ122" s="155">
        <f>MAX(AJ5:AJ119)</f>
        <v>2.2000000000000002</v>
      </c>
      <c r="AL122" s="128">
        <f>COUNTIF(AL5:AL119,"=欠測")</f>
        <v>2</v>
      </c>
      <c r="AM122" s="145" t="s">
        <v>107</v>
      </c>
    </row>
    <row r="123" spans="1:39" ht="17.399999999999999" customHeight="1">
      <c r="A123" s="292" t="s">
        <v>24</v>
      </c>
      <c r="B123" s="293"/>
      <c r="C123" s="297">
        <f>COUNTIF(D5:D119,"&gt;＝0.1")</f>
        <v>0</v>
      </c>
      <c r="D123" s="298"/>
      <c r="E123" s="297">
        <f>COUNTIF(F5:F119,"&gt;0.01")</f>
        <v>4</v>
      </c>
      <c r="F123" s="298"/>
      <c r="G123" s="297">
        <f>COUNTIF(H5:H119,"&gt;0.05")</f>
        <v>0</v>
      </c>
      <c r="H123" s="298"/>
      <c r="I123" s="297">
        <f>COUNTIF(J5:J119,"&gt;0.01")</f>
        <v>5</v>
      </c>
      <c r="J123" s="298"/>
      <c r="K123" s="297">
        <f>COUNTIF(L5:L119,"&gt;0.002")</f>
        <v>1</v>
      </c>
      <c r="L123" s="298"/>
      <c r="M123" s="297">
        <f>COUNTIF(N5:N119,"&gt;0.1")</f>
        <v>0</v>
      </c>
      <c r="N123" s="298"/>
      <c r="O123" s="309">
        <f>COUNTIF(P5:P119,"&gt;0.04")</f>
        <v>4</v>
      </c>
      <c r="P123" s="298"/>
      <c r="Q123" s="297" t="s">
        <v>105</v>
      </c>
      <c r="R123" s="298"/>
      <c r="S123" s="297" t="s">
        <v>105</v>
      </c>
      <c r="T123" s="298"/>
      <c r="U123" s="297">
        <f>COUNTIF(V5:V119,"&gt;１")</f>
        <v>0</v>
      </c>
      <c r="V123" s="298"/>
      <c r="W123" s="297">
        <f>COUNTIF(X5:X119,"&gt;0.03")</f>
        <v>5</v>
      </c>
      <c r="X123" s="298"/>
      <c r="Y123" s="297">
        <f>COUNTIF(Z5:Z119,"&gt;0.01")</f>
        <v>28</v>
      </c>
      <c r="Z123" s="298"/>
      <c r="AA123" s="297">
        <f>COUNTIF(AB5:AB119,"&gt;10")</f>
        <v>14</v>
      </c>
      <c r="AB123" s="298"/>
      <c r="AC123" s="297" t="s">
        <v>105</v>
      </c>
      <c r="AD123" s="298"/>
      <c r="AE123" s="297" t="s">
        <v>105</v>
      </c>
      <c r="AF123" s="298"/>
      <c r="AG123" s="297">
        <f>COUNTIF(AH5:AH119,"&gt;0.8")</f>
        <v>1</v>
      </c>
      <c r="AH123" s="298"/>
      <c r="AI123" s="297">
        <f>COUNTIF(AJ5:AJ119,"&gt;1")+COUNTIF(AJ5:AJ119,"1")</f>
        <v>1</v>
      </c>
      <c r="AJ123" s="298"/>
      <c r="AL123" s="128">
        <f>COUNTA(AL5:AL119)-AL122</f>
        <v>58</v>
      </c>
      <c r="AM123" s="145" t="s">
        <v>109</v>
      </c>
    </row>
    <row r="124" spans="1:39" ht="35.1" customHeight="1">
      <c r="A124" s="292" t="s">
        <v>16</v>
      </c>
      <c r="B124" s="293"/>
      <c r="C124" s="302" t="s">
        <v>164</v>
      </c>
      <c r="D124" s="303"/>
      <c r="E124" s="294" t="s">
        <v>39</v>
      </c>
      <c r="F124" s="295"/>
      <c r="G124" s="294" t="s">
        <v>40</v>
      </c>
      <c r="H124" s="295"/>
      <c r="I124" s="294" t="s">
        <v>39</v>
      </c>
      <c r="J124" s="295"/>
      <c r="K124" s="304" t="s">
        <v>41</v>
      </c>
      <c r="L124" s="305"/>
      <c r="M124" s="304" t="s">
        <v>106</v>
      </c>
      <c r="N124" s="305"/>
      <c r="O124" s="306" t="s">
        <v>42</v>
      </c>
      <c r="P124" s="305"/>
      <c r="Q124" s="304" t="s">
        <v>165</v>
      </c>
      <c r="R124" s="305"/>
      <c r="S124" s="304" t="s">
        <v>165</v>
      </c>
      <c r="T124" s="305"/>
      <c r="U124" s="304" t="s">
        <v>43</v>
      </c>
      <c r="V124" s="305"/>
      <c r="W124" s="304" t="s">
        <v>44</v>
      </c>
      <c r="X124" s="305"/>
      <c r="Y124" s="304" t="s">
        <v>39</v>
      </c>
      <c r="Z124" s="305"/>
      <c r="AA124" s="304" t="s">
        <v>45</v>
      </c>
      <c r="AB124" s="305"/>
      <c r="AC124" s="304" t="s">
        <v>165</v>
      </c>
      <c r="AD124" s="305"/>
      <c r="AE124" s="304" t="s">
        <v>165</v>
      </c>
      <c r="AF124" s="305"/>
      <c r="AG124" s="294" t="s">
        <v>46</v>
      </c>
      <c r="AH124" s="295"/>
      <c r="AI124" s="294" t="s">
        <v>43</v>
      </c>
      <c r="AJ124" s="295"/>
    </row>
    <row r="125" spans="1:39" ht="17.399999999999999" customHeight="1">
      <c r="A125" s="113" t="s">
        <v>110</v>
      </c>
      <c r="E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</row>
    <row r="126" spans="1:39" ht="17.399999999999999" customHeight="1">
      <c r="A126" s="113" t="s">
        <v>113</v>
      </c>
      <c r="E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</row>
    <row r="127" spans="1:39" ht="17.399999999999999" customHeight="1">
      <c r="A127" s="118" t="s">
        <v>336</v>
      </c>
      <c r="E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</row>
    <row r="128" spans="1:39" ht="18.75" customHeight="1">
      <c r="A128" s="195" t="s">
        <v>337</v>
      </c>
      <c r="E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</row>
    <row r="129" spans="1:32" ht="18.75" customHeight="1">
      <c r="A129" s="10"/>
      <c r="E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</row>
    <row r="130" spans="1:32" ht="18.75" customHeight="1">
      <c r="A130" s="10"/>
      <c r="E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F130" s="16"/>
    </row>
    <row r="131" spans="1:32" ht="18.75" customHeight="1">
      <c r="E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</row>
    <row r="132" spans="1:32" ht="18.75" customHeight="1">
      <c r="E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F132" s="16"/>
    </row>
    <row r="133" spans="1:32" ht="18.75" customHeight="1">
      <c r="E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</row>
    <row r="134" spans="1:32" ht="18.75" customHeight="1">
      <c r="E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</row>
    <row r="135" spans="1:32" ht="18.75" customHeight="1">
      <c r="E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</row>
    <row r="136" spans="1:32" ht="18.75" customHeight="1">
      <c r="E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</row>
    <row r="137" spans="1:32" ht="18.75" customHeight="1">
      <c r="E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</row>
    <row r="138" spans="1:32" ht="18.75" customHeight="1">
      <c r="E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  <c r="AA138" s="16"/>
      <c r="AB138" s="16"/>
      <c r="AC138" s="16"/>
      <c r="AD138" s="16"/>
      <c r="AE138" s="16"/>
      <c r="AF138" s="16"/>
    </row>
    <row r="139" spans="1:32" ht="18.75" customHeight="1">
      <c r="E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</row>
    <row r="140" spans="1:32" ht="18.75" customHeight="1">
      <c r="E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</row>
    <row r="141" spans="1:32" ht="18.75" customHeight="1">
      <c r="A141" s="16"/>
      <c r="B141" s="16"/>
      <c r="E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</row>
    <row r="142" spans="1:32" ht="18.75" customHeight="1">
      <c r="A142" s="16"/>
      <c r="B142" s="16"/>
      <c r="E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F142" s="16"/>
    </row>
    <row r="143" spans="1:32" ht="18.75" customHeight="1">
      <c r="A143" s="16"/>
      <c r="B143" s="16"/>
      <c r="E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</row>
    <row r="144" spans="1:32" ht="18.75" customHeight="1">
      <c r="A144" s="16"/>
      <c r="B144" s="16"/>
      <c r="E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  <c r="AD144" s="16"/>
      <c r="AE144" s="16"/>
      <c r="AF144" s="16"/>
    </row>
    <row r="145" spans="1:32" ht="18.75" customHeight="1">
      <c r="A145" s="16"/>
      <c r="B145" s="16"/>
      <c r="E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</row>
    <row r="146" spans="1:32" ht="18.75" customHeight="1">
      <c r="A146" s="16"/>
      <c r="B146" s="16"/>
      <c r="E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F146" s="16"/>
    </row>
    <row r="147" spans="1:32" ht="18.75" customHeight="1">
      <c r="A147" s="16"/>
      <c r="B147" s="16"/>
      <c r="E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</row>
    <row r="148" spans="1:32" ht="18.75" customHeight="1">
      <c r="A148" s="16"/>
      <c r="B148" s="16"/>
      <c r="E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  <c r="AA148" s="16"/>
      <c r="AB148" s="16"/>
      <c r="AC148" s="16"/>
      <c r="AD148" s="16"/>
      <c r="AE148" s="16"/>
      <c r="AF148" s="16"/>
    </row>
    <row r="149" spans="1:32" ht="18.75" customHeight="1">
      <c r="A149" s="16"/>
      <c r="B149" s="16"/>
      <c r="E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  <c r="AA149" s="16"/>
      <c r="AB149" s="16"/>
      <c r="AC149" s="16"/>
      <c r="AD149" s="16"/>
      <c r="AE149" s="16"/>
      <c r="AF149" s="16"/>
    </row>
    <row r="150" spans="1:32" ht="18.75" customHeight="1">
      <c r="A150" s="16"/>
      <c r="B150" s="16"/>
      <c r="E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F150" s="16"/>
    </row>
    <row r="151" spans="1:32" ht="18.75" customHeight="1">
      <c r="A151" s="16"/>
      <c r="B151" s="16"/>
      <c r="E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</row>
    <row r="152" spans="1:32" ht="18.75" customHeight="1">
      <c r="A152" s="16"/>
      <c r="B152" s="16"/>
      <c r="E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</row>
    <row r="153" spans="1:32" ht="18.75" customHeight="1">
      <c r="A153" s="16"/>
      <c r="B153" s="16"/>
      <c r="E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</row>
    <row r="154" spans="1:32" ht="18.75" customHeight="1">
      <c r="A154" s="16"/>
      <c r="B154" s="16"/>
      <c r="E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</row>
    <row r="155" spans="1:32" ht="18.75" customHeight="1">
      <c r="A155" s="16"/>
      <c r="B155" s="16"/>
      <c r="E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</row>
    <row r="156" spans="1:32" ht="18.75" customHeight="1">
      <c r="A156" s="16"/>
      <c r="B156" s="16"/>
      <c r="E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</row>
    <row r="157" spans="1:32" ht="18.75" customHeight="1">
      <c r="A157" s="16"/>
      <c r="B157" s="16"/>
      <c r="E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</row>
    <row r="158" spans="1:32" ht="18.75" customHeight="1">
      <c r="A158" s="16"/>
      <c r="B158" s="16"/>
      <c r="E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F158" s="16"/>
    </row>
    <row r="159" spans="1:32" ht="18.75" customHeight="1">
      <c r="A159" s="16"/>
      <c r="B159" s="16"/>
      <c r="E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</row>
    <row r="160" spans="1:32" ht="18.75" customHeight="1">
      <c r="A160" s="16"/>
      <c r="B160" s="16"/>
      <c r="E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</row>
    <row r="161" spans="1:32" ht="18.75" customHeight="1">
      <c r="A161" s="16"/>
      <c r="B161" s="16"/>
      <c r="E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</row>
    <row r="162" spans="1:32" ht="18.75" customHeight="1">
      <c r="A162" s="16"/>
      <c r="B162" s="16"/>
      <c r="E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</row>
    <row r="163" spans="1:32" ht="18.75" customHeight="1">
      <c r="A163" s="16"/>
      <c r="B163" s="16"/>
      <c r="E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</row>
    <row r="164" spans="1:32" ht="18.75" customHeight="1">
      <c r="A164" s="16"/>
      <c r="B164" s="16"/>
      <c r="E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F164" s="16"/>
    </row>
    <row r="165" spans="1:32" ht="18.75" customHeight="1">
      <c r="A165" s="16"/>
      <c r="B165" s="16"/>
      <c r="E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</row>
    <row r="166" spans="1:32" ht="18.75" customHeight="1">
      <c r="A166" s="16"/>
      <c r="B166" s="16"/>
      <c r="E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  <c r="AA166" s="16"/>
      <c r="AB166" s="16"/>
      <c r="AC166" s="16"/>
      <c r="AD166" s="16"/>
      <c r="AE166" s="16"/>
      <c r="AF166" s="16"/>
    </row>
    <row r="167" spans="1:32" ht="18.75" customHeight="1">
      <c r="A167" s="16"/>
      <c r="B167" s="16"/>
      <c r="E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  <c r="AA167" s="16"/>
      <c r="AB167" s="16"/>
      <c r="AC167" s="16"/>
      <c r="AD167" s="16"/>
      <c r="AE167" s="16"/>
      <c r="AF167" s="16"/>
    </row>
    <row r="168" spans="1:32" ht="18.75" customHeight="1">
      <c r="A168" s="16"/>
      <c r="B168" s="16"/>
      <c r="E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F168" s="16"/>
    </row>
    <row r="169" spans="1:32" ht="18.75" customHeight="1">
      <c r="A169" s="16"/>
      <c r="B169" s="16"/>
      <c r="E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6"/>
    </row>
    <row r="170" spans="1:32" ht="18.75" customHeight="1">
      <c r="A170" s="16"/>
      <c r="B170" s="16"/>
      <c r="E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</row>
    <row r="171" spans="1:32" ht="18.75" customHeight="1">
      <c r="A171" s="16"/>
      <c r="B171" s="16"/>
      <c r="E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</row>
    <row r="172" spans="1:32" ht="18.75" customHeight="1">
      <c r="A172" s="16"/>
      <c r="B172" s="16"/>
      <c r="E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</row>
    <row r="173" spans="1:32" ht="18.75" customHeight="1">
      <c r="A173" s="16"/>
      <c r="B173" s="16"/>
      <c r="E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  <c r="AA173" s="16"/>
      <c r="AB173" s="16"/>
      <c r="AC173" s="16"/>
      <c r="AD173" s="16"/>
      <c r="AE173" s="16"/>
      <c r="AF173" s="16"/>
    </row>
    <row r="174" spans="1:32" ht="18.75" customHeight="1">
      <c r="A174" s="16"/>
      <c r="B174" s="16"/>
      <c r="E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</row>
    <row r="175" spans="1:32" ht="18.75" customHeight="1">
      <c r="A175" s="16"/>
      <c r="B175" s="16"/>
      <c r="E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  <c r="AB175" s="16"/>
      <c r="AC175" s="16"/>
      <c r="AD175" s="16"/>
      <c r="AE175" s="16"/>
      <c r="AF175" s="16"/>
    </row>
    <row r="176" spans="1:32" ht="18.75" customHeight="1">
      <c r="A176" s="16"/>
      <c r="B176" s="16"/>
      <c r="E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F176" s="16"/>
    </row>
    <row r="177" spans="1:32" ht="18.75" customHeight="1">
      <c r="A177" s="16"/>
      <c r="B177" s="16"/>
      <c r="E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</row>
    <row r="178" spans="1:32" ht="18.75" customHeight="1">
      <c r="A178" s="16"/>
      <c r="B178" s="16"/>
      <c r="E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</row>
    <row r="179" spans="1:32" ht="18.75" customHeight="1">
      <c r="A179" s="16"/>
      <c r="B179" s="16"/>
      <c r="E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F179" s="16"/>
    </row>
    <row r="180" spans="1:32" ht="18.75" customHeight="1">
      <c r="A180" s="16"/>
      <c r="B180" s="16"/>
      <c r="E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  <c r="AB180" s="16"/>
      <c r="AC180" s="16"/>
      <c r="AD180" s="16"/>
      <c r="AE180" s="16"/>
      <c r="AF180" s="16"/>
    </row>
    <row r="181" spans="1:32" ht="18.75" customHeight="1">
      <c r="A181" s="16"/>
      <c r="B181" s="16"/>
      <c r="E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</row>
    <row r="182" spans="1:32" ht="18.75" customHeight="1">
      <c r="A182" s="16"/>
      <c r="B182" s="16"/>
      <c r="E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</row>
    <row r="183" spans="1:32" ht="18.75" customHeight="1">
      <c r="A183" s="16"/>
      <c r="B183" s="16"/>
      <c r="E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</row>
    <row r="184" spans="1:32" ht="18.75" customHeight="1">
      <c r="A184" s="16"/>
      <c r="B184" s="16"/>
      <c r="E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</row>
    <row r="185" spans="1:32" ht="18.75" customHeight="1">
      <c r="A185" s="16"/>
      <c r="B185" s="16"/>
      <c r="E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  <c r="AB185" s="16"/>
      <c r="AC185" s="16"/>
      <c r="AD185" s="16"/>
      <c r="AE185" s="16"/>
      <c r="AF185" s="16"/>
    </row>
    <row r="186" spans="1:32" ht="18.75" customHeight="1">
      <c r="A186" s="16"/>
      <c r="B186" s="16"/>
      <c r="E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</row>
    <row r="187" spans="1:32" ht="18.75" customHeight="1">
      <c r="A187" s="16"/>
      <c r="B187" s="16"/>
      <c r="E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</row>
    <row r="188" spans="1:32" ht="18.75" customHeight="1">
      <c r="A188" s="16"/>
      <c r="B188" s="16"/>
      <c r="E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F188" s="16"/>
    </row>
    <row r="189" spans="1:32" ht="18.75" customHeight="1">
      <c r="A189" s="16"/>
      <c r="B189" s="16"/>
      <c r="E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</row>
    <row r="190" spans="1:32" ht="18.75" customHeight="1">
      <c r="A190" s="16"/>
      <c r="B190" s="16"/>
      <c r="E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</row>
    <row r="191" spans="1:32" ht="18.75" customHeight="1">
      <c r="A191" s="16"/>
      <c r="B191" s="16"/>
      <c r="E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</row>
    <row r="192" spans="1:32" ht="18.75" customHeight="1">
      <c r="A192" s="16"/>
      <c r="B192" s="16"/>
      <c r="E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</row>
    <row r="193" spans="1:32" ht="18.75" customHeight="1">
      <c r="A193" s="16"/>
      <c r="B193" s="16"/>
      <c r="E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</row>
    <row r="194" spans="1:32" ht="18.75" customHeight="1">
      <c r="A194" s="16"/>
      <c r="B194" s="16"/>
      <c r="E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</row>
    <row r="195" spans="1:32" ht="18.75" customHeight="1">
      <c r="A195" s="16"/>
      <c r="B195" s="16"/>
      <c r="E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16"/>
      <c r="AC195" s="16"/>
      <c r="AD195" s="16"/>
      <c r="AE195" s="16"/>
      <c r="AF195" s="16"/>
    </row>
    <row r="196" spans="1:32" ht="18.75" customHeight="1">
      <c r="A196" s="16"/>
      <c r="B196" s="16"/>
      <c r="E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</row>
    <row r="197" spans="1:32" ht="18.75" customHeight="1">
      <c r="A197" s="16"/>
      <c r="B197" s="16"/>
      <c r="E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16"/>
      <c r="AC197" s="16"/>
      <c r="AD197" s="16"/>
      <c r="AE197" s="16"/>
      <c r="AF197" s="16"/>
    </row>
    <row r="198" spans="1:32" ht="18.75" customHeight="1">
      <c r="A198" s="16"/>
      <c r="B198" s="16"/>
      <c r="E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</row>
    <row r="199" spans="1:32" ht="18.75" customHeight="1">
      <c r="A199" s="16"/>
      <c r="B199" s="16"/>
      <c r="E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F199" s="16"/>
    </row>
    <row r="200" spans="1:32" ht="18.75" customHeight="1">
      <c r="A200" s="16"/>
      <c r="B200" s="16"/>
      <c r="E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</row>
    <row r="201" spans="1:32" ht="18.75" customHeight="1">
      <c r="A201" s="16"/>
      <c r="B201" s="16"/>
      <c r="E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</row>
    <row r="202" spans="1:32" ht="18.75" customHeight="1">
      <c r="A202" s="16"/>
      <c r="B202" s="16"/>
      <c r="E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</row>
    <row r="203" spans="1:32" ht="18.75" customHeight="1">
      <c r="A203" s="16"/>
      <c r="B203" s="16"/>
      <c r="E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F203" s="16"/>
    </row>
    <row r="204" spans="1:32" ht="18.75" customHeight="1">
      <c r="A204" s="16"/>
      <c r="B204" s="16"/>
      <c r="E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</row>
    <row r="205" spans="1:32" ht="18.75" customHeight="1">
      <c r="A205" s="16"/>
      <c r="B205" s="16"/>
      <c r="E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  <c r="AB205" s="16"/>
      <c r="AC205" s="16"/>
      <c r="AD205" s="16"/>
      <c r="AE205" s="16"/>
      <c r="AF205" s="16"/>
    </row>
    <row r="206" spans="1:32" ht="18.75" customHeight="1">
      <c r="A206" s="16"/>
      <c r="B206" s="16"/>
      <c r="E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</row>
    <row r="207" spans="1:32" ht="18.75" customHeight="1">
      <c r="A207" s="16"/>
      <c r="B207" s="16"/>
      <c r="E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</row>
    <row r="208" spans="1:32" ht="18.75" customHeight="1">
      <c r="A208" s="16"/>
      <c r="B208" s="16"/>
      <c r="E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</row>
    <row r="209" spans="1:32" ht="18.75" customHeight="1">
      <c r="A209" s="16"/>
      <c r="B209" s="16"/>
      <c r="E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</row>
    <row r="210" spans="1:32" ht="18.75" customHeight="1">
      <c r="A210" s="16"/>
      <c r="B210" s="16"/>
      <c r="E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</row>
    <row r="211" spans="1:32" ht="18.75" customHeight="1">
      <c r="A211" s="16"/>
      <c r="B211" s="16"/>
      <c r="E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</row>
    <row r="212" spans="1:32" ht="18.75" customHeight="1">
      <c r="A212" s="16"/>
      <c r="B212" s="16"/>
      <c r="E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</row>
    <row r="213" spans="1:32" ht="18.75" customHeight="1">
      <c r="A213" s="16"/>
      <c r="B213" s="16"/>
      <c r="E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</row>
    <row r="214" spans="1:32" ht="18.75" customHeight="1">
      <c r="A214" s="16"/>
      <c r="B214" s="16"/>
      <c r="E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</row>
    <row r="215" spans="1:32" ht="18.75" customHeight="1">
      <c r="A215" s="16"/>
      <c r="B215" s="16"/>
      <c r="E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</row>
    <row r="216" spans="1:32" ht="18.75" customHeight="1">
      <c r="A216" s="16"/>
      <c r="B216" s="16"/>
      <c r="E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</row>
    <row r="217" spans="1:32" ht="18.75" customHeight="1">
      <c r="A217" s="16"/>
      <c r="B217" s="16"/>
      <c r="E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</row>
    <row r="218" spans="1:32" ht="18.75" customHeight="1">
      <c r="A218" s="16"/>
      <c r="B218" s="16"/>
      <c r="E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</row>
    <row r="219" spans="1:32" ht="18.75" customHeight="1">
      <c r="A219" s="16"/>
      <c r="B219" s="16"/>
      <c r="E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</row>
    <row r="220" spans="1:32" ht="18.75" customHeight="1">
      <c r="A220" s="16"/>
      <c r="B220" s="16"/>
      <c r="E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</row>
    <row r="221" spans="1:32" ht="18.75" customHeight="1">
      <c r="A221" s="16"/>
      <c r="B221" s="16"/>
      <c r="E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</row>
    <row r="222" spans="1:32" ht="18.75" customHeight="1">
      <c r="A222" s="16"/>
      <c r="B222" s="16"/>
      <c r="E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</row>
    <row r="223" spans="1:32" ht="18.75" customHeight="1">
      <c r="A223" s="16"/>
      <c r="B223" s="16"/>
      <c r="E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  <c r="AA223" s="16"/>
      <c r="AB223" s="16"/>
      <c r="AC223" s="16"/>
      <c r="AD223" s="16"/>
      <c r="AE223" s="16"/>
      <c r="AF223" s="16"/>
    </row>
    <row r="224" spans="1:32" ht="18.75" customHeight="1">
      <c r="A224" s="16"/>
      <c r="B224" s="16"/>
      <c r="E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</row>
    <row r="225" spans="1:32" ht="18.75" customHeight="1">
      <c r="A225" s="16"/>
      <c r="B225" s="16"/>
      <c r="E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</row>
    <row r="226" spans="1:32" ht="18.75" customHeight="1">
      <c r="A226" s="16"/>
      <c r="B226" s="16"/>
      <c r="E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</row>
    <row r="227" spans="1:32" ht="18.75" customHeight="1">
      <c r="A227" s="16"/>
      <c r="B227" s="16"/>
      <c r="E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</row>
    <row r="228" spans="1:32" ht="18.75" customHeight="1">
      <c r="A228" s="16"/>
      <c r="B228" s="16"/>
      <c r="E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</row>
    <row r="229" spans="1:32" ht="18.75" customHeight="1">
      <c r="A229" s="16"/>
      <c r="B229" s="16"/>
      <c r="E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</row>
    <row r="230" spans="1:32" ht="18.75" customHeight="1">
      <c r="A230" s="16"/>
      <c r="B230" s="16"/>
      <c r="E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</row>
    <row r="231" spans="1:32" ht="18.75" customHeight="1">
      <c r="A231" s="16"/>
      <c r="B231" s="16"/>
      <c r="E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</row>
    <row r="232" spans="1:32" ht="18.75" customHeight="1">
      <c r="A232" s="16"/>
      <c r="B232" s="16"/>
      <c r="E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</row>
    <row r="233" spans="1:32" ht="18.75" customHeight="1">
      <c r="A233" s="16"/>
      <c r="B233" s="16"/>
      <c r="E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</row>
    <row r="234" spans="1:32" ht="18.75" customHeight="1">
      <c r="A234" s="16"/>
      <c r="B234" s="16"/>
      <c r="E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</row>
    <row r="235" spans="1:32" ht="18.75" customHeight="1">
      <c r="A235" s="16"/>
      <c r="B235" s="16"/>
      <c r="E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</row>
    <row r="236" spans="1:32" ht="18.75" customHeight="1">
      <c r="A236" s="16"/>
      <c r="B236" s="16"/>
      <c r="E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</row>
    <row r="237" spans="1:32" ht="18.75" customHeight="1">
      <c r="A237" s="16"/>
      <c r="B237" s="16"/>
      <c r="E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</row>
    <row r="238" spans="1:32" ht="18.75" customHeight="1">
      <c r="A238" s="16"/>
      <c r="B238" s="16"/>
      <c r="E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F238" s="16"/>
    </row>
    <row r="239" spans="1:32" ht="18.75" customHeight="1">
      <c r="A239" s="16"/>
      <c r="B239" s="16"/>
      <c r="E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  <c r="AA239" s="16"/>
      <c r="AB239" s="16"/>
      <c r="AC239" s="16"/>
      <c r="AD239" s="16"/>
      <c r="AE239" s="16"/>
      <c r="AF239" s="16"/>
    </row>
    <row r="240" spans="1:32" ht="18.75" customHeight="1">
      <c r="A240" s="16"/>
      <c r="B240" s="16"/>
      <c r="E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</row>
    <row r="241" spans="1:32" ht="18.75" customHeight="1">
      <c r="A241" s="16"/>
      <c r="B241" s="16"/>
      <c r="E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F241" s="16"/>
    </row>
    <row r="242" spans="1:32" ht="18.75" customHeight="1">
      <c r="A242" s="16"/>
      <c r="B242" s="16"/>
      <c r="E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</row>
    <row r="243" spans="1:32" ht="18.75" customHeight="1">
      <c r="A243" s="16"/>
      <c r="B243" s="16"/>
      <c r="E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</row>
    <row r="244" spans="1:32" ht="18.75" customHeight="1">
      <c r="A244" s="16"/>
      <c r="B244" s="16"/>
      <c r="E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</row>
    <row r="245" spans="1:32" ht="18.75" customHeight="1">
      <c r="A245" s="16"/>
      <c r="B245" s="16"/>
      <c r="E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</row>
    <row r="246" spans="1:32" ht="18.75" customHeight="1">
      <c r="A246" s="16"/>
      <c r="B246" s="16"/>
      <c r="E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</row>
    <row r="247" spans="1:32" ht="18.75" customHeight="1">
      <c r="A247" s="16"/>
      <c r="B247" s="16"/>
      <c r="E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F247" s="16"/>
    </row>
    <row r="248" spans="1:32" ht="18.75" customHeight="1">
      <c r="A248" s="16"/>
      <c r="B248" s="16"/>
      <c r="E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</row>
    <row r="249" spans="1:32" ht="18.75" customHeight="1">
      <c r="A249" s="16"/>
      <c r="B249" s="16"/>
      <c r="E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</row>
    <row r="250" spans="1:32" ht="18.75" customHeight="1">
      <c r="A250" s="16"/>
      <c r="B250" s="16"/>
      <c r="E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</row>
    <row r="251" spans="1:32" ht="18.75" customHeight="1">
      <c r="A251" s="16"/>
      <c r="B251" s="16"/>
      <c r="E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</row>
    <row r="252" spans="1:32" ht="18.75" customHeight="1">
      <c r="A252" s="16"/>
      <c r="B252" s="16"/>
      <c r="E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</row>
    <row r="253" spans="1:32" ht="18.75" customHeight="1">
      <c r="A253" s="16"/>
      <c r="B253" s="16"/>
      <c r="E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  <c r="AB253" s="16"/>
      <c r="AC253" s="16"/>
      <c r="AD253" s="16"/>
      <c r="AE253" s="16"/>
      <c r="AF253" s="16"/>
    </row>
    <row r="254" spans="1:32" ht="18.75" customHeight="1">
      <c r="A254" s="16"/>
      <c r="B254" s="16"/>
      <c r="E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F254" s="16"/>
    </row>
    <row r="255" spans="1:32" ht="18.75" customHeight="1">
      <c r="A255" s="16"/>
      <c r="B255" s="16"/>
      <c r="E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</row>
    <row r="256" spans="1:32" ht="18.75" customHeight="1">
      <c r="A256" s="16"/>
      <c r="B256" s="16"/>
      <c r="E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  <c r="AB256" s="16"/>
      <c r="AC256" s="16"/>
      <c r="AD256" s="16"/>
      <c r="AE256" s="16"/>
      <c r="AF256" s="16"/>
    </row>
    <row r="257" spans="1:32" ht="18.75" customHeight="1">
      <c r="A257" s="16"/>
      <c r="B257" s="16"/>
      <c r="E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</row>
    <row r="258" spans="1:32" ht="18.75" customHeight="1">
      <c r="A258" s="16"/>
      <c r="B258" s="16"/>
      <c r="E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</row>
    <row r="259" spans="1:32" ht="18.75" customHeight="1">
      <c r="A259" s="16"/>
      <c r="B259" s="16"/>
      <c r="E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  <c r="AB259" s="16"/>
      <c r="AC259" s="16"/>
      <c r="AD259" s="16"/>
      <c r="AE259" s="16"/>
      <c r="AF259" s="16"/>
    </row>
    <row r="260" spans="1:32" ht="18.75" customHeight="1">
      <c r="A260" s="16"/>
      <c r="B260" s="16"/>
      <c r="E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</row>
    <row r="261" spans="1:32" ht="18.75" customHeight="1">
      <c r="A261" s="16"/>
      <c r="B261" s="16"/>
      <c r="E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F261" s="16"/>
    </row>
    <row r="262" spans="1:32" ht="18.75" customHeight="1">
      <c r="A262" s="16"/>
      <c r="B262" s="16"/>
      <c r="E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  <c r="AB262" s="16"/>
      <c r="AC262" s="16"/>
      <c r="AD262" s="16"/>
      <c r="AE262" s="16"/>
      <c r="AF262" s="16"/>
    </row>
    <row r="263" spans="1:32" ht="18.75" customHeight="1">
      <c r="A263" s="16"/>
      <c r="B263" s="16"/>
      <c r="E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  <c r="AB263" s="16"/>
      <c r="AC263" s="16"/>
      <c r="AD263" s="16"/>
      <c r="AE263" s="16"/>
      <c r="AF263" s="16"/>
    </row>
    <row r="264" spans="1:32" ht="18.75" customHeight="1">
      <c r="A264" s="16"/>
      <c r="B264" s="16"/>
      <c r="E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  <c r="AB264" s="16"/>
      <c r="AC264" s="16"/>
      <c r="AD264" s="16"/>
      <c r="AE264" s="16"/>
      <c r="AF264" s="16"/>
    </row>
    <row r="265" spans="1:32" ht="18.75" customHeight="1">
      <c r="A265" s="16"/>
      <c r="B265" s="16"/>
      <c r="E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  <c r="AB265" s="16"/>
      <c r="AC265" s="16"/>
      <c r="AD265" s="16"/>
      <c r="AE265" s="16"/>
      <c r="AF265" s="16"/>
    </row>
    <row r="266" spans="1:32" ht="18.75" customHeight="1">
      <c r="A266" s="16"/>
      <c r="B266" s="16"/>
      <c r="E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  <c r="AB266" s="16"/>
      <c r="AC266" s="16"/>
      <c r="AD266" s="16"/>
      <c r="AE266" s="16"/>
      <c r="AF266" s="16"/>
    </row>
    <row r="267" spans="1:32" ht="18.75" customHeight="1">
      <c r="A267" s="16"/>
      <c r="B267" s="16"/>
      <c r="E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  <c r="AB267" s="16"/>
      <c r="AC267" s="16"/>
      <c r="AD267" s="16"/>
      <c r="AE267" s="16"/>
      <c r="AF267" s="16"/>
    </row>
    <row r="268" spans="1:32" ht="18.75" customHeight="1">
      <c r="A268" s="16"/>
      <c r="B268" s="16"/>
      <c r="E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  <c r="AB268" s="16"/>
      <c r="AC268" s="16"/>
      <c r="AD268" s="16"/>
      <c r="AE268" s="16"/>
      <c r="AF268" s="16"/>
    </row>
    <row r="269" spans="1:32" ht="18.75" customHeight="1">
      <c r="A269" s="16"/>
      <c r="B269" s="16"/>
      <c r="E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F269" s="16"/>
    </row>
    <row r="270" spans="1:32" ht="18.75" customHeight="1">
      <c r="A270" s="16"/>
      <c r="B270" s="16"/>
      <c r="E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F270" s="16"/>
    </row>
    <row r="271" spans="1:32" ht="18.75" customHeight="1">
      <c r="A271" s="16"/>
      <c r="B271" s="16"/>
      <c r="E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</row>
    <row r="272" spans="1:32" ht="18.75" customHeight="1">
      <c r="A272" s="16"/>
      <c r="B272" s="16"/>
      <c r="E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  <c r="AB272" s="16"/>
      <c r="AC272" s="16"/>
      <c r="AD272" s="16"/>
      <c r="AE272" s="16"/>
      <c r="AF272" s="16"/>
    </row>
    <row r="273" spans="1:32" ht="18.75" customHeight="1">
      <c r="A273" s="16"/>
      <c r="B273" s="16"/>
      <c r="E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  <c r="AB273" s="16"/>
      <c r="AC273" s="16"/>
      <c r="AD273" s="16"/>
      <c r="AE273" s="16"/>
      <c r="AF273" s="16"/>
    </row>
    <row r="274" spans="1:32" ht="18.75" customHeight="1">
      <c r="A274" s="16"/>
      <c r="B274" s="16"/>
      <c r="E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  <c r="AB274" s="16"/>
      <c r="AC274" s="16"/>
      <c r="AD274" s="16"/>
      <c r="AE274" s="16"/>
      <c r="AF274" s="16"/>
    </row>
    <row r="275" spans="1:32" ht="18.75" customHeight="1">
      <c r="A275" s="16"/>
      <c r="B275" s="16"/>
      <c r="E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  <c r="AB275" s="16"/>
      <c r="AC275" s="16"/>
      <c r="AD275" s="16"/>
      <c r="AE275" s="16"/>
      <c r="AF275" s="16"/>
    </row>
    <row r="276" spans="1:32" ht="18.75" customHeight="1">
      <c r="A276" s="16"/>
      <c r="B276" s="16"/>
      <c r="E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F276" s="16"/>
    </row>
    <row r="277" spans="1:32" ht="18.75" customHeight="1">
      <c r="A277" s="16"/>
      <c r="B277" s="16"/>
      <c r="E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  <c r="AB277" s="16"/>
      <c r="AC277" s="16"/>
      <c r="AD277" s="16"/>
      <c r="AE277" s="16"/>
      <c r="AF277" s="16"/>
    </row>
    <row r="278" spans="1:32" ht="18.75" customHeight="1">
      <c r="A278" s="16"/>
      <c r="B278" s="16"/>
      <c r="E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  <c r="AB278" s="16"/>
      <c r="AC278" s="16"/>
      <c r="AD278" s="16"/>
      <c r="AE278" s="16"/>
      <c r="AF278" s="16"/>
    </row>
    <row r="279" spans="1:32" ht="18.75" customHeight="1">
      <c r="A279" s="16"/>
      <c r="B279" s="16"/>
      <c r="E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F279" s="16"/>
    </row>
    <row r="280" spans="1:32" ht="18.75" customHeight="1">
      <c r="A280" s="16"/>
      <c r="B280" s="16"/>
      <c r="E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F280" s="16"/>
    </row>
    <row r="281" spans="1:32" ht="18.75" customHeight="1">
      <c r="A281" s="16"/>
      <c r="B281" s="16"/>
      <c r="E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F281" s="16"/>
    </row>
    <row r="282" spans="1:32" ht="18.75" customHeight="1">
      <c r="A282" s="16"/>
      <c r="B282" s="16"/>
      <c r="E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  <c r="AB282" s="16"/>
      <c r="AC282" s="16"/>
      <c r="AD282" s="16"/>
      <c r="AE282" s="16"/>
      <c r="AF282" s="16"/>
    </row>
    <row r="283" spans="1:32" ht="18.75" customHeight="1">
      <c r="A283" s="16"/>
      <c r="B283" s="16"/>
      <c r="E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F283" s="16"/>
    </row>
    <row r="284" spans="1:32" ht="18.75" customHeight="1">
      <c r="A284" s="16"/>
      <c r="B284" s="16"/>
      <c r="E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F284" s="16"/>
    </row>
    <row r="285" spans="1:32" ht="18.75" customHeight="1">
      <c r="A285" s="16"/>
      <c r="B285" s="16"/>
      <c r="E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</row>
    <row r="286" spans="1:32" ht="18.75" customHeight="1">
      <c r="A286" s="16"/>
      <c r="B286" s="16"/>
      <c r="E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  <c r="AB286" s="16"/>
      <c r="AC286" s="16"/>
      <c r="AD286" s="16"/>
      <c r="AE286" s="16"/>
      <c r="AF286" s="16"/>
    </row>
    <row r="287" spans="1:32" ht="18.75" customHeight="1">
      <c r="A287" s="16"/>
      <c r="B287" s="16"/>
      <c r="E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  <c r="AB287" s="16"/>
      <c r="AC287" s="16"/>
      <c r="AD287" s="16"/>
      <c r="AE287" s="16"/>
      <c r="AF287" s="16"/>
    </row>
    <row r="288" spans="1:32" ht="18.75" customHeight="1">
      <c r="A288" s="16"/>
      <c r="B288" s="16"/>
      <c r="E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  <c r="AB288" s="16"/>
      <c r="AC288" s="16"/>
      <c r="AD288" s="16"/>
      <c r="AE288" s="16"/>
      <c r="AF288" s="16"/>
    </row>
    <row r="289" spans="1:32" ht="18.75" customHeight="1">
      <c r="A289" s="16"/>
      <c r="B289" s="16"/>
      <c r="E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  <c r="AB289" s="16"/>
      <c r="AC289" s="16"/>
      <c r="AD289" s="16"/>
      <c r="AE289" s="16"/>
      <c r="AF289" s="16"/>
    </row>
    <row r="290" spans="1:32" ht="18.75" customHeight="1">
      <c r="A290" s="16"/>
      <c r="B290" s="16"/>
      <c r="E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  <c r="AB290" s="16"/>
      <c r="AC290" s="16"/>
      <c r="AD290" s="16"/>
      <c r="AE290" s="16"/>
      <c r="AF290" s="16"/>
    </row>
    <row r="291" spans="1:32" ht="18.75" customHeight="1">
      <c r="A291" s="16"/>
      <c r="B291" s="16"/>
      <c r="E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  <c r="AB291" s="16"/>
      <c r="AC291" s="16"/>
      <c r="AD291" s="16"/>
      <c r="AE291" s="16"/>
      <c r="AF291" s="16"/>
    </row>
    <row r="292" spans="1:32" ht="18.75" customHeight="1">
      <c r="A292" s="16"/>
      <c r="B292" s="16"/>
      <c r="E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F292" s="16"/>
    </row>
    <row r="293" spans="1:32" ht="18.75" customHeight="1">
      <c r="A293" s="16"/>
      <c r="B293" s="16"/>
      <c r="E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6"/>
      <c r="AD293" s="16"/>
      <c r="AE293" s="16"/>
      <c r="AF293" s="16"/>
    </row>
    <row r="294" spans="1:32" ht="18.75" customHeight="1">
      <c r="A294" s="16"/>
      <c r="B294" s="16"/>
      <c r="E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6"/>
      <c r="AD294" s="16"/>
      <c r="AE294" s="16"/>
      <c r="AF294" s="16"/>
    </row>
    <row r="295" spans="1:32" ht="18.75" customHeight="1">
      <c r="A295" s="16"/>
      <c r="B295" s="16"/>
      <c r="E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  <c r="AB295" s="16"/>
      <c r="AC295" s="16"/>
      <c r="AD295" s="16"/>
      <c r="AE295" s="16"/>
      <c r="AF295" s="16"/>
    </row>
    <row r="296" spans="1:32" ht="18.75" customHeight="1">
      <c r="A296" s="16"/>
      <c r="B296" s="16"/>
      <c r="E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</row>
    <row r="297" spans="1:32" ht="18.75" customHeight="1">
      <c r="A297" s="16"/>
      <c r="B297" s="16"/>
      <c r="E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</row>
    <row r="298" spans="1:32" ht="18.75" customHeight="1">
      <c r="A298" s="16"/>
      <c r="B298" s="16"/>
      <c r="E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</row>
    <row r="299" spans="1:32" ht="18.75" customHeight="1">
      <c r="A299" s="16"/>
      <c r="B299" s="16"/>
      <c r="E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</row>
    <row r="300" spans="1:32" ht="18.75" customHeight="1">
      <c r="A300" s="16"/>
      <c r="B300" s="16"/>
      <c r="E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</row>
    <row r="301" spans="1:32" ht="18.75" customHeight="1">
      <c r="A301" s="16"/>
      <c r="B301" s="16"/>
      <c r="E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</row>
    <row r="302" spans="1:32" ht="18.75" customHeight="1">
      <c r="A302" s="16"/>
      <c r="B302" s="16"/>
      <c r="E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</row>
    <row r="303" spans="1:32" ht="18.75" customHeight="1">
      <c r="A303" s="16"/>
      <c r="B303" s="16"/>
      <c r="E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</row>
    <row r="304" spans="1:32" ht="18.75" customHeight="1">
      <c r="A304" s="16"/>
      <c r="B304" s="16"/>
      <c r="E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6"/>
    </row>
    <row r="305" spans="1:32" ht="18.75" customHeight="1">
      <c r="A305" s="16"/>
      <c r="B305" s="16"/>
      <c r="E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</row>
    <row r="306" spans="1:32" ht="18.75" customHeight="1">
      <c r="A306" s="16"/>
      <c r="B306" s="16"/>
      <c r="E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</row>
    <row r="307" spans="1:32" ht="18.75" customHeight="1">
      <c r="A307" s="16"/>
      <c r="B307" s="16"/>
      <c r="E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</row>
    <row r="308" spans="1:32" ht="18.75" customHeight="1">
      <c r="A308" s="16"/>
      <c r="B308" s="16"/>
      <c r="E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</row>
    <row r="309" spans="1:32" ht="18.75" customHeight="1">
      <c r="A309" s="16"/>
      <c r="B309" s="16"/>
      <c r="E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</row>
    <row r="310" spans="1:32" ht="18.75" customHeight="1">
      <c r="A310" s="16"/>
      <c r="B310" s="16"/>
      <c r="E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</row>
    <row r="311" spans="1:32" ht="18.75" customHeight="1">
      <c r="A311" s="16"/>
      <c r="B311" s="16"/>
      <c r="E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</row>
    <row r="312" spans="1:32" ht="18.75" customHeight="1">
      <c r="A312" s="16"/>
      <c r="B312" s="16"/>
      <c r="E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</row>
    <row r="313" spans="1:32" ht="18.75" customHeight="1">
      <c r="A313" s="16"/>
      <c r="B313" s="16"/>
      <c r="E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</row>
    <row r="314" spans="1:32" ht="18.75" customHeight="1">
      <c r="A314" s="16"/>
      <c r="B314" s="16"/>
      <c r="E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</row>
    <row r="315" spans="1:32" ht="18.75" customHeight="1">
      <c r="A315" s="16"/>
      <c r="B315" s="16"/>
      <c r="E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</row>
    <row r="316" spans="1:32" ht="18.75" customHeight="1">
      <c r="A316" s="16"/>
      <c r="B316" s="16"/>
      <c r="E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</row>
    <row r="317" spans="1:32" ht="18.75" customHeight="1">
      <c r="A317" s="16"/>
      <c r="B317" s="16"/>
      <c r="E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</row>
    <row r="318" spans="1:32" ht="18.75" customHeight="1">
      <c r="A318" s="16"/>
      <c r="B318" s="16"/>
      <c r="E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</row>
    <row r="319" spans="1:32" ht="18.75" customHeight="1">
      <c r="A319" s="16"/>
      <c r="B319" s="16"/>
      <c r="E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</row>
    <row r="320" spans="1:32" ht="18.75" customHeight="1">
      <c r="A320" s="16"/>
      <c r="B320" s="16"/>
      <c r="E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</row>
    <row r="321" spans="1:32" ht="18.75" customHeight="1">
      <c r="A321" s="16"/>
      <c r="B321" s="16"/>
      <c r="E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</row>
    <row r="322" spans="1:32" ht="18.75" customHeight="1">
      <c r="A322" s="16"/>
      <c r="B322" s="16"/>
      <c r="E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</row>
    <row r="323" spans="1:32" ht="18.75" customHeight="1">
      <c r="A323" s="16"/>
      <c r="B323" s="16"/>
      <c r="E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</row>
    <row r="324" spans="1:32" ht="18.75" customHeight="1">
      <c r="A324" s="16"/>
      <c r="B324" s="16"/>
      <c r="E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</row>
    <row r="325" spans="1:32" ht="18.75" customHeight="1">
      <c r="A325" s="16"/>
      <c r="B325" s="16"/>
      <c r="E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6"/>
      <c r="AC325" s="16"/>
      <c r="AD325" s="16"/>
      <c r="AE325" s="16"/>
      <c r="AF325" s="16"/>
    </row>
    <row r="326" spans="1:32" ht="18.75" customHeight="1">
      <c r="A326" s="16"/>
      <c r="B326" s="16"/>
      <c r="E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</row>
    <row r="327" spans="1:32" ht="18.75" customHeight="1">
      <c r="A327" s="16"/>
      <c r="B327" s="16"/>
      <c r="E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  <c r="AB327" s="16"/>
      <c r="AC327" s="16"/>
      <c r="AD327" s="16"/>
      <c r="AE327" s="16"/>
      <c r="AF327" s="16"/>
    </row>
    <row r="328" spans="1:32" ht="18.75" customHeight="1">
      <c r="A328" s="16"/>
      <c r="B328" s="16"/>
      <c r="E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  <c r="AB328" s="16"/>
      <c r="AC328" s="16"/>
      <c r="AD328" s="16"/>
      <c r="AE328" s="16"/>
      <c r="AF328" s="16"/>
    </row>
    <row r="329" spans="1:32" ht="18.75" customHeight="1">
      <c r="A329" s="16"/>
      <c r="B329" s="16"/>
      <c r="E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</row>
    <row r="330" spans="1:32" ht="18.75" customHeight="1">
      <c r="A330" s="16"/>
      <c r="B330" s="16"/>
      <c r="E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</row>
    <row r="331" spans="1:32" ht="18.75" customHeight="1">
      <c r="A331" s="16"/>
      <c r="B331" s="16"/>
      <c r="E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</row>
    <row r="332" spans="1:32" ht="18.75" customHeight="1">
      <c r="A332" s="16"/>
      <c r="B332" s="16"/>
      <c r="E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</row>
    <row r="333" spans="1:32" ht="18.75" customHeight="1">
      <c r="A333" s="16"/>
      <c r="B333" s="16"/>
      <c r="E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</row>
    <row r="334" spans="1:32" ht="18.75" customHeight="1">
      <c r="A334" s="16"/>
      <c r="B334" s="16"/>
      <c r="E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</row>
    <row r="335" spans="1:32" ht="18.75" customHeight="1">
      <c r="A335" s="16"/>
      <c r="B335" s="16"/>
      <c r="E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</row>
    <row r="336" spans="1:32" ht="18.75" customHeight="1">
      <c r="A336" s="16"/>
      <c r="B336" s="16"/>
      <c r="E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</row>
    <row r="337" spans="1:32" ht="18.75" customHeight="1">
      <c r="A337" s="16"/>
      <c r="B337" s="16"/>
      <c r="E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</row>
    <row r="338" spans="1:32" ht="18.75" customHeight="1">
      <c r="A338" s="16"/>
      <c r="B338" s="16"/>
      <c r="E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</row>
    <row r="339" spans="1:32" ht="18.75" customHeight="1">
      <c r="A339" s="16"/>
      <c r="B339" s="16"/>
      <c r="E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</row>
    <row r="340" spans="1:32" ht="18.75" customHeight="1">
      <c r="A340" s="16"/>
      <c r="B340" s="16"/>
      <c r="E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  <c r="AB340" s="16"/>
      <c r="AC340" s="16"/>
      <c r="AD340" s="16"/>
      <c r="AE340" s="16"/>
      <c r="AF340" s="16"/>
    </row>
    <row r="341" spans="1:32" ht="18.75" customHeight="1">
      <c r="A341" s="16"/>
      <c r="B341" s="16"/>
      <c r="E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</row>
    <row r="342" spans="1:32" ht="18.75" customHeight="1">
      <c r="A342" s="16"/>
      <c r="B342" s="16"/>
      <c r="E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  <c r="AB342" s="16"/>
      <c r="AC342" s="16"/>
      <c r="AD342" s="16"/>
      <c r="AE342" s="16"/>
      <c r="AF342" s="16"/>
    </row>
    <row r="343" spans="1:32" ht="18.75" customHeight="1">
      <c r="A343" s="16"/>
      <c r="B343" s="16"/>
      <c r="E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  <c r="AB343" s="16"/>
      <c r="AC343" s="16"/>
      <c r="AD343" s="16"/>
      <c r="AE343" s="16"/>
      <c r="AF343" s="16"/>
    </row>
    <row r="344" spans="1:32" ht="18.75" customHeight="1">
      <c r="A344" s="16"/>
      <c r="B344" s="16"/>
      <c r="E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  <c r="AB344" s="16"/>
      <c r="AC344" s="16"/>
      <c r="AD344" s="16"/>
      <c r="AE344" s="16"/>
      <c r="AF344" s="16"/>
    </row>
    <row r="345" spans="1:32" ht="18.75" customHeight="1">
      <c r="A345" s="16"/>
      <c r="B345" s="16"/>
      <c r="E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F345" s="16"/>
    </row>
    <row r="346" spans="1:32" ht="18.75" customHeight="1">
      <c r="A346" s="16"/>
      <c r="B346" s="16"/>
      <c r="E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F346" s="16"/>
    </row>
    <row r="347" spans="1:32" ht="18.75" customHeight="1">
      <c r="A347" s="16"/>
      <c r="B347" s="16"/>
      <c r="E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F347" s="16"/>
    </row>
    <row r="348" spans="1:32" ht="18.75" customHeight="1">
      <c r="A348" s="16"/>
      <c r="B348" s="16"/>
      <c r="E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  <c r="AB348" s="16"/>
      <c r="AC348" s="16"/>
      <c r="AD348" s="16"/>
      <c r="AE348" s="16"/>
      <c r="AF348" s="16"/>
    </row>
    <row r="349" spans="1:32" ht="18.75" customHeight="1">
      <c r="A349" s="16"/>
      <c r="B349" s="16"/>
      <c r="E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F349" s="16"/>
    </row>
    <row r="350" spans="1:32" ht="18.75" customHeight="1">
      <c r="A350" s="16"/>
      <c r="B350" s="16"/>
      <c r="E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  <c r="AB350" s="16"/>
      <c r="AC350" s="16"/>
      <c r="AD350" s="16"/>
      <c r="AE350" s="16"/>
      <c r="AF350" s="16"/>
    </row>
    <row r="351" spans="1:32" ht="18.75" customHeight="1">
      <c r="A351" s="16"/>
      <c r="B351" s="16"/>
      <c r="E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  <c r="AB351" s="16"/>
      <c r="AC351" s="16"/>
      <c r="AD351" s="16"/>
      <c r="AE351" s="16"/>
      <c r="AF351" s="16"/>
    </row>
    <row r="352" spans="1:32" ht="18.75" customHeight="1">
      <c r="A352" s="16"/>
      <c r="B352" s="16"/>
      <c r="E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  <c r="AB352" s="16"/>
      <c r="AC352" s="16"/>
      <c r="AD352" s="16"/>
      <c r="AE352" s="16"/>
      <c r="AF352" s="16"/>
    </row>
    <row r="353" spans="1:32" ht="18.75" customHeight="1">
      <c r="A353" s="16"/>
      <c r="B353" s="16"/>
      <c r="E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F353" s="16"/>
    </row>
    <row r="354" spans="1:32" ht="18.75" customHeight="1">
      <c r="A354" s="16"/>
      <c r="B354" s="16"/>
      <c r="E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F354" s="16"/>
    </row>
    <row r="355" spans="1:32" ht="18.75" customHeight="1">
      <c r="A355" s="16"/>
      <c r="B355" s="16"/>
      <c r="E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  <c r="AB355" s="16"/>
      <c r="AC355" s="16"/>
      <c r="AD355" s="16"/>
      <c r="AE355" s="16"/>
      <c r="AF355" s="16"/>
    </row>
    <row r="356" spans="1:32" ht="18.75" customHeight="1">
      <c r="A356" s="16"/>
      <c r="B356" s="16"/>
      <c r="E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F356" s="16"/>
    </row>
    <row r="357" spans="1:32" ht="18.75" customHeight="1">
      <c r="A357" s="16"/>
      <c r="B357" s="16"/>
      <c r="E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  <c r="AB357" s="16"/>
      <c r="AC357" s="16"/>
      <c r="AD357" s="16"/>
      <c r="AE357" s="16"/>
      <c r="AF357" s="16"/>
    </row>
    <row r="358" spans="1:32" ht="18.75" customHeight="1">
      <c r="A358" s="16"/>
      <c r="B358" s="16"/>
      <c r="E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  <c r="AB358" s="16"/>
      <c r="AC358" s="16"/>
      <c r="AD358" s="16"/>
      <c r="AE358" s="16"/>
      <c r="AF358" s="16"/>
    </row>
    <row r="359" spans="1:32" ht="18.75" customHeight="1">
      <c r="A359" s="16"/>
      <c r="B359" s="16"/>
      <c r="E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  <c r="AB359" s="16"/>
      <c r="AC359" s="16"/>
      <c r="AD359" s="16"/>
      <c r="AE359" s="16"/>
      <c r="AF359" s="16"/>
    </row>
    <row r="360" spans="1:32" ht="18.75" customHeight="1">
      <c r="A360" s="16"/>
      <c r="B360" s="16"/>
      <c r="E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  <c r="AB360" s="16"/>
      <c r="AC360" s="16"/>
      <c r="AD360" s="16"/>
      <c r="AE360" s="16"/>
      <c r="AF360" s="16"/>
    </row>
    <row r="361" spans="1:32" ht="18.75" customHeight="1">
      <c r="A361" s="16"/>
      <c r="B361" s="16"/>
      <c r="E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  <c r="AB361" s="16"/>
      <c r="AC361" s="16"/>
      <c r="AD361" s="16"/>
      <c r="AE361" s="16"/>
      <c r="AF361" s="16"/>
    </row>
    <row r="362" spans="1:32" ht="18.75" customHeight="1">
      <c r="A362" s="16"/>
      <c r="B362" s="16"/>
      <c r="E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  <c r="AB362" s="16"/>
      <c r="AC362" s="16"/>
      <c r="AD362" s="16"/>
      <c r="AE362" s="16"/>
      <c r="AF362" s="16"/>
    </row>
    <row r="363" spans="1:32" ht="18.75" customHeight="1">
      <c r="A363" s="16"/>
      <c r="B363" s="16"/>
      <c r="E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</row>
    <row r="364" spans="1:32" ht="18.75" customHeight="1">
      <c r="A364" s="16"/>
      <c r="B364" s="16"/>
      <c r="E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</row>
    <row r="365" spans="1:32" ht="18.75" customHeight="1">
      <c r="A365" s="16"/>
      <c r="B365" s="16"/>
      <c r="E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</row>
    <row r="366" spans="1:32" ht="18.75" customHeight="1">
      <c r="A366" s="16"/>
      <c r="B366" s="16"/>
      <c r="E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</row>
    <row r="367" spans="1:32" ht="18.75" customHeight="1">
      <c r="A367" s="16"/>
      <c r="B367" s="16"/>
      <c r="E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</row>
    <row r="368" spans="1:32" ht="18.75" customHeight="1">
      <c r="A368" s="16"/>
      <c r="B368" s="16"/>
      <c r="E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</row>
    <row r="369" spans="1:32" ht="18.75" customHeight="1">
      <c r="A369" s="16"/>
      <c r="B369" s="16"/>
      <c r="E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</row>
    <row r="370" spans="1:32" ht="18.75" customHeight="1">
      <c r="A370" s="16"/>
      <c r="B370" s="16"/>
      <c r="E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F370" s="16"/>
    </row>
    <row r="371" spans="1:32" ht="18.75" customHeight="1">
      <c r="A371" s="16"/>
      <c r="B371" s="16"/>
      <c r="E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6"/>
      <c r="AC371" s="16"/>
      <c r="AD371" s="16"/>
      <c r="AE371" s="16"/>
      <c r="AF371" s="16"/>
    </row>
    <row r="372" spans="1:32" ht="18.75" customHeight="1">
      <c r="A372" s="16"/>
      <c r="B372" s="16"/>
      <c r="E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</row>
    <row r="373" spans="1:32" ht="18.75" customHeight="1">
      <c r="A373" s="16"/>
      <c r="B373" s="16"/>
      <c r="E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</row>
    <row r="374" spans="1:32" ht="18.75" customHeight="1">
      <c r="A374" s="16"/>
      <c r="B374" s="16"/>
      <c r="E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</row>
    <row r="375" spans="1:32" ht="18.75" customHeight="1">
      <c r="A375" s="16"/>
      <c r="B375" s="16"/>
      <c r="E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  <c r="AB375" s="16"/>
      <c r="AC375" s="16"/>
      <c r="AD375" s="16"/>
      <c r="AE375" s="16"/>
      <c r="AF375" s="16"/>
    </row>
    <row r="376" spans="1:32" ht="18.75" customHeight="1">
      <c r="A376" s="16"/>
      <c r="B376" s="16"/>
      <c r="E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</row>
    <row r="377" spans="1:32" ht="18.75" customHeight="1">
      <c r="A377" s="16"/>
      <c r="B377" s="16"/>
      <c r="E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</row>
    <row r="378" spans="1:32" ht="18.75" customHeight="1">
      <c r="A378" s="16"/>
      <c r="B378" s="16"/>
      <c r="E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</row>
    <row r="379" spans="1:32" ht="18.75" customHeight="1">
      <c r="A379" s="16"/>
      <c r="B379" s="16"/>
      <c r="E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</row>
    <row r="380" spans="1:32" ht="18.75" customHeight="1">
      <c r="A380" s="16"/>
      <c r="B380" s="16"/>
      <c r="E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</row>
    <row r="381" spans="1:32" ht="18.75" customHeight="1">
      <c r="A381" s="16"/>
      <c r="B381" s="16"/>
      <c r="E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  <c r="AB381" s="16"/>
      <c r="AC381" s="16"/>
      <c r="AD381" s="16"/>
      <c r="AE381" s="16"/>
      <c r="AF381" s="16"/>
    </row>
    <row r="382" spans="1:32" ht="18.75" customHeight="1">
      <c r="A382" s="16"/>
      <c r="B382" s="16"/>
      <c r="E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</row>
    <row r="383" spans="1:32" ht="18.75" customHeight="1">
      <c r="A383" s="16"/>
      <c r="B383" s="16"/>
      <c r="E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</row>
    <row r="384" spans="1:32" ht="18.75" customHeight="1">
      <c r="A384" s="16"/>
      <c r="B384" s="16"/>
      <c r="E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</row>
    <row r="385" spans="1:32" ht="18.75" customHeight="1">
      <c r="A385" s="16"/>
      <c r="B385" s="16"/>
      <c r="E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</row>
    <row r="386" spans="1:32" ht="18.75" customHeight="1">
      <c r="A386" s="16"/>
      <c r="B386" s="16"/>
      <c r="E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</row>
    <row r="387" spans="1:32" ht="18.75" customHeight="1">
      <c r="A387" s="16"/>
      <c r="B387" s="16"/>
      <c r="E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F387" s="16"/>
    </row>
    <row r="388" spans="1:32" ht="18.75" customHeight="1">
      <c r="A388" s="16"/>
      <c r="B388" s="16"/>
      <c r="E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</row>
    <row r="389" spans="1:32" ht="18.75" customHeight="1">
      <c r="A389" s="16"/>
      <c r="B389" s="16"/>
      <c r="E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</row>
    <row r="390" spans="1:32" ht="18.75" customHeight="1">
      <c r="A390" s="16"/>
      <c r="B390" s="16"/>
      <c r="E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  <c r="AB390" s="16"/>
      <c r="AC390" s="16"/>
      <c r="AD390" s="16"/>
      <c r="AE390" s="16"/>
      <c r="AF390" s="16"/>
    </row>
    <row r="391" spans="1:32" ht="18.75" customHeight="1">
      <c r="A391" s="16"/>
      <c r="B391" s="16"/>
      <c r="E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  <c r="AB391" s="16"/>
      <c r="AC391" s="16"/>
      <c r="AD391" s="16"/>
      <c r="AE391" s="16"/>
      <c r="AF391" s="16"/>
    </row>
    <row r="392" spans="1:32" ht="18.75" customHeight="1">
      <c r="A392" s="16"/>
      <c r="B392" s="16"/>
      <c r="E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</row>
    <row r="393" spans="1:32" ht="18.75" customHeight="1">
      <c r="A393" s="16"/>
      <c r="B393" s="16"/>
      <c r="E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  <c r="AB393" s="16"/>
      <c r="AC393" s="16"/>
      <c r="AD393" s="16"/>
      <c r="AE393" s="16"/>
      <c r="AF393" s="16"/>
    </row>
    <row r="394" spans="1:32" ht="18.75" customHeight="1">
      <c r="A394" s="16"/>
      <c r="B394" s="16"/>
      <c r="E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</row>
    <row r="395" spans="1:32" ht="18.75" customHeight="1">
      <c r="A395" s="16"/>
      <c r="B395" s="16"/>
      <c r="E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</row>
    <row r="396" spans="1:32" ht="18.75" customHeight="1">
      <c r="A396" s="16"/>
      <c r="B396" s="16"/>
      <c r="E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</row>
    <row r="397" spans="1:32" ht="18.75" customHeight="1">
      <c r="A397" s="16"/>
      <c r="B397" s="16"/>
      <c r="E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</row>
    <row r="398" spans="1:32" ht="18.75" customHeight="1">
      <c r="A398" s="16"/>
      <c r="B398" s="16"/>
      <c r="E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</row>
    <row r="399" spans="1:32" ht="18.75" customHeight="1">
      <c r="A399" s="16"/>
      <c r="B399" s="16"/>
      <c r="E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  <c r="AB399" s="16"/>
      <c r="AC399" s="16"/>
      <c r="AD399" s="16"/>
      <c r="AE399" s="16"/>
      <c r="AF399" s="16"/>
    </row>
    <row r="400" spans="1:32" ht="18.75" customHeight="1">
      <c r="A400" s="16"/>
      <c r="B400" s="16"/>
      <c r="E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  <c r="AB400" s="16"/>
      <c r="AC400" s="16"/>
      <c r="AD400" s="16"/>
      <c r="AE400" s="16"/>
      <c r="AF400" s="16"/>
    </row>
    <row r="401" spans="1:32" ht="18.75" customHeight="1">
      <c r="A401" s="16"/>
      <c r="B401" s="16"/>
      <c r="E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  <c r="AB401" s="16"/>
      <c r="AC401" s="16"/>
      <c r="AD401" s="16"/>
      <c r="AE401" s="16"/>
      <c r="AF401" s="16"/>
    </row>
    <row r="402" spans="1:32" ht="18.75" customHeight="1">
      <c r="A402" s="16"/>
      <c r="B402" s="16"/>
      <c r="E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  <c r="AB402" s="16"/>
      <c r="AC402" s="16"/>
      <c r="AD402" s="16"/>
      <c r="AE402" s="16"/>
      <c r="AF402" s="16"/>
    </row>
    <row r="403" spans="1:32" ht="18.75" customHeight="1">
      <c r="A403" s="16"/>
      <c r="B403" s="16"/>
      <c r="E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</row>
    <row r="404" spans="1:32" ht="18.75" customHeight="1">
      <c r="A404" s="16"/>
      <c r="B404" s="16"/>
      <c r="E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  <c r="AB404" s="16"/>
      <c r="AC404" s="16"/>
      <c r="AD404" s="16"/>
      <c r="AE404" s="16"/>
      <c r="AF404" s="16"/>
    </row>
    <row r="405" spans="1:32" ht="18.75" customHeight="1">
      <c r="A405" s="16"/>
      <c r="B405" s="16"/>
      <c r="E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</row>
    <row r="406" spans="1:32" ht="18.75" customHeight="1">
      <c r="A406" s="16"/>
      <c r="B406" s="16"/>
      <c r="E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</row>
    <row r="407" spans="1:32" ht="18.75" customHeight="1">
      <c r="A407" s="16"/>
      <c r="B407" s="16"/>
      <c r="E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  <c r="AB407" s="16"/>
      <c r="AC407" s="16"/>
      <c r="AD407" s="16"/>
      <c r="AE407" s="16"/>
      <c r="AF407" s="16"/>
    </row>
    <row r="408" spans="1:32" ht="18.75" customHeight="1">
      <c r="A408" s="16"/>
      <c r="B408" s="16"/>
      <c r="E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</row>
    <row r="409" spans="1:32" ht="18.75" customHeight="1">
      <c r="A409" s="16"/>
      <c r="B409" s="16"/>
      <c r="E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  <c r="AB409" s="16"/>
      <c r="AC409" s="16"/>
      <c r="AD409" s="16"/>
      <c r="AE409" s="16"/>
      <c r="AF409" s="16"/>
    </row>
    <row r="410" spans="1:32" ht="18.75" customHeight="1">
      <c r="A410" s="16"/>
      <c r="B410" s="16"/>
      <c r="E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  <c r="AB410" s="16"/>
      <c r="AC410" s="16"/>
      <c r="AD410" s="16"/>
      <c r="AE410" s="16"/>
      <c r="AF410" s="16"/>
    </row>
    <row r="411" spans="1:32" ht="18.75" customHeight="1">
      <c r="A411" s="16"/>
      <c r="B411" s="16"/>
      <c r="E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  <c r="AB411" s="16"/>
      <c r="AC411" s="16"/>
      <c r="AD411" s="16"/>
      <c r="AE411" s="16"/>
      <c r="AF411" s="16"/>
    </row>
    <row r="412" spans="1:32" ht="18.75" customHeight="1">
      <c r="A412" s="16"/>
      <c r="B412" s="16"/>
      <c r="E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  <c r="AB412" s="16"/>
      <c r="AC412" s="16"/>
      <c r="AD412" s="16"/>
      <c r="AE412" s="16"/>
      <c r="AF412" s="16"/>
    </row>
    <row r="413" spans="1:32" ht="18.75" customHeight="1">
      <c r="A413" s="16"/>
      <c r="B413" s="16"/>
      <c r="E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  <c r="AB413" s="16"/>
      <c r="AC413" s="16"/>
      <c r="AD413" s="16"/>
      <c r="AE413" s="16"/>
      <c r="AF413" s="16"/>
    </row>
    <row r="414" spans="1:32" ht="18.75" customHeight="1">
      <c r="A414" s="16"/>
      <c r="B414" s="16"/>
      <c r="E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  <c r="AB414" s="16"/>
      <c r="AC414" s="16"/>
      <c r="AD414" s="16"/>
      <c r="AE414" s="16"/>
      <c r="AF414" s="16"/>
    </row>
    <row r="415" spans="1:32" ht="18.75" customHeight="1">
      <c r="A415" s="16"/>
      <c r="B415" s="16"/>
      <c r="E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  <c r="AB415" s="16"/>
      <c r="AC415" s="16"/>
      <c r="AD415" s="16"/>
      <c r="AE415" s="16"/>
      <c r="AF415" s="16"/>
    </row>
    <row r="416" spans="1:32" ht="18.75" customHeight="1">
      <c r="A416" s="16"/>
      <c r="B416" s="16"/>
      <c r="E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  <c r="AB416" s="16"/>
      <c r="AC416" s="16"/>
      <c r="AD416" s="16"/>
      <c r="AE416" s="16"/>
      <c r="AF416" s="16"/>
    </row>
    <row r="417" spans="1:32" ht="18.75" customHeight="1">
      <c r="A417" s="16"/>
      <c r="B417" s="16"/>
      <c r="E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F417" s="16"/>
    </row>
    <row r="418" spans="1:32" ht="18.75" customHeight="1">
      <c r="A418" s="16"/>
      <c r="B418" s="16"/>
      <c r="E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  <c r="AB418" s="16"/>
      <c r="AC418" s="16"/>
      <c r="AD418" s="16"/>
      <c r="AE418" s="16"/>
      <c r="AF418" s="16"/>
    </row>
    <row r="419" spans="1:32" ht="18.75" customHeight="1">
      <c r="A419" s="16"/>
      <c r="B419" s="16"/>
      <c r="E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  <c r="AB419" s="16"/>
      <c r="AC419" s="16"/>
      <c r="AD419" s="16"/>
      <c r="AE419" s="16"/>
      <c r="AF419" s="16"/>
    </row>
    <row r="420" spans="1:32" ht="18.75" customHeight="1">
      <c r="A420" s="16"/>
      <c r="B420" s="16"/>
      <c r="E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  <c r="AB420" s="16"/>
      <c r="AC420" s="16"/>
      <c r="AD420" s="16"/>
      <c r="AE420" s="16"/>
      <c r="AF420" s="16"/>
    </row>
    <row r="421" spans="1:32" ht="18.75" customHeight="1">
      <c r="A421" s="16"/>
      <c r="B421" s="16"/>
      <c r="E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  <c r="AB421" s="16"/>
      <c r="AC421" s="16"/>
      <c r="AD421" s="16"/>
      <c r="AE421" s="16"/>
      <c r="AF421" s="16"/>
    </row>
    <row r="422" spans="1:32" ht="18.75" customHeight="1">
      <c r="A422" s="16"/>
      <c r="B422" s="16"/>
      <c r="E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  <c r="AB422" s="16"/>
      <c r="AC422" s="16"/>
      <c r="AD422" s="16"/>
      <c r="AE422" s="16"/>
      <c r="AF422" s="16"/>
    </row>
    <row r="423" spans="1:32" ht="18.75" customHeight="1">
      <c r="A423" s="16"/>
      <c r="B423" s="16"/>
      <c r="E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  <c r="AB423" s="16"/>
      <c r="AC423" s="16"/>
      <c r="AD423" s="16"/>
      <c r="AE423" s="16"/>
      <c r="AF423" s="16"/>
    </row>
    <row r="424" spans="1:32" ht="18.75" customHeight="1">
      <c r="A424" s="16"/>
      <c r="B424" s="16"/>
      <c r="E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</row>
    <row r="425" spans="1:32" ht="18.75" customHeight="1">
      <c r="A425" s="16"/>
      <c r="B425" s="16"/>
      <c r="E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  <c r="AB425" s="16"/>
      <c r="AC425" s="16"/>
      <c r="AD425" s="16"/>
      <c r="AE425" s="16"/>
      <c r="AF425" s="16"/>
    </row>
    <row r="426" spans="1:32" ht="18.75" customHeight="1">
      <c r="A426" s="16"/>
      <c r="B426" s="16"/>
      <c r="E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  <c r="AB426" s="16"/>
      <c r="AC426" s="16"/>
      <c r="AD426" s="16"/>
      <c r="AE426" s="16"/>
      <c r="AF426" s="16"/>
    </row>
    <row r="427" spans="1:32" ht="18.75" customHeight="1">
      <c r="A427" s="16"/>
      <c r="B427" s="16"/>
      <c r="E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  <c r="AB427" s="16"/>
      <c r="AC427" s="16"/>
      <c r="AD427" s="16"/>
      <c r="AE427" s="16"/>
      <c r="AF427" s="16"/>
    </row>
    <row r="428" spans="1:32" ht="18.75" customHeight="1">
      <c r="A428" s="16"/>
      <c r="B428" s="16"/>
      <c r="E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</row>
    <row r="429" spans="1:32" ht="18.75" customHeight="1">
      <c r="A429" s="16"/>
      <c r="B429" s="16"/>
      <c r="E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</row>
    <row r="430" spans="1:32" ht="18.75" customHeight="1">
      <c r="A430" s="16"/>
      <c r="B430" s="16"/>
      <c r="E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</row>
    <row r="431" spans="1:32" ht="18.75" customHeight="1">
      <c r="A431" s="16"/>
      <c r="B431" s="16"/>
      <c r="E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</row>
    <row r="432" spans="1:32" ht="18.75" customHeight="1">
      <c r="A432" s="16"/>
      <c r="B432" s="16"/>
      <c r="E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</row>
    <row r="433" spans="1:32" ht="18.75" customHeight="1">
      <c r="A433" s="16"/>
      <c r="B433" s="16"/>
      <c r="E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</row>
    <row r="434" spans="1:32" ht="18.75" customHeight="1">
      <c r="A434" s="16"/>
      <c r="B434" s="16"/>
      <c r="E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</row>
    <row r="435" spans="1:32" ht="18.75" customHeight="1">
      <c r="A435" s="16"/>
      <c r="B435" s="16"/>
      <c r="E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</row>
    <row r="436" spans="1:32" ht="18.75" customHeight="1">
      <c r="A436" s="16"/>
      <c r="B436" s="16"/>
      <c r="E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</row>
    <row r="437" spans="1:32" ht="18.75" customHeight="1">
      <c r="A437" s="16"/>
      <c r="B437" s="16"/>
      <c r="E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</row>
    <row r="438" spans="1:32" ht="18.75" customHeight="1">
      <c r="A438" s="16"/>
      <c r="B438" s="16"/>
      <c r="E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</row>
    <row r="439" spans="1:32" ht="18.75" customHeight="1">
      <c r="A439" s="16"/>
      <c r="B439" s="16"/>
      <c r="E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</row>
    <row r="440" spans="1:32" ht="18.75" customHeight="1">
      <c r="A440" s="16"/>
      <c r="B440" s="16"/>
      <c r="E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</row>
    <row r="441" spans="1:32" ht="18.75" customHeight="1">
      <c r="A441" s="16"/>
      <c r="B441" s="16"/>
      <c r="E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</row>
    <row r="442" spans="1:32" ht="18.75" customHeight="1">
      <c r="A442" s="16"/>
      <c r="B442" s="16"/>
      <c r="E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</row>
    <row r="443" spans="1:32" ht="18.75" customHeight="1">
      <c r="A443" s="16"/>
      <c r="B443" s="16"/>
      <c r="E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</row>
    <row r="444" spans="1:32" ht="18.75" customHeight="1">
      <c r="A444" s="16"/>
      <c r="B444" s="16"/>
      <c r="E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</row>
    <row r="445" spans="1:32" ht="18.75" customHeight="1">
      <c r="A445" s="16"/>
      <c r="B445" s="16"/>
      <c r="E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</row>
    <row r="446" spans="1:32" ht="18.75" customHeight="1">
      <c r="A446" s="16"/>
      <c r="B446" s="16"/>
      <c r="E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</row>
    <row r="447" spans="1:32" ht="18.75" customHeight="1">
      <c r="A447" s="16"/>
      <c r="B447" s="16"/>
      <c r="E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</row>
    <row r="448" spans="1:32" ht="18.75" customHeight="1">
      <c r="A448" s="16"/>
      <c r="B448" s="16"/>
      <c r="E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</row>
    <row r="449" spans="1:32" ht="18.75" customHeight="1">
      <c r="A449" s="16"/>
      <c r="B449" s="16"/>
      <c r="E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</row>
    <row r="450" spans="1:32" ht="18.75" customHeight="1">
      <c r="A450" s="16"/>
      <c r="B450" s="16"/>
      <c r="E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</row>
    <row r="451" spans="1:32" ht="18.75" customHeight="1">
      <c r="A451" s="16"/>
      <c r="B451" s="16"/>
      <c r="E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</row>
    <row r="452" spans="1:32" ht="18.75" customHeight="1">
      <c r="A452" s="16"/>
      <c r="B452" s="16"/>
      <c r="E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</row>
    <row r="453" spans="1:32" ht="18.75" customHeight="1">
      <c r="A453" s="16"/>
      <c r="B453" s="16"/>
      <c r="E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</row>
    <row r="454" spans="1:32" ht="18.75" customHeight="1">
      <c r="A454" s="16"/>
      <c r="B454" s="16"/>
      <c r="E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</row>
    <row r="455" spans="1:32" ht="18.75" customHeight="1">
      <c r="A455" s="16"/>
      <c r="B455" s="16"/>
      <c r="E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</row>
    <row r="456" spans="1:32" ht="18.75" customHeight="1">
      <c r="A456" s="16"/>
      <c r="B456" s="16"/>
      <c r="E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</row>
    <row r="457" spans="1:32" ht="18.75" customHeight="1">
      <c r="A457" s="16"/>
      <c r="B457" s="16"/>
      <c r="E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</row>
    <row r="458" spans="1:32" ht="18.75" customHeight="1">
      <c r="A458" s="16"/>
      <c r="B458" s="16"/>
      <c r="E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</row>
    <row r="459" spans="1:32" ht="18.75" customHeight="1">
      <c r="A459" s="16"/>
      <c r="B459" s="16"/>
      <c r="E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</row>
    <row r="460" spans="1:32" ht="18.75" customHeight="1">
      <c r="A460" s="16"/>
      <c r="B460" s="16"/>
      <c r="E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</row>
    <row r="461" spans="1:32" ht="18.75" customHeight="1">
      <c r="A461" s="16"/>
      <c r="B461" s="16"/>
      <c r="E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</row>
    <row r="462" spans="1:32" ht="18.75" customHeight="1">
      <c r="A462" s="16"/>
      <c r="B462" s="16"/>
      <c r="E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</row>
    <row r="463" spans="1:32" ht="18.75" customHeight="1">
      <c r="A463" s="16"/>
      <c r="B463" s="16"/>
      <c r="E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</row>
    <row r="464" spans="1:32" ht="18.75" customHeight="1">
      <c r="A464" s="16"/>
      <c r="B464" s="16"/>
      <c r="E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</row>
    <row r="465" spans="1:32" ht="18.75" customHeight="1">
      <c r="A465" s="16"/>
      <c r="B465" s="16"/>
      <c r="E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</row>
    <row r="466" spans="1:32" ht="18.75" customHeight="1">
      <c r="A466" s="16"/>
      <c r="B466" s="16"/>
      <c r="E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</row>
    <row r="467" spans="1:32" ht="18.75" customHeight="1">
      <c r="A467" s="16"/>
      <c r="B467" s="16"/>
      <c r="E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</row>
    <row r="468" spans="1:32" ht="18.75" customHeight="1">
      <c r="A468" s="16"/>
      <c r="B468" s="16"/>
      <c r="E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</row>
    <row r="469" spans="1:32" ht="18.75" customHeight="1">
      <c r="A469" s="16"/>
      <c r="B469" s="16"/>
      <c r="E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</row>
    <row r="470" spans="1:32" ht="18.75" customHeight="1">
      <c r="A470" s="16"/>
      <c r="B470" s="16"/>
      <c r="E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</row>
    <row r="471" spans="1:32" ht="18.75" customHeight="1">
      <c r="A471" s="16"/>
      <c r="B471" s="16"/>
      <c r="E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</row>
    <row r="472" spans="1:32" ht="18.75" customHeight="1">
      <c r="A472" s="16"/>
      <c r="B472" s="16"/>
      <c r="E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</row>
    <row r="473" spans="1:32" ht="18.75" customHeight="1">
      <c r="A473" s="16"/>
      <c r="B473" s="16"/>
      <c r="E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</row>
    <row r="474" spans="1:32" ht="18.75" customHeight="1">
      <c r="A474" s="16"/>
      <c r="B474" s="16"/>
      <c r="E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</row>
    <row r="475" spans="1:32" ht="18.75" customHeight="1">
      <c r="A475" s="16"/>
      <c r="B475" s="16"/>
      <c r="E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</row>
    <row r="476" spans="1:32" ht="18.75" customHeight="1">
      <c r="A476" s="16"/>
      <c r="B476" s="16"/>
      <c r="E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</row>
    <row r="477" spans="1:32" ht="18.75" customHeight="1">
      <c r="A477" s="16"/>
      <c r="B477" s="16"/>
      <c r="E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</row>
    <row r="478" spans="1:32" ht="18.75" customHeight="1">
      <c r="A478" s="16"/>
      <c r="B478" s="16"/>
      <c r="E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</row>
    <row r="479" spans="1:32" ht="18.75" customHeight="1">
      <c r="A479" s="16"/>
      <c r="B479" s="16"/>
      <c r="E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</row>
    <row r="480" spans="1:32" ht="18.75" customHeight="1">
      <c r="A480" s="16"/>
      <c r="B480" s="16"/>
      <c r="E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</row>
    <row r="481" spans="1:32" ht="18.75" customHeight="1">
      <c r="A481" s="16"/>
      <c r="B481" s="16"/>
      <c r="E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</row>
    <row r="482" spans="1:32" ht="18.75" customHeight="1">
      <c r="A482" s="16"/>
      <c r="B482" s="16"/>
      <c r="E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</row>
    <row r="483" spans="1:32" ht="18.75" customHeight="1">
      <c r="A483" s="16"/>
      <c r="B483" s="16"/>
      <c r="E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</row>
    <row r="484" spans="1:32" ht="18.75" customHeight="1">
      <c r="A484" s="16"/>
      <c r="B484" s="16"/>
      <c r="E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</row>
    <row r="485" spans="1:32" ht="18.75" customHeight="1">
      <c r="A485" s="16"/>
      <c r="B485" s="16"/>
      <c r="E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</row>
    <row r="486" spans="1:32" ht="18.75" customHeight="1">
      <c r="A486" s="16"/>
      <c r="B486" s="16"/>
      <c r="E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</row>
    <row r="487" spans="1:32" ht="18.75" customHeight="1">
      <c r="A487" s="16"/>
      <c r="B487" s="16"/>
      <c r="E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</row>
    <row r="488" spans="1:32" ht="18.75" customHeight="1">
      <c r="A488" s="16"/>
      <c r="B488" s="16"/>
      <c r="E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</row>
    <row r="489" spans="1:32" ht="18.75" customHeight="1">
      <c r="A489" s="16"/>
      <c r="B489" s="16"/>
      <c r="E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</row>
    <row r="490" spans="1:32" ht="18.75" customHeight="1">
      <c r="A490" s="16"/>
      <c r="B490" s="16"/>
      <c r="E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</row>
    <row r="491" spans="1:32" ht="18.75" customHeight="1">
      <c r="A491" s="16"/>
      <c r="B491" s="16"/>
      <c r="E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</row>
    <row r="492" spans="1:32" ht="18.75" customHeight="1">
      <c r="A492" s="16"/>
      <c r="B492" s="16"/>
      <c r="E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</row>
    <row r="493" spans="1:32" ht="18.75" customHeight="1">
      <c r="A493" s="16"/>
      <c r="B493" s="16"/>
      <c r="E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</row>
    <row r="494" spans="1:32" ht="18.75" customHeight="1">
      <c r="A494" s="16"/>
      <c r="B494" s="16"/>
      <c r="E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</row>
    <row r="495" spans="1:32" ht="18.75" customHeight="1">
      <c r="A495" s="16"/>
      <c r="B495" s="16"/>
      <c r="E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</row>
    <row r="496" spans="1:32" ht="18.75" customHeight="1">
      <c r="A496" s="16"/>
      <c r="B496" s="16"/>
      <c r="E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</row>
    <row r="497" spans="1:32" ht="18.75" customHeight="1">
      <c r="A497" s="16"/>
      <c r="B497" s="16"/>
      <c r="E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</row>
    <row r="498" spans="1:32" ht="18.75" customHeight="1">
      <c r="A498" s="16"/>
      <c r="B498" s="16"/>
      <c r="E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</row>
    <row r="499" spans="1:32" ht="18.75" customHeight="1">
      <c r="A499" s="16"/>
      <c r="B499" s="16"/>
      <c r="E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</row>
    <row r="500" spans="1:32" ht="18.75" customHeight="1">
      <c r="A500" s="16"/>
      <c r="B500" s="16"/>
      <c r="E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</row>
    <row r="501" spans="1:32" ht="18.75" customHeight="1">
      <c r="A501" s="16"/>
      <c r="B501" s="16"/>
      <c r="E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</row>
    <row r="502" spans="1:32" ht="18.75" customHeight="1">
      <c r="A502" s="16"/>
      <c r="B502" s="16"/>
      <c r="E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</row>
    <row r="503" spans="1:32" ht="18.75" customHeight="1">
      <c r="A503" s="16"/>
      <c r="B503" s="16"/>
      <c r="E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</row>
    <row r="504" spans="1:32" ht="18.75" customHeight="1">
      <c r="A504" s="16"/>
      <c r="B504" s="16"/>
      <c r="E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</row>
    <row r="505" spans="1:32" ht="18.75" customHeight="1">
      <c r="A505" s="16"/>
      <c r="B505" s="16"/>
      <c r="E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</row>
    <row r="506" spans="1:32" ht="18.75" customHeight="1">
      <c r="A506" s="16"/>
      <c r="B506" s="16"/>
      <c r="E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</row>
    <row r="507" spans="1:32" ht="18.75" customHeight="1">
      <c r="A507" s="16"/>
      <c r="B507" s="16"/>
      <c r="E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</row>
    <row r="508" spans="1:32" ht="18.75" customHeight="1">
      <c r="A508" s="16"/>
      <c r="B508" s="16"/>
      <c r="E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</row>
    <row r="509" spans="1:32" ht="18.75" customHeight="1">
      <c r="A509" s="16"/>
      <c r="B509" s="16"/>
      <c r="E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</row>
    <row r="510" spans="1:32" ht="18.75" customHeight="1">
      <c r="A510" s="16"/>
      <c r="B510" s="16"/>
      <c r="E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</row>
    <row r="511" spans="1:32" ht="18.75" customHeight="1">
      <c r="A511" s="16"/>
      <c r="B511" s="16"/>
      <c r="E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</row>
    <row r="512" spans="1:32" ht="18.75" customHeight="1">
      <c r="A512" s="16"/>
      <c r="B512" s="16"/>
      <c r="E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</row>
    <row r="513" spans="1:32" ht="18.75" customHeight="1">
      <c r="A513" s="16"/>
      <c r="B513" s="16"/>
      <c r="E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</row>
    <row r="514" spans="1:32" ht="18.75" customHeight="1">
      <c r="A514" s="16"/>
      <c r="B514" s="16"/>
      <c r="E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</row>
    <row r="515" spans="1:32" ht="18.75" customHeight="1">
      <c r="A515" s="16"/>
      <c r="B515" s="16"/>
      <c r="E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</row>
    <row r="516" spans="1:32" ht="18.75" customHeight="1">
      <c r="A516" s="16"/>
      <c r="B516" s="16"/>
      <c r="E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</row>
    <row r="517" spans="1:32" ht="18.75" customHeight="1">
      <c r="A517" s="16"/>
      <c r="B517" s="16"/>
      <c r="E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</row>
    <row r="518" spans="1:32" ht="18.75" customHeight="1">
      <c r="A518" s="16"/>
      <c r="B518" s="16"/>
      <c r="E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</row>
    <row r="519" spans="1:32" ht="18.75" customHeight="1">
      <c r="A519" s="16"/>
      <c r="B519" s="16"/>
      <c r="E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</row>
    <row r="520" spans="1:32" ht="18.75" customHeight="1">
      <c r="A520" s="16"/>
      <c r="B520" s="16"/>
      <c r="E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</row>
    <row r="521" spans="1:32" ht="18.75" customHeight="1">
      <c r="A521" s="16"/>
      <c r="B521" s="16"/>
      <c r="E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</row>
    <row r="522" spans="1:32" ht="18.75" customHeight="1">
      <c r="A522" s="16"/>
      <c r="B522" s="16"/>
      <c r="E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</row>
    <row r="523" spans="1:32" ht="18.75" customHeight="1">
      <c r="A523" s="16"/>
      <c r="B523" s="16"/>
      <c r="E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</row>
    <row r="524" spans="1:32" ht="18.75" customHeight="1">
      <c r="A524" s="16"/>
      <c r="B524" s="16"/>
      <c r="E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</row>
    <row r="525" spans="1:32" ht="18.75" customHeight="1">
      <c r="A525" s="16"/>
      <c r="B525" s="16"/>
      <c r="E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</row>
    <row r="526" spans="1:32" ht="18.75" customHeight="1">
      <c r="A526" s="16"/>
      <c r="B526" s="16"/>
      <c r="E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</row>
    <row r="527" spans="1:32" ht="18.75" customHeight="1">
      <c r="A527" s="16"/>
      <c r="B527" s="16"/>
      <c r="E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</row>
    <row r="528" spans="1:32" ht="18.75" customHeight="1">
      <c r="A528" s="16"/>
      <c r="B528" s="16"/>
      <c r="E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</row>
    <row r="529" spans="1:32" ht="18.75" customHeight="1">
      <c r="A529" s="16"/>
      <c r="B529" s="16"/>
      <c r="E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</row>
    <row r="530" spans="1:32" ht="18.75" customHeight="1">
      <c r="A530" s="16"/>
      <c r="B530" s="16"/>
      <c r="E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</row>
    <row r="531" spans="1:32" ht="18.75" customHeight="1">
      <c r="A531" s="16"/>
      <c r="B531" s="16"/>
      <c r="E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</row>
    <row r="532" spans="1:32" ht="18.75" customHeight="1">
      <c r="A532" s="16"/>
      <c r="B532" s="16"/>
      <c r="E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</row>
    <row r="533" spans="1:32" ht="18.75" customHeight="1">
      <c r="A533" s="16"/>
      <c r="B533" s="16"/>
      <c r="E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</row>
    <row r="534" spans="1:32" ht="18.75" customHeight="1">
      <c r="A534" s="16"/>
      <c r="B534" s="16"/>
      <c r="E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</row>
    <row r="535" spans="1:32" ht="18.75" customHeight="1">
      <c r="A535" s="16"/>
      <c r="B535" s="16"/>
      <c r="E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</row>
    <row r="536" spans="1:32" ht="18.75" customHeight="1">
      <c r="A536" s="16"/>
      <c r="B536" s="16"/>
      <c r="E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</row>
    <row r="537" spans="1:32" ht="18.75" customHeight="1">
      <c r="A537" s="16"/>
      <c r="B537" s="16"/>
      <c r="E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</row>
    <row r="538" spans="1:32" ht="18.75" customHeight="1">
      <c r="A538" s="16"/>
      <c r="B538" s="16"/>
      <c r="E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</row>
    <row r="539" spans="1:32" ht="18.75" customHeight="1">
      <c r="A539" s="16"/>
      <c r="B539" s="16"/>
      <c r="E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</row>
    <row r="540" spans="1:32" ht="18.75" customHeight="1">
      <c r="A540" s="16"/>
      <c r="B540" s="16"/>
      <c r="E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</row>
    <row r="541" spans="1:32" ht="18.75" customHeight="1">
      <c r="A541" s="16"/>
      <c r="B541" s="16"/>
      <c r="E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</row>
    <row r="542" spans="1:32" ht="18.75" customHeight="1">
      <c r="A542" s="16"/>
      <c r="B542" s="16"/>
      <c r="E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</row>
    <row r="543" spans="1:32" ht="18.75" customHeight="1">
      <c r="A543" s="16"/>
      <c r="B543" s="16"/>
      <c r="E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</row>
    <row r="544" spans="1:32" ht="18.75" customHeight="1">
      <c r="A544" s="16"/>
      <c r="B544" s="16"/>
      <c r="E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</row>
    <row r="545" spans="1:32" ht="18.75" customHeight="1">
      <c r="A545" s="16"/>
      <c r="B545" s="16"/>
      <c r="E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</row>
    <row r="546" spans="1:32" ht="18.75" customHeight="1">
      <c r="A546" s="16"/>
      <c r="B546" s="16"/>
      <c r="E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</row>
    <row r="547" spans="1:32" ht="18.75" customHeight="1">
      <c r="A547" s="16"/>
      <c r="B547" s="16"/>
      <c r="E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</row>
    <row r="548" spans="1:32" ht="18.75" customHeight="1">
      <c r="A548" s="16"/>
      <c r="B548" s="16"/>
      <c r="E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</row>
    <row r="549" spans="1:32" ht="18.75" customHeight="1">
      <c r="A549" s="16"/>
      <c r="B549" s="16"/>
      <c r="E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</row>
    <row r="550" spans="1:32" ht="18.75" customHeight="1">
      <c r="A550" s="16"/>
      <c r="B550" s="16"/>
      <c r="E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</row>
    <row r="551" spans="1:32" ht="18.75" customHeight="1">
      <c r="A551" s="16"/>
      <c r="B551" s="16"/>
      <c r="E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</row>
    <row r="552" spans="1:32" ht="18.75" customHeight="1">
      <c r="A552" s="16"/>
      <c r="B552" s="16"/>
      <c r="E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</row>
    <row r="553" spans="1:32" ht="18.75" customHeight="1">
      <c r="A553" s="16"/>
      <c r="B553" s="16"/>
      <c r="E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</row>
    <row r="554" spans="1:32" ht="18.75" customHeight="1">
      <c r="A554" s="16"/>
      <c r="B554" s="16"/>
      <c r="E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</row>
    <row r="555" spans="1:32" ht="18.75" customHeight="1">
      <c r="A555" s="16"/>
      <c r="B555" s="16"/>
      <c r="E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</row>
    <row r="556" spans="1:32" ht="18.75" customHeight="1">
      <c r="A556" s="16"/>
      <c r="B556" s="16"/>
      <c r="E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</row>
    <row r="557" spans="1:32" ht="18.75" customHeight="1">
      <c r="A557" s="16"/>
      <c r="B557" s="16"/>
      <c r="E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</row>
    <row r="558" spans="1:32" ht="18.75" customHeight="1">
      <c r="A558" s="16"/>
      <c r="B558" s="16"/>
      <c r="E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</row>
    <row r="559" spans="1:32" ht="18.75" customHeight="1">
      <c r="A559" s="16"/>
      <c r="B559" s="16"/>
      <c r="E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</row>
    <row r="560" spans="1:32" ht="18.75" customHeight="1">
      <c r="A560" s="16"/>
      <c r="B560" s="16"/>
      <c r="E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</row>
    <row r="561" spans="1:32" ht="18.75" customHeight="1">
      <c r="A561" s="16"/>
      <c r="B561" s="16"/>
      <c r="E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</row>
    <row r="562" spans="1:32" ht="18.75" customHeight="1">
      <c r="A562" s="16"/>
      <c r="B562" s="16"/>
      <c r="E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</row>
    <row r="563" spans="1:32" ht="18.75" customHeight="1">
      <c r="A563" s="16"/>
      <c r="B563" s="16"/>
      <c r="E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</row>
    <row r="564" spans="1:32" ht="18.75" customHeight="1">
      <c r="A564" s="16"/>
      <c r="B564" s="16"/>
      <c r="E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</row>
    <row r="565" spans="1:32" ht="18.75" customHeight="1">
      <c r="A565" s="16"/>
      <c r="B565" s="16"/>
      <c r="E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</row>
    <row r="566" spans="1:32" ht="18.75" customHeight="1">
      <c r="A566" s="16"/>
      <c r="B566" s="16"/>
      <c r="E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</row>
    <row r="567" spans="1:32" ht="18.75" customHeight="1">
      <c r="A567" s="16"/>
      <c r="B567" s="16"/>
      <c r="E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</row>
    <row r="568" spans="1:32" ht="18.75" customHeight="1">
      <c r="A568" s="16"/>
      <c r="B568" s="16"/>
      <c r="E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</row>
    <row r="569" spans="1:32" ht="18.75" customHeight="1">
      <c r="A569" s="16"/>
      <c r="B569" s="16"/>
      <c r="E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</row>
    <row r="570" spans="1:32" ht="18.75" customHeight="1">
      <c r="A570" s="16"/>
      <c r="B570" s="16"/>
      <c r="E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</row>
    <row r="571" spans="1:32" ht="18.75" customHeight="1">
      <c r="A571" s="16"/>
      <c r="B571" s="16"/>
      <c r="E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</row>
    <row r="572" spans="1:32" ht="18.75" customHeight="1">
      <c r="A572" s="16"/>
      <c r="B572" s="16"/>
      <c r="E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</row>
    <row r="573" spans="1:32" ht="18.75" customHeight="1">
      <c r="A573" s="16"/>
      <c r="B573" s="16"/>
      <c r="E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</row>
    <row r="574" spans="1:32" ht="18.75" customHeight="1">
      <c r="A574" s="16"/>
      <c r="B574" s="16"/>
      <c r="E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</row>
    <row r="575" spans="1:32" ht="18.75" customHeight="1">
      <c r="A575" s="16"/>
      <c r="B575" s="16"/>
      <c r="E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</row>
    <row r="576" spans="1:32" ht="18.75" customHeight="1">
      <c r="A576" s="16"/>
      <c r="B576" s="16"/>
      <c r="E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</row>
    <row r="577" spans="1:32" ht="18.75" customHeight="1">
      <c r="A577" s="16"/>
      <c r="B577" s="16"/>
      <c r="E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</row>
    <row r="578" spans="1:32" ht="18.75" customHeight="1">
      <c r="A578" s="16"/>
      <c r="B578" s="16"/>
      <c r="E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</row>
    <row r="579" spans="1:32" ht="18.75" customHeight="1">
      <c r="A579" s="16"/>
      <c r="B579" s="16"/>
      <c r="E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</row>
    <row r="580" spans="1:32" ht="18.75" customHeight="1">
      <c r="A580" s="16"/>
      <c r="B580" s="16"/>
      <c r="E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</row>
    <row r="581" spans="1:32" ht="18.75" customHeight="1">
      <c r="A581" s="16"/>
      <c r="B581" s="16"/>
      <c r="E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</row>
    <row r="582" spans="1:32" ht="18.75" customHeight="1">
      <c r="A582" s="16"/>
      <c r="B582" s="16"/>
      <c r="E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</row>
    <row r="583" spans="1:32" ht="18.75" customHeight="1">
      <c r="A583" s="16"/>
      <c r="B583" s="16"/>
      <c r="E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</row>
    <row r="584" spans="1:32" ht="18.75" customHeight="1">
      <c r="A584" s="16"/>
      <c r="B584" s="16"/>
      <c r="E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</row>
    <row r="585" spans="1:32" ht="18.75" customHeight="1">
      <c r="A585" s="16"/>
      <c r="B585" s="16"/>
      <c r="E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</row>
    <row r="586" spans="1:32" ht="18.75" customHeight="1">
      <c r="A586" s="16"/>
      <c r="B586" s="16"/>
      <c r="E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</row>
    <row r="587" spans="1:32" ht="18.75" customHeight="1">
      <c r="A587" s="16"/>
      <c r="B587" s="16"/>
      <c r="E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</row>
    <row r="588" spans="1:32" ht="18.75" customHeight="1">
      <c r="A588" s="16"/>
      <c r="B588" s="16"/>
      <c r="E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</row>
    <row r="589" spans="1:32" ht="18.75" customHeight="1">
      <c r="A589" s="16"/>
      <c r="B589" s="16"/>
      <c r="E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</row>
    <row r="590" spans="1:32" ht="18.75" customHeight="1">
      <c r="A590" s="16"/>
      <c r="B590" s="16"/>
      <c r="E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</row>
    <row r="591" spans="1:32" ht="18.75" customHeight="1">
      <c r="A591" s="16"/>
      <c r="B591" s="16"/>
      <c r="E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</row>
    <row r="592" spans="1:32" ht="18.75" customHeight="1">
      <c r="A592" s="16"/>
      <c r="B592" s="16"/>
      <c r="E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</row>
    <row r="593" spans="1:32" ht="18.75" customHeight="1">
      <c r="A593" s="16"/>
      <c r="B593" s="16"/>
      <c r="E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</row>
    <row r="594" spans="1:32" ht="18.75" customHeight="1">
      <c r="A594" s="16"/>
      <c r="B594" s="16"/>
      <c r="E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</row>
    <row r="595" spans="1:32" ht="18.75" customHeight="1">
      <c r="A595" s="16"/>
      <c r="B595" s="16"/>
      <c r="E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</row>
    <row r="596" spans="1:32" ht="18.75" customHeight="1">
      <c r="A596" s="16"/>
      <c r="B596" s="16"/>
      <c r="E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</row>
    <row r="597" spans="1:32" ht="18.75" customHeight="1">
      <c r="A597" s="16"/>
      <c r="B597" s="16"/>
      <c r="E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</row>
    <row r="598" spans="1:32" ht="18.75" customHeight="1">
      <c r="A598" s="16"/>
      <c r="B598" s="16"/>
      <c r="E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</row>
    <row r="599" spans="1:32" ht="18.75" customHeight="1">
      <c r="A599" s="16"/>
      <c r="B599" s="16"/>
      <c r="E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</row>
    <row r="600" spans="1:32" ht="18.75" customHeight="1">
      <c r="A600" s="16"/>
      <c r="B600" s="16"/>
      <c r="E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</row>
    <row r="601" spans="1:32" ht="18.75" customHeight="1">
      <c r="A601" s="16"/>
      <c r="B601" s="16"/>
      <c r="E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</row>
    <row r="602" spans="1:32" ht="18.75" customHeight="1">
      <c r="A602" s="16"/>
      <c r="B602" s="16"/>
      <c r="E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</row>
    <row r="603" spans="1:32" ht="18.75" customHeight="1">
      <c r="A603" s="16"/>
      <c r="B603" s="16"/>
      <c r="E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</row>
    <row r="604" spans="1:32" ht="18.75" customHeight="1">
      <c r="A604" s="16"/>
      <c r="B604" s="16"/>
      <c r="E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</row>
    <row r="605" spans="1:32" ht="18.75" customHeight="1">
      <c r="A605" s="16"/>
      <c r="B605" s="16"/>
      <c r="E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</row>
    <row r="606" spans="1:32" ht="18.75" customHeight="1">
      <c r="A606" s="16"/>
      <c r="B606" s="16"/>
      <c r="E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</row>
    <row r="607" spans="1:32" ht="18.75" customHeight="1">
      <c r="A607" s="16"/>
      <c r="B607" s="16"/>
      <c r="E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</row>
    <row r="608" spans="1:32" ht="18.75" customHeight="1">
      <c r="A608" s="16"/>
      <c r="B608" s="16"/>
      <c r="E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</row>
    <row r="609" spans="1:32" ht="18.75" customHeight="1">
      <c r="A609" s="16"/>
      <c r="B609" s="16"/>
      <c r="E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</row>
    <row r="610" spans="1:32" ht="18.75" customHeight="1">
      <c r="A610" s="16"/>
      <c r="B610" s="16"/>
      <c r="E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</row>
    <row r="611" spans="1:32" ht="18.75" customHeight="1">
      <c r="A611" s="16"/>
      <c r="B611" s="16"/>
      <c r="E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</row>
    <row r="612" spans="1:32" ht="18.75" customHeight="1">
      <c r="A612" s="16"/>
      <c r="B612" s="16"/>
      <c r="E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</row>
    <row r="613" spans="1:32" ht="18.75" customHeight="1">
      <c r="A613" s="16"/>
      <c r="B613" s="16"/>
      <c r="E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</row>
    <row r="614" spans="1:32" ht="18.75" customHeight="1">
      <c r="A614" s="16"/>
      <c r="B614" s="16"/>
      <c r="E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</row>
    <row r="615" spans="1:32" ht="18.75" customHeight="1">
      <c r="A615" s="16"/>
      <c r="B615" s="16"/>
      <c r="E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</row>
    <row r="616" spans="1:32" ht="18.75" customHeight="1">
      <c r="A616" s="16"/>
      <c r="B616" s="16"/>
      <c r="E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</row>
    <row r="617" spans="1:32" ht="18.75" customHeight="1">
      <c r="A617" s="16"/>
      <c r="B617" s="16"/>
      <c r="E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</row>
    <row r="618" spans="1:32" ht="18.75" customHeight="1">
      <c r="A618" s="16"/>
      <c r="B618" s="16"/>
      <c r="E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</row>
    <row r="619" spans="1:32" ht="18.75" customHeight="1">
      <c r="A619" s="16"/>
      <c r="B619" s="16"/>
      <c r="E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</row>
    <row r="620" spans="1:32" ht="18.75" customHeight="1">
      <c r="A620" s="16"/>
      <c r="B620" s="16"/>
      <c r="E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</row>
    <row r="621" spans="1:32" ht="18.75" customHeight="1">
      <c r="A621" s="16"/>
      <c r="B621" s="16"/>
      <c r="E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</row>
    <row r="622" spans="1:32" ht="18.75" customHeight="1">
      <c r="A622" s="16"/>
      <c r="B622" s="16"/>
      <c r="E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</row>
    <row r="623" spans="1:32" ht="18.75" customHeight="1">
      <c r="A623" s="16"/>
      <c r="B623" s="16"/>
      <c r="E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</row>
    <row r="624" spans="1:32" ht="18.75" customHeight="1">
      <c r="A624" s="16"/>
      <c r="B624" s="16"/>
      <c r="E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</row>
    <row r="625" spans="1:32" ht="18.75" customHeight="1">
      <c r="A625" s="16"/>
      <c r="B625" s="16"/>
      <c r="E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</row>
    <row r="626" spans="1:32" ht="18.75" customHeight="1">
      <c r="A626" s="16"/>
      <c r="B626" s="16"/>
      <c r="E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</row>
    <row r="627" spans="1:32" ht="18.75" customHeight="1">
      <c r="A627" s="16"/>
      <c r="B627" s="16"/>
      <c r="E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</row>
    <row r="628" spans="1:32" ht="18.75" customHeight="1">
      <c r="A628" s="16"/>
      <c r="B628" s="16"/>
      <c r="E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</row>
    <row r="629" spans="1:32" ht="18.75" customHeight="1">
      <c r="A629" s="16"/>
      <c r="B629" s="16"/>
      <c r="E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</row>
    <row r="630" spans="1:32" ht="18.75" customHeight="1">
      <c r="A630" s="16"/>
      <c r="B630" s="16"/>
      <c r="E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</row>
    <row r="631" spans="1:32" ht="18.75" customHeight="1">
      <c r="A631" s="16"/>
      <c r="B631" s="16"/>
      <c r="E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</row>
    <row r="632" spans="1:32" ht="18.75" customHeight="1">
      <c r="A632" s="16"/>
      <c r="B632" s="16"/>
      <c r="E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</row>
    <row r="633" spans="1:32" ht="18.75" customHeight="1">
      <c r="A633" s="16"/>
      <c r="B633" s="16"/>
      <c r="E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</row>
    <row r="634" spans="1:32" ht="18.75" customHeight="1">
      <c r="A634" s="16"/>
      <c r="B634" s="16"/>
      <c r="E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</row>
    <row r="635" spans="1:32" ht="18.75" customHeight="1">
      <c r="A635" s="16"/>
      <c r="B635" s="16"/>
      <c r="E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</row>
    <row r="636" spans="1:32" ht="18.75" customHeight="1">
      <c r="A636" s="16"/>
      <c r="B636" s="16"/>
      <c r="E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</row>
    <row r="637" spans="1:32" ht="18.75" customHeight="1">
      <c r="A637" s="16"/>
      <c r="B637" s="16"/>
      <c r="E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</row>
    <row r="638" spans="1:32" ht="18.75" customHeight="1">
      <c r="A638" s="16"/>
      <c r="B638" s="16"/>
      <c r="E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</row>
    <row r="639" spans="1:32" ht="18.75" customHeight="1">
      <c r="A639" s="16"/>
      <c r="B639" s="16"/>
      <c r="E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</row>
    <row r="640" spans="1:32" ht="18.75" customHeight="1">
      <c r="A640" s="16"/>
      <c r="B640" s="16"/>
      <c r="E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</row>
    <row r="641" spans="1:32" ht="18.75" customHeight="1">
      <c r="A641" s="16"/>
      <c r="B641" s="16"/>
      <c r="E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</row>
    <row r="642" spans="1:32" ht="18.75" customHeight="1">
      <c r="A642" s="16"/>
      <c r="B642" s="16"/>
      <c r="E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</row>
    <row r="643" spans="1:32" ht="18.75" customHeight="1">
      <c r="A643" s="16"/>
      <c r="B643" s="16"/>
      <c r="E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</row>
    <row r="644" spans="1:32" ht="18.75" customHeight="1">
      <c r="A644" s="16"/>
      <c r="B644" s="16"/>
      <c r="E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</row>
    <row r="645" spans="1:32" ht="18.75" customHeight="1">
      <c r="A645" s="16"/>
      <c r="B645" s="16"/>
      <c r="E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</row>
    <row r="646" spans="1:32" ht="18.75" customHeight="1">
      <c r="A646" s="16"/>
      <c r="B646" s="16"/>
      <c r="E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</row>
    <row r="647" spans="1:32" ht="18.75" customHeight="1">
      <c r="A647" s="16"/>
      <c r="B647" s="16"/>
      <c r="E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</row>
    <row r="648" spans="1:32" ht="18.75" customHeight="1">
      <c r="A648" s="16"/>
      <c r="B648" s="16"/>
      <c r="E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</row>
    <row r="649" spans="1:32" ht="18.75" customHeight="1">
      <c r="A649" s="16"/>
      <c r="B649" s="16"/>
      <c r="E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</row>
    <row r="650" spans="1:32" ht="18.75" customHeight="1">
      <c r="A650" s="16"/>
      <c r="B650" s="16"/>
      <c r="E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</row>
    <row r="651" spans="1:32" ht="18.75" customHeight="1">
      <c r="A651" s="16"/>
      <c r="B651" s="16"/>
      <c r="E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</row>
    <row r="652" spans="1:32" ht="18.75" customHeight="1">
      <c r="A652" s="16"/>
      <c r="B652" s="16"/>
      <c r="E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</row>
    <row r="653" spans="1:32" ht="18.75" customHeight="1">
      <c r="A653" s="16"/>
      <c r="B653" s="16"/>
      <c r="E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</row>
    <row r="654" spans="1:32" ht="18.75" customHeight="1">
      <c r="A654" s="16"/>
      <c r="B654" s="16"/>
      <c r="E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</row>
    <row r="655" spans="1:32" ht="18.75" customHeight="1">
      <c r="A655" s="16"/>
      <c r="B655" s="16"/>
      <c r="E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</row>
    <row r="656" spans="1:32" ht="18.75" customHeight="1">
      <c r="A656" s="16"/>
      <c r="B656" s="16"/>
      <c r="E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</row>
    <row r="657" spans="1:32" ht="18.75" customHeight="1">
      <c r="A657" s="16"/>
      <c r="B657" s="16"/>
      <c r="E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</row>
    <row r="658" spans="1:32" ht="18.75" customHeight="1">
      <c r="A658" s="16"/>
      <c r="B658" s="16"/>
      <c r="E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</row>
    <row r="659" spans="1:32" ht="18.75" customHeight="1">
      <c r="A659" s="16"/>
      <c r="B659" s="16"/>
      <c r="E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</row>
    <row r="660" spans="1:32" ht="18.75" customHeight="1">
      <c r="A660" s="16"/>
      <c r="B660" s="16"/>
      <c r="E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</row>
    <row r="661" spans="1:32" ht="18.75" customHeight="1">
      <c r="A661" s="16"/>
      <c r="B661" s="16"/>
      <c r="E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</row>
    <row r="662" spans="1:32" ht="18.75" customHeight="1">
      <c r="A662" s="16"/>
      <c r="B662" s="16"/>
      <c r="E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</row>
    <row r="663" spans="1:32" ht="18.75" customHeight="1">
      <c r="A663" s="16"/>
      <c r="B663" s="16"/>
      <c r="E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</row>
    <row r="664" spans="1:32" ht="18.75" customHeight="1">
      <c r="A664" s="16"/>
      <c r="B664" s="16"/>
      <c r="E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</row>
    <row r="665" spans="1:32" ht="18.75" customHeight="1">
      <c r="A665" s="16"/>
      <c r="B665" s="16"/>
      <c r="E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</row>
    <row r="666" spans="1:32" ht="18.75" customHeight="1">
      <c r="A666" s="16"/>
      <c r="B666" s="16"/>
      <c r="E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</row>
    <row r="667" spans="1:32" ht="18.75" customHeight="1">
      <c r="A667" s="16"/>
      <c r="B667" s="16"/>
      <c r="E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</row>
    <row r="668" spans="1:32" ht="18.75" customHeight="1">
      <c r="A668" s="16"/>
      <c r="B668" s="16"/>
      <c r="E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</row>
    <row r="669" spans="1:32" ht="18.75" customHeight="1">
      <c r="A669" s="16"/>
      <c r="B669" s="16"/>
      <c r="E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</row>
    <row r="670" spans="1:32" ht="18.75" customHeight="1">
      <c r="A670" s="16"/>
      <c r="B670" s="16"/>
      <c r="E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</row>
    <row r="671" spans="1:32" ht="18.75" customHeight="1">
      <c r="A671" s="16"/>
      <c r="B671" s="16"/>
      <c r="E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</row>
    <row r="672" spans="1:32" ht="18.75" customHeight="1">
      <c r="A672" s="16"/>
      <c r="B672" s="16"/>
      <c r="E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</row>
    <row r="673" spans="1:32" ht="18.75" customHeight="1">
      <c r="A673" s="16"/>
      <c r="B673" s="16"/>
      <c r="E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</row>
    <row r="674" spans="1:32" ht="18.75" customHeight="1">
      <c r="A674" s="16"/>
      <c r="B674" s="16"/>
      <c r="E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</row>
    <row r="675" spans="1:32" ht="18.75" customHeight="1">
      <c r="A675" s="16"/>
      <c r="B675" s="16"/>
      <c r="E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</row>
    <row r="676" spans="1:32" ht="18.75" customHeight="1">
      <c r="A676" s="16"/>
      <c r="B676" s="16"/>
      <c r="E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</row>
    <row r="677" spans="1:32" ht="18.75" customHeight="1">
      <c r="A677" s="16"/>
      <c r="B677" s="16"/>
      <c r="E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</row>
    <row r="678" spans="1:32" ht="18.75" customHeight="1">
      <c r="A678" s="16"/>
      <c r="B678" s="16"/>
      <c r="E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</row>
    <row r="679" spans="1:32" ht="18.75" customHeight="1">
      <c r="A679" s="16"/>
      <c r="B679" s="16"/>
      <c r="E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</row>
    <row r="680" spans="1:32" ht="18.75" customHeight="1">
      <c r="A680" s="16"/>
      <c r="B680" s="16"/>
      <c r="E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</row>
    <row r="681" spans="1:32" ht="18.75" customHeight="1">
      <c r="A681" s="16"/>
      <c r="B681" s="16"/>
      <c r="E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</row>
    <row r="682" spans="1:32" ht="18.75" customHeight="1">
      <c r="A682" s="16"/>
      <c r="B682" s="16"/>
      <c r="E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</row>
    <row r="683" spans="1:32" ht="18.75" customHeight="1">
      <c r="A683" s="16"/>
      <c r="B683" s="16"/>
      <c r="E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</row>
    <row r="684" spans="1:32" ht="18.75" customHeight="1">
      <c r="A684" s="16"/>
      <c r="B684" s="16"/>
      <c r="E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</row>
    <row r="685" spans="1:32" ht="18.75" customHeight="1">
      <c r="A685" s="16"/>
      <c r="B685" s="16"/>
      <c r="E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</row>
    <row r="686" spans="1:32" ht="18.75" customHeight="1">
      <c r="A686" s="16"/>
      <c r="B686" s="16"/>
      <c r="E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</row>
    <row r="687" spans="1:32" ht="18.75" customHeight="1">
      <c r="A687" s="16"/>
      <c r="B687" s="16"/>
      <c r="E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</row>
    <row r="688" spans="1:32" ht="18.75" customHeight="1">
      <c r="A688" s="16"/>
      <c r="B688" s="16"/>
      <c r="E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</row>
    <row r="689" spans="1:32" ht="18.75" customHeight="1">
      <c r="A689" s="16"/>
      <c r="B689" s="16"/>
      <c r="E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</row>
    <row r="690" spans="1:32" ht="18.75" customHeight="1">
      <c r="A690" s="16"/>
      <c r="B690" s="16"/>
      <c r="E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</row>
    <row r="691" spans="1:32" ht="18.75" customHeight="1">
      <c r="A691" s="16"/>
      <c r="B691" s="16"/>
      <c r="E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</row>
    <row r="692" spans="1:32" ht="18.75" customHeight="1">
      <c r="A692" s="16"/>
      <c r="B692" s="16"/>
      <c r="E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</row>
    <row r="693" spans="1:32" ht="18.75" customHeight="1">
      <c r="A693" s="16"/>
      <c r="B693" s="16"/>
      <c r="E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</row>
    <row r="694" spans="1:32" ht="18.75" customHeight="1">
      <c r="A694" s="16"/>
      <c r="B694" s="16"/>
      <c r="E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</row>
    <row r="695" spans="1:32" ht="18.75" customHeight="1">
      <c r="A695" s="16"/>
      <c r="B695" s="16"/>
      <c r="E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</row>
    <row r="696" spans="1:32" ht="18.75" customHeight="1">
      <c r="A696" s="16"/>
      <c r="B696" s="16"/>
      <c r="E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</row>
    <row r="697" spans="1:32" ht="18.75" customHeight="1">
      <c r="A697" s="16"/>
      <c r="B697" s="16"/>
      <c r="E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</row>
    <row r="698" spans="1:32" ht="18.75" customHeight="1">
      <c r="A698" s="16"/>
      <c r="B698" s="16"/>
      <c r="E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</row>
    <row r="699" spans="1:32" ht="18.75" customHeight="1">
      <c r="A699" s="16"/>
      <c r="B699" s="16"/>
      <c r="E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</row>
    <row r="700" spans="1:32" ht="18.75" customHeight="1">
      <c r="A700" s="16"/>
      <c r="B700" s="16"/>
      <c r="E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</row>
    <row r="701" spans="1:32" ht="18.75" customHeight="1">
      <c r="A701" s="16"/>
      <c r="B701" s="16"/>
      <c r="E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</row>
    <row r="702" spans="1:32" ht="18.75" customHeight="1">
      <c r="A702" s="16"/>
      <c r="B702" s="16"/>
      <c r="E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</row>
    <row r="703" spans="1:32" ht="18.75" customHeight="1">
      <c r="A703" s="16"/>
      <c r="B703" s="16"/>
      <c r="E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</row>
    <row r="704" spans="1:32" ht="18.75" customHeight="1">
      <c r="A704" s="16"/>
      <c r="B704" s="16"/>
      <c r="E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</row>
    <row r="705" spans="1:32" ht="18.75" customHeight="1">
      <c r="A705" s="16"/>
      <c r="B705" s="16"/>
      <c r="E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</row>
    <row r="706" spans="1:32" ht="18.75" customHeight="1">
      <c r="A706" s="16"/>
      <c r="B706" s="16"/>
      <c r="E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</row>
    <row r="707" spans="1:32" ht="18.75" customHeight="1">
      <c r="A707" s="16"/>
      <c r="B707" s="16"/>
      <c r="E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</row>
    <row r="708" spans="1:32" ht="18.75" customHeight="1">
      <c r="A708" s="16"/>
      <c r="B708" s="16"/>
      <c r="E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</row>
    <row r="709" spans="1:32" ht="18.75" customHeight="1">
      <c r="A709" s="16"/>
      <c r="B709" s="16"/>
      <c r="E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</row>
    <row r="710" spans="1:32" ht="18.75" customHeight="1">
      <c r="A710" s="16"/>
      <c r="B710" s="16"/>
      <c r="E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</row>
    <row r="711" spans="1:32" ht="18.75" customHeight="1">
      <c r="A711" s="16"/>
      <c r="B711" s="16"/>
      <c r="E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</row>
    <row r="712" spans="1:32" ht="18.75" customHeight="1">
      <c r="A712" s="16"/>
      <c r="B712" s="16"/>
      <c r="E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</row>
    <row r="713" spans="1:32" ht="18.75" customHeight="1">
      <c r="A713" s="16"/>
      <c r="B713" s="16"/>
      <c r="E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</row>
    <row r="714" spans="1:32" ht="18.75" customHeight="1">
      <c r="A714" s="16"/>
      <c r="B714" s="16"/>
      <c r="E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</row>
    <row r="715" spans="1:32" ht="18.75" customHeight="1">
      <c r="A715" s="16"/>
      <c r="B715" s="16"/>
      <c r="E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</row>
    <row r="716" spans="1:32" ht="18.75" customHeight="1">
      <c r="A716" s="16"/>
      <c r="B716" s="16"/>
      <c r="E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</row>
    <row r="717" spans="1:32" ht="18.75" customHeight="1">
      <c r="A717" s="16"/>
      <c r="B717" s="16"/>
      <c r="E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</row>
    <row r="718" spans="1:32" ht="18.75" customHeight="1">
      <c r="A718" s="16"/>
      <c r="B718" s="16"/>
      <c r="E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</row>
    <row r="719" spans="1:32" ht="18.75" customHeight="1">
      <c r="A719" s="16"/>
      <c r="B719" s="16"/>
      <c r="E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</row>
    <row r="720" spans="1:32" ht="18.75" customHeight="1">
      <c r="A720" s="16"/>
      <c r="B720" s="16"/>
      <c r="E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</row>
    <row r="721" spans="1:32" ht="18.75" customHeight="1">
      <c r="A721" s="16"/>
      <c r="B721" s="16"/>
      <c r="E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</row>
    <row r="722" spans="1:32" ht="18.75" customHeight="1">
      <c r="A722" s="16"/>
      <c r="B722" s="16"/>
      <c r="E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</row>
    <row r="723" spans="1:32" ht="18.75" customHeight="1">
      <c r="A723" s="16"/>
      <c r="B723" s="16"/>
      <c r="E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</row>
    <row r="724" spans="1:32" ht="18.75" customHeight="1">
      <c r="A724" s="16"/>
      <c r="B724" s="16"/>
      <c r="E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</row>
    <row r="725" spans="1:32" ht="18.75" customHeight="1">
      <c r="A725" s="16"/>
      <c r="B725" s="16"/>
      <c r="E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</row>
    <row r="726" spans="1:32" ht="18.75" customHeight="1">
      <c r="A726" s="16"/>
      <c r="B726" s="16"/>
      <c r="E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</row>
    <row r="727" spans="1:32" ht="18.75" customHeight="1">
      <c r="A727" s="16"/>
      <c r="B727" s="16"/>
      <c r="E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</row>
    <row r="728" spans="1:32" ht="18.75" customHeight="1">
      <c r="A728" s="16"/>
      <c r="B728" s="16"/>
      <c r="E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</row>
    <row r="729" spans="1:32" ht="18.75" customHeight="1">
      <c r="A729" s="16"/>
      <c r="B729" s="16"/>
      <c r="E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</row>
    <row r="730" spans="1:32" ht="18.75" customHeight="1">
      <c r="A730" s="16"/>
      <c r="B730" s="16"/>
      <c r="E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</row>
    <row r="731" spans="1:32" ht="18.75" customHeight="1">
      <c r="A731" s="16"/>
      <c r="B731" s="16"/>
      <c r="E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</row>
    <row r="732" spans="1:32" ht="18.75" customHeight="1">
      <c r="A732" s="16"/>
      <c r="B732" s="16"/>
      <c r="E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</row>
    <row r="733" spans="1:32" ht="18.75" customHeight="1">
      <c r="A733" s="16"/>
      <c r="B733" s="16"/>
      <c r="E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</row>
    <row r="734" spans="1:32" ht="18.75" customHeight="1">
      <c r="A734" s="16"/>
      <c r="B734" s="16"/>
      <c r="E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</row>
    <row r="735" spans="1:32" ht="18.75" customHeight="1">
      <c r="A735" s="16"/>
      <c r="B735" s="16"/>
      <c r="E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</row>
    <row r="736" spans="1:32" ht="18.75" customHeight="1">
      <c r="A736" s="16"/>
      <c r="B736" s="16"/>
      <c r="E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</row>
    <row r="737" spans="1:32" ht="18.75" customHeight="1">
      <c r="A737" s="16"/>
      <c r="B737" s="16"/>
      <c r="E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</row>
    <row r="738" spans="1:32" ht="18.75" customHeight="1">
      <c r="A738" s="16"/>
      <c r="B738" s="16"/>
      <c r="E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</row>
    <row r="739" spans="1:32" ht="18.75" customHeight="1">
      <c r="A739" s="16"/>
      <c r="B739" s="16"/>
      <c r="E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</row>
    <row r="740" spans="1:32" ht="18.75" customHeight="1">
      <c r="A740" s="16"/>
      <c r="B740" s="16"/>
      <c r="E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</row>
    <row r="741" spans="1:32" ht="18.75" customHeight="1">
      <c r="A741" s="16"/>
      <c r="B741" s="16"/>
      <c r="E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</row>
    <row r="742" spans="1:32" ht="18.75" customHeight="1">
      <c r="A742" s="16"/>
      <c r="B742" s="16"/>
      <c r="E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</row>
    <row r="743" spans="1:32" ht="18.75" customHeight="1">
      <c r="A743" s="16"/>
      <c r="B743" s="16"/>
      <c r="E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</row>
    <row r="744" spans="1:32" ht="18.75" customHeight="1">
      <c r="A744" s="16"/>
      <c r="B744" s="16"/>
      <c r="E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</row>
    <row r="745" spans="1:32" ht="18.75" customHeight="1">
      <c r="A745" s="16"/>
      <c r="B745" s="16"/>
      <c r="E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</row>
    <row r="746" spans="1:32" ht="18.75" customHeight="1">
      <c r="A746" s="16"/>
      <c r="B746" s="16"/>
      <c r="E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</row>
    <row r="747" spans="1:32" ht="18.75" customHeight="1">
      <c r="A747" s="16"/>
      <c r="B747" s="16"/>
      <c r="E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</row>
    <row r="748" spans="1:32" ht="18.75" customHeight="1">
      <c r="A748" s="16"/>
      <c r="B748" s="16"/>
      <c r="E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</row>
    <row r="749" spans="1:32" ht="18.75" customHeight="1">
      <c r="A749" s="16"/>
      <c r="B749" s="16"/>
      <c r="E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</row>
    <row r="750" spans="1:32" ht="18.75" customHeight="1">
      <c r="A750" s="16"/>
      <c r="B750" s="16"/>
      <c r="E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</row>
    <row r="751" spans="1:32" ht="18.75" customHeight="1">
      <c r="A751" s="16"/>
      <c r="B751" s="16"/>
      <c r="E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</row>
    <row r="752" spans="1:32" ht="18.75" customHeight="1">
      <c r="A752" s="16"/>
      <c r="B752" s="16"/>
      <c r="E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</row>
    <row r="753" spans="1:32" ht="18.75" customHeight="1">
      <c r="A753" s="16"/>
      <c r="B753" s="16"/>
      <c r="E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</row>
    <row r="754" spans="1:32" ht="18.75" customHeight="1">
      <c r="A754" s="16"/>
      <c r="B754" s="16"/>
      <c r="E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</row>
    <row r="755" spans="1:32" ht="18.75" customHeight="1">
      <c r="A755" s="16"/>
      <c r="B755" s="16"/>
      <c r="E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</row>
    <row r="756" spans="1:32" ht="18.75" customHeight="1">
      <c r="A756" s="16"/>
      <c r="B756" s="16"/>
      <c r="E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</row>
    <row r="757" spans="1:32" ht="18.75" customHeight="1">
      <c r="A757" s="16"/>
      <c r="B757" s="16"/>
      <c r="E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</row>
    <row r="758" spans="1:32" ht="18.75" customHeight="1">
      <c r="A758" s="16"/>
      <c r="B758" s="16"/>
      <c r="E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</row>
    <row r="759" spans="1:32" ht="18.75" customHeight="1">
      <c r="A759" s="16"/>
      <c r="B759" s="16"/>
      <c r="E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</row>
    <row r="760" spans="1:32" ht="18.75" customHeight="1">
      <c r="A760" s="16"/>
      <c r="B760" s="16"/>
      <c r="E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</row>
    <row r="761" spans="1:32" ht="18.75" customHeight="1">
      <c r="A761" s="16"/>
      <c r="B761" s="16"/>
      <c r="E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</row>
    <row r="762" spans="1:32" ht="18.75" customHeight="1">
      <c r="A762" s="16"/>
      <c r="B762" s="16"/>
      <c r="E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</row>
    <row r="763" spans="1:32" ht="18.75" customHeight="1">
      <c r="A763" s="16"/>
      <c r="B763" s="16"/>
      <c r="E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</row>
    <row r="764" spans="1:32" ht="18.75" customHeight="1">
      <c r="A764" s="16"/>
      <c r="B764" s="16"/>
      <c r="E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</row>
    <row r="765" spans="1:32" ht="18.75" customHeight="1">
      <c r="A765" s="16"/>
      <c r="B765" s="16"/>
      <c r="E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</row>
    <row r="766" spans="1:32" ht="18.75" customHeight="1">
      <c r="A766" s="16"/>
      <c r="B766" s="16"/>
      <c r="E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</row>
    <row r="767" spans="1:32" ht="18.75" customHeight="1">
      <c r="A767" s="16"/>
      <c r="B767" s="16"/>
      <c r="E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</row>
    <row r="768" spans="1:32" ht="18.75" customHeight="1">
      <c r="A768" s="16"/>
      <c r="B768" s="16"/>
      <c r="E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</row>
    <row r="769" spans="1:32" ht="18.75" customHeight="1">
      <c r="A769" s="16"/>
      <c r="B769" s="16"/>
      <c r="E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</row>
    <row r="770" spans="1:32" ht="18.75" customHeight="1">
      <c r="A770" s="16"/>
      <c r="B770" s="16"/>
      <c r="E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</row>
    <row r="771" spans="1:32" ht="18.75" customHeight="1">
      <c r="A771" s="16"/>
      <c r="B771" s="16"/>
      <c r="E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</row>
    <row r="772" spans="1:32" ht="18.75" customHeight="1">
      <c r="A772" s="16"/>
      <c r="B772" s="16"/>
      <c r="E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</row>
    <row r="773" spans="1:32" ht="18.75" customHeight="1">
      <c r="A773" s="16"/>
      <c r="B773" s="16"/>
      <c r="E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</row>
    <row r="774" spans="1:32" ht="18.75" customHeight="1">
      <c r="A774" s="16"/>
      <c r="B774" s="16"/>
      <c r="E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</row>
    <row r="775" spans="1:32" ht="18.75" customHeight="1">
      <c r="A775" s="16"/>
      <c r="B775" s="16"/>
      <c r="E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</row>
    <row r="776" spans="1:32" ht="18.75" customHeight="1">
      <c r="A776" s="16"/>
      <c r="B776" s="16"/>
      <c r="E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</row>
    <row r="777" spans="1:32" ht="18.75" customHeight="1">
      <c r="A777" s="16"/>
      <c r="B777" s="16"/>
      <c r="E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</row>
    <row r="778" spans="1:32" ht="18.75" customHeight="1">
      <c r="A778" s="16"/>
      <c r="B778" s="16"/>
      <c r="E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</row>
    <row r="779" spans="1:32" ht="18.75" customHeight="1">
      <c r="A779" s="16"/>
      <c r="B779" s="16"/>
      <c r="E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</row>
    <row r="780" spans="1:32" ht="18.75" customHeight="1">
      <c r="A780" s="16"/>
      <c r="B780" s="16"/>
      <c r="E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</row>
    <row r="781" spans="1:32" ht="18.75" customHeight="1">
      <c r="A781" s="16"/>
      <c r="B781" s="16"/>
      <c r="E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</row>
    <row r="782" spans="1:32" ht="18.75" customHeight="1">
      <c r="A782" s="16"/>
      <c r="B782" s="16"/>
      <c r="E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</row>
    <row r="783" spans="1:32" ht="18.75" customHeight="1">
      <c r="A783" s="16"/>
      <c r="B783" s="16"/>
      <c r="E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</row>
    <row r="784" spans="1:32" ht="18.75" customHeight="1">
      <c r="A784" s="16"/>
      <c r="B784" s="16"/>
      <c r="E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</row>
    <row r="785" spans="1:32" ht="18.75" customHeight="1">
      <c r="A785" s="16"/>
      <c r="B785" s="16"/>
      <c r="E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</row>
    <row r="786" spans="1:32" ht="18.75" customHeight="1">
      <c r="A786" s="16"/>
      <c r="B786" s="16"/>
      <c r="E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</row>
    <row r="787" spans="1:32" ht="18.75" customHeight="1">
      <c r="A787" s="16"/>
      <c r="B787" s="16"/>
      <c r="E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</row>
    <row r="788" spans="1:32" ht="18.75" customHeight="1">
      <c r="A788" s="16"/>
      <c r="B788" s="16"/>
      <c r="E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</row>
    <row r="789" spans="1:32" ht="18.75" customHeight="1">
      <c r="A789" s="16"/>
      <c r="B789" s="16"/>
      <c r="E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</row>
    <row r="790" spans="1:32" ht="18.75" customHeight="1">
      <c r="A790" s="16"/>
      <c r="B790" s="16"/>
      <c r="E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</row>
    <row r="791" spans="1:32" ht="18.75" customHeight="1">
      <c r="A791" s="16"/>
      <c r="B791" s="16"/>
      <c r="E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</row>
    <row r="792" spans="1:32" ht="18.75" customHeight="1">
      <c r="A792" s="16"/>
      <c r="B792" s="16"/>
      <c r="E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</row>
    <row r="793" spans="1:32" ht="18.75" customHeight="1">
      <c r="A793" s="16"/>
      <c r="B793" s="16"/>
      <c r="E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</row>
    <row r="794" spans="1:32" ht="18.75" customHeight="1">
      <c r="A794" s="16"/>
      <c r="B794" s="16"/>
      <c r="E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</row>
    <row r="795" spans="1:32" ht="18.75" customHeight="1">
      <c r="A795" s="16"/>
      <c r="B795" s="16"/>
      <c r="E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</row>
    <row r="796" spans="1:32" ht="18.75" customHeight="1">
      <c r="A796" s="16"/>
      <c r="B796" s="16"/>
      <c r="E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</row>
    <row r="797" spans="1:32" ht="18.75" customHeight="1">
      <c r="A797" s="16"/>
      <c r="B797" s="16"/>
      <c r="E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</row>
    <row r="798" spans="1:32" ht="18.75" customHeight="1">
      <c r="A798" s="16"/>
      <c r="B798" s="16"/>
      <c r="E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</row>
    <row r="799" spans="1:32" ht="18.75" customHeight="1">
      <c r="A799" s="16"/>
      <c r="B799" s="16"/>
      <c r="E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</row>
    <row r="800" spans="1:32" ht="18.75" customHeight="1">
      <c r="A800" s="16"/>
      <c r="B800" s="16"/>
      <c r="E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</row>
    <row r="801" spans="1:32" ht="18.75" customHeight="1">
      <c r="A801" s="16"/>
      <c r="B801" s="16"/>
      <c r="E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</row>
    <row r="802" spans="1:32" ht="18.75" customHeight="1">
      <c r="A802" s="16"/>
      <c r="B802" s="16"/>
      <c r="E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</row>
    <row r="803" spans="1:32" ht="18.75" customHeight="1">
      <c r="A803" s="16"/>
      <c r="B803" s="16"/>
      <c r="E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</row>
    <row r="804" spans="1:32" ht="18.75" customHeight="1">
      <c r="A804" s="16"/>
      <c r="B804" s="16"/>
      <c r="E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</row>
    <row r="805" spans="1:32" ht="18.75" customHeight="1">
      <c r="A805" s="16"/>
      <c r="B805" s="16"/>
      <c r="E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</row>
    <row r="806" spans="1:32" ht="18.75" customHeight="1">
      <c r="A806" s="16"/>
      <c r="B806" s="16"/>
      <c r="E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</row>
    <row r="807" spans="1:32" ht="18.75" customHeight="1">
      <c r="A807" s="16"/>
      <c r="B807" s="16"/>
      <c r="E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</row>
    <row r="808" spans="1:32" ht="18.75" customHeight="1">
      <c r="A808" s="16"/>
      <c r="B808" s="16"/>
      <c r="E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</row>
    <row r="809" spans="1:32" ht="18.75" customHeight="1">
      <c r="A809" s="16"/>
      <c r="B809" s="16"/>
      <c r="E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</row>
    <row r="810" spans="1:32" ht="18.75" customHeight="1">
      <c r="A810" s="16"/>
      <c r="B810" s="16"/>
      <c r="E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</row>
    <row r="811" spans="1:32" ht="18.75" customHeight="1">
      <c r="A811" s="16"/>
      <c r="B811" s="16"/>
      <c r="E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</row>
    <row r="812" spans="1:32" ht="18.75" customHeight="1">
      <c r="A812" s="16"/>
      <c r="B812" s="16"/>
      <c r="E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</row>
    <row r="813" spans="1:32" ht="18.75" customHeight="1">
      <c r="A813" s="16"/>
      <c r="B813" s="16"/>
      <c r="E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</row>
    <row r="814" spans="1:32" ht="18.75" customHeight="1">
      <c r="A814" s="16"/>
      <c r="B814" s="16"/>
      <c r="E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</row>
    <row r="815" spans="1:32" ht="18.75" customHeight="1">
      <c r="A815" s="16"/>
      <c r="B815" s="16"/>
      <c r="E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</row>
    <row r="816" spans="1:32" ht="18.75" customHeight="1">
      <c r="A816" s="16"/>
      <c r="B816" s="16"/>
      <c r="E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</row>
    <row r="817" spans="1:32" ht="18.75" customHeight="1">
      <c r="A817" s="16"/>
      <c r="B817" s="16"/>
      <c r="E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</row>
    <row r="818" spans="1:32" ht="18.75" customHeight="1">
      <c r="A818" s="16"/>
      <c r="B818" s="16"/>
      <c r="E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</row>
    <row r="819" spans="1:32" ht="18.75" customHeight="1">
      <c r="A819" s="16"/>
      <c r="B819" s="16"/>
      <c r="E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</row>
    <row r="820" spans="1:32" ht="18.75" customHeight="1">
      <c r="A820" s="16"/>
      <c r="B820" s="16"/>
      <c r="E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</row>
    <row r="821" spans="1:32" ht="18.75" customHeight="1">
      <c r="A821" s="16"/>
      <c r="B821" s="16"/>
      <c r="E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</row>
    <row r="822" spans="1:32" ht="18.75" customHeight="1">
      <c r="A822" s="16"/>
      <c r="B822" s="16"/>
      <c r="E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</row>
    <row r="823" spans="1:32" ht="18.75" customHeight="1">
      <c r="A823" s="16"/>
      <c r="B823" s="16"/>
      <c r="E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</row>
    <row r="824" spans="1:32" ht="18.75" customHeight="1">
      <c r="A824" s="16"/>
      <c r="B824" s="16"/>
      <c r="E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</row>
    <row r="825" spans="1:32" ht="18.75" customHeight="1">
      <c r="A825" s="16"/>
      <c r="B825" s="16"/>
      <c r="E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</row>
    <row r="826" spans="1:32" ht="18.75" customHeight="1">
      <c r="A826" s="16"/>
      <c r="B826" s="16"/>
      <c r="E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</row>
    <row r="827" spans="1:32" ht="18.75" customHeight="1">
      <c r="A827" s="16"/>
      <c r="B827" s="16"/>
      <c r="E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</row>
    <row r="828" spans="1:32" ht="18.75" customHeight="1">
      <c r="A828" s="16"/>
      <c r="B828" s="16"/>
      <c r="E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</row>
    <row r="829" spans="1:32" ht="18.75" customHeight="1">
      <c r="A829" s="16"/>
      <c r="B829" s="16"/>
      <c r="E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</row>
    <row r="830" spans="1:32" ht="18.75" customHeight="1">
      <c r="A830" s="16"/>
      <c r="B830" s="16"/>
      <c r="E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</row>
    <row r="831" spans="1:32" ht="18.75" customHeight="1">
      <c r="A831" s="16"/>
      <c r="B831" s="16"/>
      <c r="E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</row>
    <row r="832" spans="1:32" ht="18.75" customHeight="1">
      <c r="A832" s="16"/>
      <c r="B832" s="16"/>
      <c r="E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</row>
    <row r="833" spans="1:32" ht="18.75" customHeight="1">
      <c r="A833" s="16"/>
      <c r="B833" s="16"/>
      <c r="E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</row>
    <row r="834" spans="1:32" ht="18.75" customHeight="1">
      <c r="A834" s="16"/>
      <c r="B834" s="16"/>
      <c r="E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</row>
    <row r="835" spans="1:32" ht="18.75" customHeight="1">
      <c r="A835" s="16"/>
      <c r="B835" s="16"/>
      <c r="E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</row>
    <row r="836" spans="1:32" ht="18.75" customHeight="1">
      <c r="A836" s="16"/>
      <c r="B836" s="16"/>
      <c r="E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</row>
    <row r="837" spans="1:32" ht="18.75" customHeight="1">
      <c r="A837" s="16"/>
      <c r="B837" s="16"/>
      <c r="E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</row>
    <row r="838" spans="1:32" ht="18.75" customHeight="1">
      <c r="A838" s="16"/>
      <c r="B838" s="16"/>
      <c r="E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</row>
    <row r="839" spans="1:32" ht="18.75" customHeight="1">
      <c r="A839" s="16"/>
      <c r="B839" s="16"/>
      <c r="E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</row>
    <row r="840" spans="1:32" ht="18.75" customHeight="1">
      <c r="A840" s="16"/>
      <c r="B840" s="16"/>
      <c r="E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</row>
    <row r="841" spans="1:32" ht="18.75" customHeight="1">
      <c r="A841" s="16"/>
      <c r="B841" s="16"/>
      <c r="E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</row>
    <row r="842" spans="1:32" ht="18.75" customHeight="1">
      <c r="A842" s="16"/>
      <c r="B842" s="16"/>
      <c r="E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</row>
    <row r="843" spans="1:32" ht="18.75" customHeight="1">
      <c r="A843" s="16"/>
      <c r="B843" s="16"/>
      <c r="E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</row>
    <row r="844" spans="1:32" ht="18.75" customHeight="1">
      <c r="A844" s="16"/>
      <c r="B844" s="16"/>
      <c r="E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</row>
    <row r="845" spans="1:32" ht="18.75" customHeight="1">
      <c r="A845" s="16"/>
      <c r="B845" s="16"/>
      <c r="E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</row>
    <row r="846" spans="1:32" ht="18.75" customHeight="1">
      <c r="A846" s="16"/>
      <c r="B846" s="16"/>
      <c r="E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</row>
    <row r="847" spans="1:32" ht="18.75" customHeight="1">
      <c r="A847" s="16"/>
      <c r="B847" s="16"/>
      <c r="E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</row>
    <row r="848" spans="1:32" ht="18.75" customHeight="1">
      <c r="A848" s="16"/>
      <c r="B848" s="16"/>
      <c r="E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</row>
    <row r="849" spans="1:32" ht="18.75" customHeight="1">
      <c r="A849" s="16"/>
      <c r="B849" s="16"/>
      <c r="E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</row>
    <row r="850" spans="1:32" ht="18.75" customHeight="1">
      <c r="A850" s="16"/>
      <c r="B850" s="16"/>
      <c r="E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</row>
    <row r="851" spans="1:32" ht="18.75" customHeight="1">
      <c r="A851" s="16"/>
      <c r="B851" s="16"/>
      <c r="E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</row>
    <row r="852" spans="1:32" ht="18.75" customHeight="1">
      <c r="A852" s="16"/>
      <c r="B852" s="16"/>
      <c r="E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</row>
    <row r="853" spans="1:32" ht="18.75" customHeight="1">
      <c r="A853" s="16"/>
      <c r="B853" s="16"/>
      <c r="E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</row>
    <row r="854" spans="1:32" ht="18.75" customHeight="1">
      <c r="A854" s="16"/>
      <c r="B854" s="16"/>
      <c r="E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</row>
    <row r="855" spans="1:32" ht="18.75" customHeight="1">
      <c r="A855" s="16"/>
      <c r="B855" s="16"/>
      <c r="E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</row>
    <row r="856" spans="1:32" ht="18.75" customHeight="1">
      <c r="A856" s="16"/>
      <c r="B856" s="16"/>
      <c r="E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</row>
    <row r="857" spans="1:32" ht="18.75" customHeight="1">
      <c r="A857" s="16"/>
      <c r="B857" s="16"/>
      <c r="E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</row>
    <row r="858" spans="1:32" ht="18.75" customHeight="1">
      <c r="A858" s="16"/>
      <c r="B858" s="16"/>
      <c r="E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</row>
    <row r="859" spans="1:32" ht="18.75" customHeight="1">
      <c r="A859" s="16"/>
      <c r="B859" s="16"/>
      <c r="E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</row>
    <row r="860" spans="1:32" ht="18.75" customHeight="1">
      <c r="A860" s="16"/>
      <c r="B860" s="16"/>
      <c r="E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</row>
    <row r="861" spans="1:32" ht="18.75" customHeight="1">
      <c r="A861" s="16"/>
      <c r="B861" s="16"/>
      <c r="E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</row>
    <row r="862" spans="1:32" ht="18.75" customHeight="1">
      <c r="A862" s="16"/>
      <c r="B862" s="16"/>
      <c r="E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</row>
    <row r="863" spans="1:32" ht="18.75" customHeight="1">
      <c r="A863" s="16"/>
      <c r="B863" s="16"/>
      <c r="E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</row>
    <row r="864" spans="1:32" ht="18.75" customHeight="1">
      <c r="A864" s="16"/>
      <c r="B864" s="16"/>
      <c r="E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</row>
    <row r="865" spans="1:32" ht="18.75" customHeight="1">
      <c r="A865" s="16"/>
      <c r="B865" s="16"/>
      <c r="E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</row>
    <row r="866" spans="1:32" ht="18.75" customHeight="1">
      <c r="A866" s="16"/>
      <c r="B866" s="16"/>
      <c r="E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</row>
    <row r="867" spans="1:32" ht="18.75" customHeight="1">
      <c r="A867" s="16"/>
      <c r="B867" s="16"/>
      <c r="E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</row>
    <row r="868" spans="1:32" ht="18.75" customHeight="1">
      <c r="A868" s="16"/>
      <c r="B868" s="16"/>
      <c r="E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</row>
    <row r="869" spans="1:32" ht="18.75" customHeight="1">
      <c r="A869" s="16"/>
      <c r="B869" s="16"/>
      <c r="E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</row>
    <row r="870" spans="1:32" ht="18.75" customHeight="1">
      <c r="A870" s="16"/>
      <c r="B870" s="16"/>
      <c r="E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</row>
    <row r="871" spans="1:32" ht="18.75" customHeight="1">
      <c r="A871" s="16"/>
      <c r="B871" s="16"/>
      <c r="E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</row>
    <row r="872" spans="1:32" ht="18.75" customHeight="1">
      <c r="A872" s="16"/>
      <c r="B872" s="16"/>
      <c r="E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</row>
    <row r="873" spans="1:32" ht="18.75" customHeight="1">
      <c r="A873" s="16"/>
      <c r="B873" s="16"/>
      <c r="E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</row>
    <row r="874" spans="1:32" ht="18.75" customHeight="1">
      <c r="A874" s="16"/>
      <c r="B874" s="16"/>
      <c r="E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</row>
    <row r="875" spans="1:32" ht="18.75" customHeight="1">
      <c r="A875" s="16"/>
      <c r="B875" s="16"/>
      <c r="E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</row>
    <row r="876" spans="1:32" ht="18.75" customHeight="1">
      <c r="A876" s="16"/>
      <c r="B876" s="16"/>
      <c r="E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</row>
    <row r="877" spans="1:32" ht="18.75" customHeight="1">
      <c r="A877" s="16"/>
      <c r="B877" s="16"/>
      <c r="E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</row>
    <row r="878" spans="1:32" ht="18.75" customHeight="1">
      <c r="A878" s="16"/>
      <c r="B878" s="16"/>
      <c r="E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</row>
    <row r="879" spans="1:32" ht="18.75" customHeight="1">
      <c r="A879" s="16"/>
      <c r="B879" s="16"/>
      <c r="E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</row>
    <row r="880" spans="1:32" ht="18.75" customHeight="1">
      <c r="A880" s="16"/>
      <c r="B880" s="16"/>
      <c r="E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</row>
    <row r="881" spans="1:32" ht="18.75" customHeight="1">
      <c r="A881" s="16"/>
      <c r="B881" s="16"/>
      <c r="E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</row>
    <row r="882" spans="1:32" ht="18.75" customHeight="1">
      <c r="A882" s="16"/>
      <c r="B882" s="16"/>
      <c r="E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</row>
    <row r="883" spans="1:32" ht="18.75" customHeight="1">
      <c r="A883" s="16"/>
      <c r="B883" s="16"/>
      <c r="E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</row>
    <row r="884" spans="1:32" ht="18.75" customHeight="1">
      <c r="A884" s="16"/>
      <c r="B884" s="16"/>
      <c r="E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</row>
    <row r="885" spans="1:32" ht="18.75" customHeight="1">
      <c r="A885" s="16"/>
      <c r="B885" s="16"/>
      <c r="E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</row>
    <row r="886" spans="1:32" ht="18.75" customHeight="1">
      <c r="A886" s="16"/>
      <c r="B886" s="16"/>
      <c r="E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</row>
    <row r="887" spans="1:32" ht="18.75" customHeight="1">
      <c r="A887" s="16"/>
      <c r="B887" s="16"/>
      <c r="E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</row>
    <row r="888" spans="1:32" ht="18.75" customHeight="1">
      <c r="A888" s="16"/>
      <c r="B888" s="16"/>
      <c r="E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</row>
    <row r="889" spans="1:32" ht="18.75" customHeight="1">
      <c r="A889" s="16"/>
      <c r="B889" s="16"/>
      <c r="E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</row>
    <row r="890" spans="1:32" ht="18.75" customHeight="1">
      <c r="A890" s="16"/>
      <c r="B890" s="16"/>
      <c r="E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</row>
    <row r="891" spans="1:32" ht="18.75" customHeight="1">
      <c r="A891" s="16"/>
      <c r="B891" s="16"/>
      <c r="E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</row>
    <row r="892" spans="1:32" ht="18.75" customHeight="1">
      <c r="A892" s="16"/>
      <c r="B892" s="16"/>
      <c r="E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</row>
    <row r="893" spans="1:32" ht="18.75" customHeight="1">
      <c r="A893" s="16"/>
      <c r="B893" s="16"/>
      <c r="E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</row>
    <row r="894" spans="1:32" ht="18.75" customHeight="1">
      <c r="A894" s="16"/>
      <c r="B894" s="16"/>
      <c r="E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</row>
    <row r="895" spans="1:32" ht="18.75" customHeight="1">
      <c r="A895" s="16"/>
      <c r="B895" s="16"/>
      <c r="E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</row>
    <row r="896" spans="1:32" ht="18.75" customHeight="1">
      <c r="A896" s="16"/>
      <c r="B896" s="16"/>
      <c r="E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</row>
    <row r="897" spans="1:32" ht="18.75" customHeight="1">
      <c r="A897" s="16"/>
      <c r="B897" s="16"/>
      <c r="E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</row>
    <row r="898" spans="1:32" ht="18.75" customHeight="1">
      <c r="A898" s="16"/>
      <c r="B898" s="16"/>
      <c r="E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</row>
    <row r="899" spans="1:32" ht="18.75" customHeight="1">
      <c r="A899" s="16"/>
      <c r="B899" s="16"/>
      <c r="E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</row>
    <row r="900" spans="1:32" ht="18.75" customHeight="1">
      <c r="A900" s="16"/>
      <c r="B900" s="16"/>
      <c r="E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</row>
    <row r="901" spans="1:32" ht="18.75" customHeight="1">
      <c r="A901" s="16"/>
      <c r="B901" s="16"/>
      <c r="E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</row>
    <row r="902" spans="1:32" ht="18.75" customHeight="1">
      <c r="A902" s="16"/>
      <c r="B902" s="16"/>
      <c r="E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</row>
    <row r="903" spans="1:32" ht="18.75" customHeight="1">
      <c r="A903" s="16"/>
      <c r="B903" s="16"/>
      <c r="E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</row>
    <row r="904" spans="1:32" ht="18.75" customHeight="1">
      <c r="A904" s="16"/>
      <c r="B904" s="16"/>
      <c r="E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</row>
    <row r="905" spans="1:32" ht="18.75" customHeight="1">
      <c r="A905" s="16"/>
      <c r="B905" s="16"/>
      <c r="E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</row>
    <row r="906" spans="1:32" ht="18.75" customHeight="1">
      <c r="A906" s="16"/>
      <c r="B906" s="16"/>
      <c r="E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</row>
    <row r="907" spans="1:32" ht="18.75" customHeight="1">
      <c r="A907" s="16"/>
      <c r="B907" s="16"/>
      <c r="E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</row>
    <row r="908" spans="1:32" ht="18.75" customHeight="1">
      <c r="A908" s="16"/>
      <c r="B908" s="16"/>
      <c r="E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</row>
    <row r="909" spans="1:32" ht="18.75" customHeight="1">
      <c r="A909" s="16"/>
      <c r="B909" s="16"/>
      <c r="E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</row>
    <row r="910" spans="1:32" ht="18.75" customHeight="1">
      <c r="A910" s="16"/>
      <c r="B910" s="16"/>
      <c r="E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</row>
    <row r="911" spans="1:32" ht="18.75" customHeight="1">
      <c r="A911" s="16"/>
      <c r="B911" s="16"/>
      <c r="E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</row>
    <row r="912" spans="1:32" ht="18.75" customHeight="1">
      <c r="A912" s="16"/>
      <c r="B912" s="16"/>
      <c r="E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</row>
    <row r="913" spans="1:32" ht="18.75" customHeight="1">
      <c r="A913" s="16"/>
      <c r="B913" s="16"/>
      <c r="E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</row>
    <row r="914" spans="1:32" ht="18.75" customHeight="1">
      <c r="A914" s="16"/>
      <c r="B914" s="16"/>
      <c r="E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</row>
    <row r="915" spans="1:32" ht="18.75" customHeight="1">
      <c r="A915" s="16"/>
      <c r="B915" s="16"/>
      <c r="E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</row>
    <row r="916" spans="1:32" ht="18.75" customHeight="1">
      <c r="A916" s="16"/>
      <c r="B916" s="16"/>
      <c r="E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</row>
    <row r="917" spans="1:32" ht="18.75" customHeight="1">
      <c r="A917" s="16"/>
      <c r="B917" s="16"/>
      <c r="E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</row>
    <row r="918" spans="1:32" ht="18.75" customHeight="1">
      <c r="A918" s="16"/>
      <c r="B918" s="16"/>
      <c r="E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</row>
    <row r="919" spans="1:32" ht="18.75" customHeight="1">
      <c r="A919" s="16"/>
      <c r="B919" s="16"/>
      <c r="E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</row>
    <row r="920" spans="1:32" ht="18.75" customHeight="1">
      <c r="A920" s="16"/>
      <c r="B920" s="16"/>
      <c r="E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</row>
    <row r="921" spans="1:32" ht="18.75" customHeight="1">
      <c r="A921" s="16"/>
      <c r="B921" s="16"/>
      <c r="E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</row>
    <row r="922" spans="1:32" ht="18.75" customHeight="1">
      <c r="A922" s="16"/>
      <c r="B922" s="16"/>
      <c r="E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</row>
    <row r="923" spans="1:32" ht="18.75" customHeight="1">
      <c r="A923" s="16"/>
      <c r="B923" s="16"/>
      <c r="E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</row>
    <row r="924" spans="1:32" ht="18.75" customHeight="1">
      <c r="A924" s="16"/>
      <c r="B924" s="16"/>
      <c r="E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</row>
    <row r="925" spans="1:32" ht="18.75" customHeight="1">
      <c r="A925" s="16"/>
      <c r="B925" s="16"/>
      <c r="E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</row>
    <row r="926" spans="1:32" ht="18.75" customHeight="1">
      <c r="A926" s="16"/>
      <c r="B926" s="16"/>
      <c r="E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</row>
    <row r="927" spans="1:32" ht="18.75" customHeight="1">
      <c r="A927" s="16"/>
      <c r="B927" s="16"/>
      <c r="E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</row>
    <row r="928" spans="1:32" ht="18.75" customHeight="1">
      <c r="A928" s="16"/>
      <c r="B928" s="16"/>
      <c r="E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</row>
    <row r="929" spans="1:32" ht="18.75" customHeight="1">
      <c r="A929" s="16"/>
      <c r="B929" s="16"/>
      <c r="E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</row>
    <row r="930" spans="1:32" ht="18.75" customHeight="1">
      <c r="A930" s="16"/>
      <c r="B930" s="16"/>
      <c r="E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</row>
    <row r="931" spans="1:32" ht="18.75" customHeight="1">
      <c r="A931" s="16"/>
      <c r="B931" s="16"/>
      <c r="E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</row>
    <row r="932" spans="1:32" ht="18.75" customHeight="1">
      <c r="A932" s="16"/>
      <c r="B932" s="16"/>
      <c r="E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</row>
    <row r="933" spans="1:32" ht="18.75" customHeight="1">
      <c r="A933" s="16"/>
      <c r="B933" s="16"/>
      <c r="E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</row>
    <row r="934" spans="1:32" ht="18.75" customHeight="1">
      <c r="A934" s="16"/>
      <c r="B934" s="16"/>
      <c r="E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</row>
    <row r="935" spans="1:32" ht="18.75" customHeight="1">
      <c r="A935" s="16"/>
      <c r="B935" s="16"/>
      <c r="E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</row>
    <row r="936" spans="1:32" ht="18.75" customHeight="1">
      <c r="A936" s="16"/>
      <c r="B936" s="16"/>
      <c r="E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</row>
    <row r="937" spans="1:32" ht="18.75" customHeight="1">
      <c r="A937" s="16"/>
      <c r="B937" s="16"/>
      <c r="E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</row>
    <row r="938" spans="1:32" ht="18.75" customHeight="1">
      <c r="A938" s="16"/>
      <c r="B938" s="16"/>
      <c r="E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</row>
    <row r="939" spans="1:32" ht="18.75" customHeight="1">
      <c r="A939" s="16"/>
      <c r="B939" s="16"/>
      <c r="E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</row>
    <row r="940" spans="1:32" ht="18.75" customHeight="1">
      <c r="A940" s="16"/>
      <c r="B940" s="16"/>
      <c r="E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</row>
    <row r="941" spans="1:32" ht="18.75" customHeight="1">
      <c r="A941" s="16"/>
      <c r="B941" s="16"/>
      <c r="E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</row>
    <row r="942" spans="1:32" ht="18.75" customHeight="1">
      <c r="A942" s="16"/>
      <c r="B942" s="16"/>
      <c r="E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</row>
    <row r="943" spans="1:32" ht="18.75" customHeight="1">
      <c r="A943" s="16"/>
      <c r="B943" s="16"/>
      <c r="E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</row>
    <row r="944" spans="1:32" ht="18.75" customHeight="1">
      <c r="A944" s="16"/>
      <c r="B944" s="16"/>
      <c r="E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</row>
    <row r="945" spans="1:32" ht="18.75" customHeight="1">
      <c r="A945" s="16"/>
      <c r="B945" s="16"/>
      <c r="E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</row>
    <row r="946" spans="1:32" ht="18.75" customHeight="1">
      <c r="A946" s="16"/>
      <c r="B946" s="16"/>
      <c r="E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</row>
    <row r="947" spans="1:32" ht="18.75" customHeight="1">
      <c r="A947" s="16"/>
      <c r="B947" s="16"/>
      <c r="E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</row>
    <row r="948" spans="1:32" ht="18.75" customHeight="1">
      <c r="A948" s="16"/>
      <c r="B948" s="16"/>
      <c r="E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</row>
    <row r="949" spans="1:32" ht="18.75" customHeight="1">
      <c r="A949" s="16"/>
      <c r="B949" s="16"/>
      <c r="E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</row>
    <row r="950" spans="1:32" ht="18.75" customHeight="1">
      <c r="A950" s="16"/>
      <c r="B950" s="16"/>
      <c r="E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</row>
    <row r="951" spans="1:32" ht="18.75" customHeight="1">
      <c r="A951" s="16"/>
      <c r="B951" s="16"/>
      <c r="E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</row>
    <row r="952" spans="1:32" ht="18.75" customHeight="1">
      <c r="A952" s="16"/>
      <c r="B952" s="16"/>
      <c r="E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</row>
    <row r="953" spans="1:32" ht="18.75" customHeight="1">
      <c r="A953" s="16"/>
      <c r="B953" s="16"/>
      <c r="E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</row>
    <row r="954" spans="1:32" ht="18.75" customHeight="1">
      <c r="A954" s="16"/>
      <c r="B954" s="16"/>
      <c r="E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</row>
    <row r="955" spans="1:32" ht="18.75" customHeight="1">
      <c r="A955" s="16"/>
      <c r="B955" s="16"/>
      <c r="E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</row>
    <row r="956" spans="1:32" ht="18.75" customHeight="1">
      <c r="A956" s="16"/>
      <c r="B956" s="16"/>
      <c r="E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</row>
    <row r="957" spans="1:32" ht="18.75" customHeight="1">
      <c r="A957" s="16"/>
      <c r="B957" s="16"/>
      <c r="E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</row>
    <row r="958" spans="1:32" ht="18.75" customHeight="1">
      <c r="A958" s="16"/>
      <c r="B958" s="16"/>
      <c r="E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</row>
    <row r="959" spans="1:32" ht="18.75" customHeight="1">
      <c r="A959" s="16"/>
      <c r="B959" s="16"/>
      <c r="E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</row>
    <row r="960" spans="1:32" ht="18.75" customHeight="1">
      <c r="A960" s="16"/>
      <c r="B960" s="16"/>
      <c r="E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</row>
    <row r="961" spans="1:32" ht="18.75" customHeight="1">
      <c r="A961" s="16"/>
      <c r="B961" s="16"/>
      <c r="E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</row>
    <row r="962" spans="1:32" ht="18.75" customHeight="1">
      <c r="A962" s="16"/>
      <c r="B962" s="16"/>
      <c r="E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</row>
    <row r="963" spans="1:32" ht="18.75" customHeight="1">
      <c r="A963" s="16"/>
      <c r="B963" s="16"/>
      <c r="E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</row>
    <row r="964" spans="1:32" ht="18.75" customHeight="1">
      <c r="A964" s="16"/>
      <c r="B964" s="16"/>
      <c r="E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</row>
    <row r="965" spans="1:32" ht="18.75" customHeight="1">
      <c r="A965" s="16"/>
      <c r="B965" s="16"/>
      <c r="E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</row>
    <row r="966" spans="1:32" ht="18.75" customHeight="1">
      <c r="A966" s="16"/>
      <c r="B966" s="16"/>
      <c r="E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</row>
    <row r="967" spans="1:32" ht="18.75" customHeight="1">
      <c r="A967" s="16"/>
      <c r="B967" s="16"/>
      <c r="E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</row>
    <row r="968" spans="1:32" ht="18.75" customHeight="1">
      <c r="A968" s="16"/>
      <c r="B968" s="16"/>
      <c r="E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</row>
    <row r="969" spans="1:32" ht="18.75" customHeight="1">
      <c r="A969" s="16"/>
      <c r="B969" s="16"/>
      <c r="E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</row>
    <row r="970" spans="1:32" ht="18.75" customHeight="1">
      <c r="A970" s="16"/>
      <c r="B970" s="16"/>
      <c r="E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</row>
    <row r="971" spans="1:32" ht="18.75" customHeight="1">
      <c r="A971" s="16"/>
      <c r="B971" s="16"/>
      <c r="E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</row>
    <row r="972" spans="1:32" ht="18.75" customHeight="1">
      <c r="A972" s="16"/>
      <c r="B972" s="16"/>
      <c r="E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</row>
    <row r="973" spans="1:32" ht="18.75" customHeight="1">
      <c r="A973" s="16"/>
      <c r="B973" s="16"/>
      <c r="E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</row>
    <row r="974" spans="1:32" ht="18.75" customHeight="1">
      <c r="A974" s="16"/>
      <c r="B974" s="16"/>
      <c r="E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</row>
    <row r="975" spans="1:32" ht="18.75" customHeight="1">
      <c r="A975" s="16"/>
      <c r="B975" s="16"/>
      <c r="E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</row>
    <row r="976" spans="1:32" ht="18.75" customHeight="1">
      <c r="A976" s="16"/>
      <c r="B976" s="16"/>
      <c r="E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F976" s="16"/>
    </row>
    <row r="977" spans="1:32" ht="18.75" customHeight="1">
      <c r="A977" s="16"/>
      <c r="B977" s="16"/>
      <c r="E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F977" s="16"/>
    </row>
    <row r="978" spans="1:32" ht="18.75" customHeight="1">
      <c r="A978" s="16"/>
      <c r="B978" s="16"/>
      <c r="E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  <c r="AE978" s="16"/>
      <c r="AF978" s="16"/>
    </row>
    <row r="979" spans="1:32" ht="18.75" customHeight="1">
      <c r="A979" s="16"/>
      <c r="B979" s="16"/>
      <c r="E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  <c r="AE979" s="16"/>
      <c r="AF979" s="16"/>
    </row>
    <row r="980" spans="1:32" ht="18.75" customHeight="1">
      <c r="A980" s="16"/>
      <c r="B980" s="16"/>
      <c r="E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</row>
    <row r="981" spans="1:32" ht="18.75" customHeight="1">
      <c r="A981" s="16"/>
      <c r="B981" s="16"/>
      <c r="E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</row>
    <row r="982" spans="1:32" ht="18.75" customHeight="1">
      <c r="A982" s="16"/>
      <c r="B982" s="16"/>
      <c r="E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  <c r="AE982" s="16"/>
      <c r="AF982" s="16"/>
    </row>
    <row r="983" spans="1:32" ht="18.75" customHeight="1">
      <c r="A983" s="16"/>
      <c r="B983" s="16"/>
      <c r="E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F983" s="16"/>
    </row>
    <row r="984" spans="1:32" ht="18.75" customHeight="1">
      <c r="A984" s="16"/>
      <c r="B984" s="16"/>
      <c r="E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  <c r="AD984" s="16"/>
      <c r="AE984" s="16"/>
      <c r="AF984" s="16"/>
    </row>
    <row r="985" spans="1:32" ht="18.75" customHeight="1">
      <c r="A985" s="16"/>
      <c r="B985" s="16"/>
      <c r="E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  <c r="AE985" s="16"/>
      <c r="AF985" s="16"/>
    </row>
    <row r="986" spans="1:32" ht="18.75" customHeight="1">
      <c r="A986" s="16"/>
      <c r="B986" s="16"/>
      <c r="E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  <c r="AE986" s="16"/>
      <c r="AF986" s="16"/>
    </row>
    <row r="987" spans="1:32" ht="18.75" customHeight="1">
      <c r="A987" s="16"/>
      <c r="B987" s="16"/>
      <c r="E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  <c r="AE987" s="16"/>
      <c r="AF987" s="16"/>
    </row>
    <row r="988" spans="1:32" ht="18.75" customHeight="1">
      <c r="A988" s="16"/>
      <c r="B988" s="16"/>
      <c r="E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  <c r="AE988" s="16"/>
      <c r="AF988" s="16"/>
    </row>
    <row r="989" spans="1:32" ht="18.75" customHeight="1">
      <c r="A989" s="16"/>
      <c r="B989" s="16"/>
      <c r="E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  <c r="AD989" s="16"/>
      <c r="AE989" s="16"/>
      <c r="AF989" s="16"/>
    </row>
    <row r="990" spans="1:32" ht="18.75" customHeight="1">
      <c r="A990" s="16"/>
      <c r="B990" s="16"/>
      <c r="E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  <c r="AD990" s="16"/>
      <c r="AE990" s="16"/>
      <c r="AF990" s="16"/>
    </row>
    <row r="991" spans="1:32" ht="18.75" customHeight="1">
      <c r="A991" s="16"/>
      <c r="B991" s="16"/>
      <c r="E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  <c r="AE991" s="16"/>
      <c r="AF991" s="16"/>
    </row>
    <row r="992" spans="1:32" ht="18.75" customHeight="1">
      <c r="A992" s="16"/>
      <c r="B992" s="16"/>
      <c r="E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  <c r="AE992" s="16"/>
      <c r="AF992" s="16"/>
    </row>
    <row r="993" spans="1:32" ht="18.75" customHeight="1">
      <c r="A993" s="16"/>
      <c r="B993" s="16"/>
      <c r="E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  <c r="AD993" s="16"/>
      <c r="AE993" s="16"/>
      <c r="AF993" s="16"/>
    </row>
    <row r="994" spans="1:32" ht="18.75" customHeight="1">
      <c r="A994" s="16"/>
      <c r="B994" s="16"/>
      <c r="E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</row>
    <row r="995" spans="1:32" ht="18.75" customHeight="1">
      <c r="A995" s="16"/>
      <c r="B995" s="16"/>
      <c r="E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  <c r="AE995" s="16"/>
      <c r="AF995" s="16"/>
    </row>
    <row r="996" spans="1:32" ht="18.75" customHeight="1">
      <c r="A996" s="16"/>
      <c r="B996" s="16"/>
      <c r="E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  <c r="AD996" s="16"/>
      <c r="AE996" s="16"/>
      <c r="AF996" s="16"/>
    </row>
    <row r="997" spans="1:32" ht="18.75" customHeight="1">
      <c r="A997" s="16"/>
      <c r="B997" s="16"/>
      <c r="E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</row>
    <row r="998" spans="1:32" ht="18.75" customHeight="1">
      <c r="A998" s="16"/>
      <c r="B998" s="16"/>
      <c r="E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</row>
    <row r="999" spans="1:32" ht="18.75" customHeight="1">
      <c r="A999" s="16"/>
      <c r="B999" s="16"/>
      <c r="E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  <c r="AD999" s="16"/>
      <c r="AE999" s="16"/>
      <c r="AF999" s="16"/>
    </row>
    <row r="1000" spans="1:32" ht="18.75" customHeight="1">
      <c r="A1000" s="16"/>
      <c r="B1000" s="16"/>
      <c r="E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  <c r="AD1000" s="16"/>
      <c r="AE1000" s="16"/>
      <c r="AF1000" s="16"/>
    </row>
    <row r="1001" spans="1:32" ht="18.75" customHeight="1">
      <c r="A1001" s="16"/>
      <c r="B1001" s="16"/>
      <c r="E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  <c r="AA1001" s="16"/>
      <c r="AB1001" s="16"/>
      <c r="AC1001" s="16"/>
      <c r="AD1001" s="16"/>
      <c r="AE1001" s="16"/>
      <c r="AF1001" s="16"/>
    </row>
    <row r="1002" spans="1:32" ht="18.75" customHeight="1">
      <c r="A1002" s="16"/>
      <c r="B1002" s="16"/>
      <c r="E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  <c r="AA1002" s="16"/>
      <c r="AB1002" s="16"/>
      <c r="AC1002" s="16"/>
      <c r="AD1002" s="16"/>
      <c r="AE1002" s="16"/>
      <c r="AF1002" s="16"/>
    </row>
    <row r="1003" spans="1:32" ht="18.75" customHeight="1">
      <c r="A1003" s="16"/>
      <c r="B1003" s="16"/>
      <c r="E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  <c r="AA1003" s="16"/>
      <c r="AB1003" s="16"/>
      <c r="AC1003" s="16"/>
      <c r="AD1003" s="16"/>
      <c r="AE1003" s="16"/>
      <c r="AF1003" s="16"/>
    </row>
    <row r="1004" spans="1:32" ht="18.75" customHeight="1">
      <c r="A1004" s="16"/>
      <c r="B1004" s="16"/>
      <c r="E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  <c r="AA1004" s="16"/>
      <c r="AB1004" s="16"/>
      <c r="AC1004" s="16"/>
      <c r="AD1004" s="16"/>
      <c r="AE1004" s="16"/>
      <c r="AF1004" s="16"/>
    </row>
    <row r="1005" spans="1:32" ht="18.75" customHeight="1">
      <c r="A1005" s="16"/>
      <c r="B1005" s="16"/>
      <c r="E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  <c r="AA1005" s="16"/>
      <c r="AB1005" s="16"/>
      <c r="AC1005" s="16"/>
      <c r="AD1005" s="16"/>
      <c r="AE1005" s="16"/>
      <c r="AF1005" s="16"/>
    </row>
    <row r="1006" spans="1:32" ht="18.75" customHeight="1">
      <c r="A1006" s="16"/>
      <c r="B1006" s="16"/>
      <c r="E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  <c r="AA1006" s="16"/>
      <c r="AB1006" s="16"/>
      <c r="AC1006" s="16"/>
      <c r="AD1006" s="16"/>
      <c r="AE1006" s="16"/>
      <c r="AF1006" s="16"/>
    </row>
    <row r="1007" spans="1:32" ht="18.75" customHeight="1">
      <c r="A1007" s="16"/>
      <c r="B1007" s="16"/>
      <c r="E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  <c r="AA1007" s="16"/>
      <c r="AB1007" s="16"/>
      <c r="AC1007" s="16"/>
      <c r="AD1007" s="16"/>
      <c r="AE1007" s="16"/>
      <c r="AF1007" s="16"/>
    </row>
    <row r="1008" spans="1:32" ht="18.75" customHeight="1">
      <c r="A1008" s="16"/>
      <c r="B1008" s="16"/>
      <c r="E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  <c r="AA1008" s="16"/>
      <c r="AB1008" s="16"/>
      <c r="AC1008" s="16"/>
      <c r="AD1008" s="16"/>
      <c r="AE1008" s="16"/>
      <c r="AF1008" s="16"/>
    </row>
    <row r="1009" spans="1:32" ht="18.75" customHeight="1">
      <c r="A1009" s="16"/>
      <c r="B1009" s="16"/>
      <c r="E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  <c r="AA1009" s="16"/>
      <c r="AB1009" s="16"/>
      <c r="AC1009" s="16"/>
      <c r="AD1009" s="16"/>
      <c r="AE1009" s="16"/>
      <c r="AF1009" s="16"/>
    </row>
    <row r="1010" spans="1:32" ht="18.75" customHeight="1">
      <c r="A1010" s="16"/>
      <c r="B1010" s="16"/>
      <c r="E1010" s="16"/>
      <c r="K1010" s="16"/>
      <c r="L1010" s="16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  <c r="AA1010" s="16"/>
      <c r="AB1010" s="16"/>
      <c r="AC1010" s="16"/>
      <c r="AD1010" s="16"/>
      <c r="AE1010" s="16"/>
      <c r="AF1010" s="16"/>
    </row>
    <row r="1011" spans="1:32" ht="18.75" customHeight="1">
      <c r="A1011" s="16"/>
      <c r="B1011" s="16"/>
      <c r="E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  <c r="AA1011" s="16"/>
      <c r="AB1011" s="16"/>
      <c r="AC1011" s="16"/>
      <c r="AD1011" s="16"/>
      <c r="AE1011" s="16"/>
      <c r="AF1011" s="16"/>
    </row>
    <row r="1012" spans="1:32" ht="18.75" customHeight="1">
      <c r="A1012" s="16"/>
      <c r="B1012" s="16"/>
      <c r="E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  <c r="AA1012" s="16"/>
      <c r="AB1012" s="16"/>
      <c r="AC1012" s="16"/>
      <c r="AD1012" s="16"/>
      <c r="AE1012" s="16"/>
      <c r="AF1012" s="16"/>
    </row>
    <row r="1013" spans="1:32" ht="18.75" customHeight="1">
      <c r="A1013" s="16"/>
      <c r="B1013" s="16"/>
      <c r="E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  <c r="AA1013" s="16"/>
      <c r="AB1013" s="16"/>
      <c r="AC1013" s="16"/>
      <c r="AD1013" s="16"/>
      <c r="AE1013" s="16"/>
      <c r="AF1013" s="16"/>
    </row>
    <row r="1014" spans="1:32" ht="18.75" customHeight="1">
      <c r="A1014" s="16"/>
      <c r="B1014" s="16"/>
      <c r="E1014" s="16"/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  <c r="AA1014" s="16"/>
      <c r="AB1014" s="16"/>
      <c r="AC1014" s="16"/>
      <c r="AD1014" s="16"/>
      <c r="AE1014" s="16"/>
      <c r="AF1014" s="16"/>
    </row>
    <row r="1015" spans="1:32" ht="18.75" customHeight="1">
      <c r="A1015" s="16"/>
      <c r="B1015" s="16"/>
      <c r="E1015" s="16"/>
      <c r="K1015" s="16"/>
      <c r="L1015" s="16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  <c r="AA1015" s="16"/>
      <c r="AB1015" s="16"/>
      <c r="AC1015" s="16"/>
      <c r="AD1015" s="16"/>
      <c r="AE1015" s="16"/>
      <c r="AF1015" s="16"/>
    </row>
    <row r="1016" spans="1:32" ht="18.75" customHeight="1">
      <c r="A1016" s="16"/>
      <c r="B1016" s="16"/>
      <c r="E1016" s="16"/>
      <c r="K1016" s="16"/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  <c r="AA1016" s="16"/>
      <c r="AB1016" s="16"/>
      <c r="AC1016" s="16"/>
      <c r="AD1016" s="16"/>
      <c r="AE1016" s="16"/>
      <c r="AF1016" s="16"/>
    </row>
    <row r="1017" spans="1:32" ht="18.75" customHeight="1">
      <c r="A1017" s="16"/>
      <c r="B1017" s="16"/>
      <c r="E1017" s="16"/>
      <c r="K1017" s="16"/>
      <c r="L1017" s="16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  <c r="AA1017" s="16"/>
      <c r="AB1017" s="16"/>
      <c r="AC1017" s="16"/>
      <c r="AD1017" s="16"/>
      <c r="AE1017" s="16"/>
      <c r="AF1017" s="16"/>
    </row>
    <row r="1018" spans="1:32" ht="18.75" customHeight="1">
      <c r="A1018" s="16"/>
      <c r="B1018" s="16"/>
      <c r="E1018" s="16"/>
      <c r="K1018" s="16"/>
      <c r="L1018" s="16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  <c r="AA1018" s="16"/>
      <c r="AB1018" s="16"/>
      <c r="AC1018" s="16"/>
      <c r="AD1018" s="16"/>
      <c r="AE1018" s="16"/>
      <c r="AF1018" s="16"/>
    </row>
    <row r="1019" spans="1:32" ht="18.75" customHeight="1">
      <c r="A1019" s="16"/>
      <c r="B1019" s="16"/>
      <c r="E1019" s="16"/>
      <c r="K1019" s="16"/>
      <c r="L1019" s="16"/>
      <c r="M1019" s="16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/>
      <c r="AA1019" s="16"/>
      <c r="AB1019" s="16"/>
      <c r="AC1019" s="16"/>
      <c r="AD1019" s="16"/>
      <c r="AE1019" s="16"/>
      <c r="AF1019" s="16"/>
    </row>
    <row r="1020" spans="1:32" ht="18.75" customHeight="1">
      <c r="A1020" s="16"/>
      <c r="B1020" s="16"/>
      <c r="E1020" s="16"/>
      <c r="K1020" s="16"/>
      <c r="L1020" s="16"/>
      <c r="M1020" s="16"/>
      <c r="N1020" s="16"/>
      <c r="O1020" s="16"/>
      <c r="P1020" s="16"/>
      <c r="Q1020" s="16"/>
      <c r="R1020" s="16"/>
      <c r="S1020" s="16"/>
      <c r="T1020" s="16"/>
      <c r="U1020" s="16"/>
      <c r="V1020" s="16"/>
      <c r="W1020" s="16"/>
      <c r="X1020" s="16"/>
      <c r="Y1020" s="16"/>
      <c r="Z1020" s="16"/>
      <c r="AA1020" s="16"/>
      <c r="AB1020" s="16"/>
      <c r="AC1020" s="16"/>
      <c r="AD1020" s="16"/>
      <c r="AE1020" s="16"/>
      <c r="AF1020" s="16"/>
    </row>
    <row r="1021" spans="1:32" ht="18.75" customHeight="1">
      <c r="A1021" s="16"/>
      <c r="B1021" s="16"/>
      <c r="E1021" s="16"/>
      <c r="K1021" s="16"/>
      <c r="L1021" s="16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  <c r="Z1021" s="16"/>
      <c r="AA1021" s="16"/>
      <c r="AB1021" s="16"/>
      <c r="AC1021" s="16"/>
      <c r="AD1021" s="16"/>
      <c r="AE1021" s="16"/>
      <c r="AF1021" s="16"/>
    </row>
    <row r="1022" spans="1:32" ht="18.75" customHeight="1">
      <c r="A1022" s="16"/>
      <c r="B1022" s="16"/>
      <c r="E1022" s="16"/>
      <c r="K1022" s="16"/>
      <c r="L1022" s="16"/>
      <c r="M1022" s="16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  <c r="AA1022" s="16"/>
      <c r="AB1022" s="16"/>
      <c r="AC1022" s="16"/>
      <c r="AD1022" s="16"/>
      <c r="AE1022" s="16"/>
      <c r="AF1022" s="16"/>
    </row>
    <row r="1023" spans="1:32" ht="18.75" customHeight="1">
      <c r="A1023" s="16"/>
      <c r="B1023" s="16"/>
      <c r="E1023" s="16"/>
      <c r="K1023" s="16"/>
      <c r="L1023" s="16"/>
      <c r="M1023" s="16"/>
      <c r="N1023" s="16"/>
      <c r="O1023" s="16"/>
      <c r="P1023" s="16"/>
      <c r="Q1023" s="16"/>
      <c r="R1023" s="16"/>
      <c r="S1023" s="16"/>
      <c r="T1023" s="16"/>
      <c r="U1023" s="16"/>
      <c r="V1023" s="16"/>
      <c r="W1023" s="16"/>
      <c r="X1023" s="16"/>
      <c r="Y1023" s="16"/>
      <c r="Z1023" s="16"/>
      <c r="AA1023" s="16"/>
      <c r="AB1023" s="16"/>
      <c r="AC1023" s="16"/>
      <c r="AD1023" s="16"/>
      <c r="AE1023" s="16"/>
      <c r="AF1023" s="16"/>
    </row>
    <row r="1024" spans="1:32" ht="18.75" customHeight="1">
      <c r="A1024" s="16"/>
      <c r="B1024" s="16"/>
      <c r="E1024" s="16"/>
      <c r="K1024" s="16"/>
      <c r="L1024" s="16"/>
      <c r="M1024" s="16"/>
      <c r="N1024" s="16"/>
      <c r="O1024" s="16"/>
      <c r="P1024" s="16"/>
      <c r="Q1024" s="16"/>
      <c r="R1024" s="16"/>
      <c r="S1024" s="16"/>
      <c r="T1024" s="16"/>
      <c r="U1024" s="16"/>
      <c r="V1024" s="16"/>
      <c r="W1024" s="16"/>
      <c r="X1024" s="16"/>
      <c r="Y1024" s="16"/>
      <c r="Z1024" s="16"/>
      <c r="AA1024" s="16"/>
      <c r="AB1024" s="16"/>
      <c r="AC1024" s="16"/>
      <c r="AD1024" s="16"/>
      <c r="AE1024" s="16"/>
      <c r="AF1024" s="16"/>
    </row>
    <row r="1025" spans="1:32" ht="18.75" customHeight="1">
      <c r="A1025" s="16"/>
      <c r="B1025" s="16"/>
      <c r="E1025" s="16"/>
      <c r="K1025" s="16"/>
      <c r="L1025" s="16"/>
      <c r="M1025" s="16"/>
      <c r="N1025" s="16"/>
      <c r="O1025" s="16"/>
      <c r="P1025" s="16"/>
      <c r="Q1025" s="16"/>
      <c r="R1025" s="16"/>
      <c r="S1025" s="16"/>
      <c r="T1025" s="16"/>
      <c r="U1025" s="16"/>
      <c r="V1025" s="16"/>
      <c r="W1025" s="16"/>
      <c r="X1025" s="16"/>
      <c r="Y1025" s="16"/>
      <c r="Z1025" s="16"/>
      <c r="AA1025" s="16"/>
      <c r="AB1025" s="16"/>
      <c r="AC1025" s="16"/>
      <c r="AD1025" s="16"/>
      <c r="AE1025" s="16"/>
      <c r="AF1025" s="16"/>
    </row>
    <row r="1026" spans="1:32" ht="18.75" customHeight="1">
      <c r="A1026" s="16"/>
      <c r="B1026" s="16"/>
      <c r="E1026" s="16"/>
      <c r="K1026" s="16"/>
      <c r="L1026" s="16"/>
      <c r="M1026" s="16"/>
      <c r="N1026" s="16"/>
      <c r="O1026" s="16"/>
      <c r="P1026" s="16"/>
      <c r="Q1026" s="16"/>
      <c r="R1026" s="16"/>
      <c r="S1026" s="16"/>
      <c r="T1026" s="16"/>
      <c r="U1026" s="16"/>
      <c r="V1026" s="16"/>
      <c r="W1026" s="16"/>
      <c r="X1026" s="16"/>
      <c r="Y1026" s="16"/>
      <c r="Z1026" s="16"/>
      <c r="AA1026" s="16"/>
      <c r="AB1026" s="16"/>
      <c r="AC1026" s="16"/>
      <c r="AD1026" s="16"/>
      <c r="AE1026" s="16"/>
      <c r="AF1026" s="16"/>
    </row>
    <row r="1027" spans="1:32" ht="18.75" customHeight="1">
      <c r="A1027" s="16"/>
      <c r="B1027" s="16"/>
      <c r="E1027" s="16"/>
      <c r="K1027" s="16"/>
      <c r="L1027" s="16"/>
      <c r="M1027" s="16"/>
      <c r="N1027" s="16"/>
      <c r="O1027" s="16"/>
      <c r="P1027" s="16"/>
      <c r="Q1027" s="16"/>
      <c r="R1027" s="16"/>
      <c r="S1027" s="16"/>
      <c r="T1027" s="16"/>
      <c r="U1027" s="16"/>
      <c r="V1027" s="16"/>
      <c r="W1027" s="16"/>
      <c r="X1027" s="16"/>
      <c r="Y1027" s="16"/>
      <c r="Z1027" s="16"/>
      <c r="AA1027" s="16"/>
      <c r="AB1027" s="16"/>
      <c r="AC1027" s="16"/>
      <c r="AD1027" s="16"/>
      <c r="AE1027" s="16"/>
      <c r="AF1027" s="16"/>
    </row>
    <row r="1028" spans="1:32" ht="18.75" customHeight="1">
      <c r="A1028" s="16"/>
      <c r="B1028" s="16"/>
      <c r="E1028" s="16"/>
      <c r="K1028" s="16"/>
      <c r="L1028" s="16"/>
      <c r="M1028" s="16"/>
      <c r="N1028" s="16"/>
      <c r="O1028" s="16"/>
      <c r="P1028" s="16"/>
      <c r="Q1028" s="16"/>
      <c r="R1028" s="16"/>
      <c r="S1028" s="16"/>
      <c r="T1028" s="16"/>
      <c r="U1028" s="16"/>
      <c r="V1028" s="16"/>
      <c r="W1028" s="16"/>
      <c r="X1028" s="16"/>
      <c r="Y1028" s="16"/>
      <c r="Z1028" s="16"/>
      <c r="AA1028" s="16"/>
      <c r="AB1028" s="16"/>
      <c r="AC1028" s="16"/>
      <c r="AD1028" s="16"/>
      <c r="AE1028" s="16"/>
      <c r="AF1028" s="16"/>
    </row>
    <row r="1029" spans="1:32" ht="18.75" customHeight="1">
      <c r="A1029" s="16"/>
      <c r="B1029" s="16"/>
      <c r="E1029" s="16"/>
      <c r="K1029" s="16"/>
      <c r="L1029" s="16"/>
      <c r="M1029" s="16"/>
      <c r="N1029" s="16"/>
      <c r="O1029" s="16"/>
      <c r="P1029" s="16"/>
      <c r="Q1029" s="16"/>
      <c r="R1029" s="16"/>
      <c r="S1029" s="16"/>
      <c r="T1029" s="16"/>
      <c r="U1029" s="16"/>
      <c r="V1029" s="16"/>
      <c r="W1029" s="16"/>
      <c r="X1029" s="16"/>
      <c r="Y1029" s="16"/>
      <c r="Z1029" s="16"/>
      <c r="AA1029" s="16"/>
      <c r="AB1029" s="16"/>
      <c r="AC1029" s="16"/>
      <c r="AD1029" s="16"/>
      <c r="AE1029" s="16"/>
      <c r="AF1029" s="16"/>
    </row>
    <row r="1030" spans="1:32" ht="18.75" customHeight="1">
      <c r="A1030" s="16"/>
      <c r="B1030" s="16"/>
      <c r="E1030" s="16"/>
      <c r="K1030" s="16"/>
      <c r="L1030" s="16"/>
      <c r="M1030" s="16"/>
      <c r="N1030" s="16"/>
      <c r="O1030" s="16"/>
      <c r="P1030" s="16"/>
      <c r="Q1030" s="16"/>
      <c r="R1030" s="16"/>
      <c r="S1030" s="16"/>
      <c r="T1030" s="16"/>
      <c r="U1030" s="16"/>
      <c r="V1030" s="16"/>
      <c r="W1030" s="16"/>
      <c r="X1030" s="16"/>
      <c r="Y1030" s="16"/>
      <c r="Z1030" s="16"/>
      <c r="AA1030" s="16"/>
      <c r="AB1030" s="16"/>
      <c r="AC1030" s="16"/>
      <c r="AD1030" s="16"/>
      <c r="AE1030" s="16"/>
      <c r="AF1030" s="16"/>
    </row>
    <row r="1031" spans="1:32" ht="18.75" customHeight="1">
      <c r="A1031" s="16"/>
      <c r="B1031" s="16"/>
      <c r="E1031" s="16"/>
      <c r="K1031" s="16"/>
      <c r="L1031" s="16"/>
      <c r="M1031" s="16"/>
      <c r="N1031" s="16"/>
      <c r="O1031" s="16"/>
      <c r="P1031" s="16"/>
      <c r="Q1031" s="16"/>
      <c r="R1031" s="16"/>
      <c r="S1031" s="16"/>
      <c r="T1031" s="16"/>
      <c r="U1031" s="16"/>
      <c r="V1031" s="16"/>
      <c r="W1031" s="16"/>
      <c r="X1031" s="16"/>
      <c r="Y1031" s="16"/>
      <c r="Z1031" s="16"/>
      <c r="AA1031" s="16"/>
      <c r="AB1031" s="16"/>
      <c r="AC1031" s="16"/>
      <c r="AD1031" s="16"/>
      <c r="AE1031" s="16"/>
      <c r="AF1031" s="16"/>
    </row>
    <row r="1032" spans="1:32" ht="18.75" customHeight="1">
      <c r="A1032" s="16"/>
      <c r="B1032" s="16"/>
      <c r="E1032" s="16"/>
      <c r="K1032" s="16"/>
      <c r="L1032" s="16"/>
      <c r="M1032" s="16"/>
      <c r="N1032" s="16"/>
      <c r="O1032" s="16"/>
      <c r="P1032" s="16"/>
      <c r="Q1032" s="16"/>
      <c r="R1032" s="16"/>
      <c r="S1032" s="16"/>
      <c r="T1032" s="16"/>
      <c r="U1032" s="16"/>
      <c r="V1032" s="16"/>
      <c r="W1032" s="16"/>
      <c r="X1032" s="16"/>
      <c r="Y1032" s="16"/>
      <c r="Z1032" s="16"/>
      <c r="AA1032" s="16"/>
      <c r="AB1032" s="16"/>
      <c r="AC1032" s="16"/>
      <c r="AD1032" s="16"/>
      <c r="AE1032" s="16"/>
      <c r="AF1032" s="16"/>
    </row>
    <row r="1033" spans="1:32" ht="18.75" customHeight="1">
      <c r="A1033" s="16"/>
      <c r="B1033" s="16"/>
      <c r="E1033" s="16"/>
      <c r="K1033" s="16"/>
      <c r="L1033" s="16"/>
      <c r="M1033" s="16"/>
      <c r="N1033" s="16"/>
      <c r="O1033" s="16"/>
      <c r="P1033" s="16"/>
      <c r="Q1033" s="16"/>
      <c r="R1033" s="16"/>
      <c r="S1033" s="16"/>
      <c r="T1033" s="16"/>
      <c r="U1033" s="16"/>
      <c r="V1033" s="16"/>
      <c r="W1033" s="16"/>
      <c r="X1033" s="16"/>
      <c r="Y1033" s="16"/>
      <c r="Z1033" s="16"/>
      <c r="AA1033" s="16"/>
      <c r="AB1033" s="16"/>
      <c r="AC1033" s="16"/>
      <c r="AD1033" s="16"/>
      <c r="AE1033" s="16"/>
      <c r="AF1033" s="16"/>
    </row>
    <row r="1034" spans="1:32" ht="18.75" customHeight="1">
      <c r="A1034" s="16"/>
      <c r="B1034" s="16"/>
      <c r="E1034" s="16"/>
      <c r="K1034" s="16"/>
      <c r="L1034" s="16"/>
      <c r="M1034" s="16"/>
      <c r="N1034" s="16"/>
      <c r="O1034" s="16"/>
      <c r="P1034" s="16"/>
      <c r="Q1034" s="16"/>
      <c r="R1034" s="16"/>
      <c r="S1034" s="16"/>
      <c r="T1034" s="16"/>
      <c r="U1034" s="16"/>
      <c r="V1034" s="16"/>
      <c r="W1034" s="16"/>
      <c r="X1034" s="16"/>
      <c r="Y1034" s="16"/>
      <c r="Z1034" s="16"/>
      <c r="AA1034" s="16"/>
      <c r="AB1034" s="16"/>
      <c r="AC1034" s="16"/>
      <c r="AD1034" s="16"/>
      <c r="AE1034" s="16"/>
      <c r="AF1034" s="16"/>
    </row>
    <row r="1035" spans="1:32" ht="18.75" customHeight="1">
      <c r="A1035" s="16"/>
      <c r="B1035" s="16"/>
      <c r="E1035" s="16"/>
      <c r="K1035" s="16"/>
      <c r="L1035" s="16"/>
      <c r="M1035" s="16"/>
      <c r="N1035" s="16"/>
      <c r="O1035" s="16"/>
      <c r="P1035" s="16"/>
      <c r="Q1035" s="16"/>
      <c r="R1035" s="16"/>
      <c r="S1035" s="16"/>
      <c r="T1035" s="16"/>
      <c r="U1035" s="16"/>
      <c r="V1035" s="16"/>
      <c r="W1035" s="16"/>
      <c r="X1035" s="16"/>
      <c r="Y1035" s="16"/>
      <c r="Z1035" s="16"/>
      <c r="AA1035" s="16"/>
      <c r="AB1035" s="16"/>
      <c r="AC1035" s="16"/>
      <c r="AD1035" s="16"/>
      <c r="AE1035" s="16"/>
      <c r="AF1035" s="16"/>
    </row>
    <row r="1036" spans="1:32" ht="18.75" customHeight="1">
      <c r="A1036" s="16"/>
      <c r="B1036" s="16"/>
      <c r="E1036" s="16"/>
      <c r="K1036" s="16"/>
      <c r="L1036" s="16"/>
      <c r="M1036" s="16"/>
      <c r="N1036" s="16"/>
      <c r="O1036" s="16"/>
      <c r="P1036" s="16"/>
      <c r="Q1036" s="16"/>
      <c r="R1036" s="16"/>
      <c r="S1036" s="16"/>
      <c r="T1036" s="16"/>
      <c r="U1036" s="16"/>
      <c r="V1036" s="16"/>
      <c r="W1036" s="16"/>
      <c r="X1036" s="16"/>
      <c r="Y1036" s="16"/>
      <c r="Z1036" s="16"/>
      <c r="AA1036" s="16"/>
      <c r="AB1036" s="16"/>
      <c r="AC1036" s="16"/>
      <c r="AD1036" s="16"/>
      <c r="AE1036" s="16"/>
      <c r="AF1036" s="16"/>
    </row>
    <row r="1037" spans="1:32" ht="18.75" customHeight="1">
      <c r="A1037" s="16"/>
      <c r="B1037" s="16"/>
      <c r="E1037" s="16"/>
      <c r="K1037" s="16"/>
      <c r="L1037" s="16"/>
      <c r="M1037" s="16"/>
      <c r="N1037" s="16"/>
      <c r="O1037" s="16"/>
      <c r="P1037" s="16"/>
      <c r="Q1037" s="16"/>
      <c r="R1037" s="16"/>
      <c r="S1037" s="16"/>
      <c r="T1037" s="16"/>
      <c r="U1037" s="16"/>
      <c r="V1037" s="16"/>
      <c r="W1037" s="16"/>
      <c r="X1037" s="16"/>
      <c r="Y1037" s="16"/>
      <c r="Z1037" s="16"/>
      <c r="AA1037" s="16"/>
      <c r="AB1037" s="16"/>
      <c r="AC1037" s="16"/>
      <c r="AD1037" s="16"/>
      <c r="AE1037" s="16"/>
      <c r="AF1037" s="16"/>
    </row>
    <row r="1038" spans="1:32" ht="18.75" customHeight="1">
      <c r="A1038" s="16"/>
      <c r="B1038" s="16"/>
      <c r="E1038" s="16"/>
      <c r="K1038" s="16"/>
      <c r="L1038" s="16"/>
      <c r="M1038" s="16"/>
      <c r="N1038" s="16"/>
      <c r="O1038" s="16"/>
      <c r="P1038" s="16"/>
      <c r="Q1038" s="16"/>
      <c r="R1038" s="16"/>
      <c r="S1038" s="16"/>
      <c r="T1038" s="16"/>
      <c r="U1038" s="16"/>
      <c r="V1038" s="16"/>
      <c r="W1038" s="16"/>
      <c r="X1038" s="16"/>
      <c r="Y1038" s="16"/>
      <c r="Z1038" s="16"/>
      <c r="AA1038" s="16"/>
      <c r="AB1038" s="16"/>
      <c r="AC1038" s="16"/>
      <c r="AD1038" s="16"/>
      <c r="AE1038" s="16"/>
      <c r="AF1038" s="16"/>
    </row>
    <row r="1039" spans="1:32" ht="18.75" customHeight="1">
      <c r="A1039" s="16"/>
      <c r="B1039" s="16"/>
      <c r="E1039" s="16"/>
      <c r="K1039" s="16"/>
      <c r="L1039" s="16"/>
      <c r="M1039" s="16"/>
      <c r="N1039" s="16"/>
      <c r="O1039" s="16"/>
      <c r="P1039" s="16"/>
      <c r="Q1039" s="16"/>
      <c r="R1039" s="16"/>
      <c r="S1039" s="16"/>
      <c r="T1039" s="16"/>
      <c r="U1039" s="16"/>
      <c r="V1039" s="16"/>
      <c r="W1039" s="16"/>
      <c r="X1039" s="16"/>
      <c r="Y1039" s="16"/>
      <c r="Z1039" s="16"/>
      <c r="AA1039" s="16"/>
      <c r="AB1039" s="16"/>
      <c r="AC1039" s="16"/>
      <c r="AD1039" s="16"/>
      <c r="AE1039" s="16"/>
      <c r="AF1039" s="16"/>
    </row>
    <row r="1040" spans="1:32" ht="18.75" customHeight="1">
      <c r="A1040" s="16"/>
      <c r="B1040" s="16"/>
      <c r="E1040" s="16"/>
      <c r="K1040" s="16"/>
      <c r="L1040" s="16"/>
      <c r="M1040" s="16"/>
      <c r="N1040" s="16"/>
      <c r="O1040" s="16"/>
      <c r="P1040" s="16"/>
      <c r="Q1040" s="16"/>
      <c r="R1040" s="16"/>
      <c r="S1040" s="16"/>
      <c r="T1040" s="16"/>
      <c r="U1040" s="16"/>
      <c r="V1040" s="16"/>
      <c r="W1040" s="16"/>
      <c r="X1040" s="16"/>
      <c r="Y1040" s="16"/>
      <c r="Z1040" s="16"/>
      <c r="AA1040" s="16"/>
      <c r="AB1040" s="16"/>
      <c r="AC1040" s="16"/>
      <c r="AD1040" s="16"/>
      <c r="AE1040" s="16"/>
      <c r="AF1040" s="16"/>
    </row>
    <row r="1041" spans="1:32" ht="18.75" customHeight="1">
      <c r="A1041" s="16"/>
      <c r="B1041" s="16"/>
      <c r="E1041" s="16"/>
      <c r="K1041" s="16"/>
      <c r="L1041" s="16"/>
      <c r="M1041" s="16"/>
      <c r="N1041" s="16"/>
      <c r="O1041" s="16"/>
      <c r="P1041" s="16"/>
      <c r="Q1041" s="16"/>
      <c r="R1041" s="16"/>
      <c r="S1041" s="16"/>
      <c r="T1041" s="16"/>
      <c r="U1041" s="16"/>
      <c r="V1041" s="16"/>
      <c r="W1041" s="16"/>
      <c r="X1041" s="16"/>
      <c r="Y1041" s="16"/>
      <c r="Z1041" s="16"/>
      <c r="AA1041" s="16"/>
      <c r="AB1041" s="16"/>
      <c r="AC1041" s="16"/>
      <c r="AD1041" s="16"/>
      <c r="AE1041" s="16"/>
      <c r="AF1041" s="16"/>
    </row>
    <row r="1042" spans="1:32" ht="18.75" customHeight="1">
      <c r="A1042" s="16"/>
      <c r="B1042" s="16"/>
      <c r="E1042" s="16"/>
      <c r="K1042" s="16"/>
      <c r="L1042" s="16"/>
      <c r="M1042" s="16"/>
      <c r="N1042" s="16"/>
      <c r="O1042" s="16"/>
      <c r="P1042" s="16"/>
      <c r="Q1042" s="16"/>
      <c r="R1042" s="16"/>
      <c r="S1042" s="16"/>
      <c r="T1042" s="16"/>
      <c r="U1042" s="16"/>
      <c r="V1042" s="16"/>
      <c r="W1042" s="16"/>
      <c r="X1042" s="16"/>
      <c r="Y1042" s="16"/>
      <c r="Z1042" s="16"/>
      <c r="AA1042" s="16"/>
      <c r="AB1042" s="16"/>
      <c r="AC1042" s="16"/>
      <c r="AD1042" s="16"/>
      <c r="AE1042" s="16"/>
      <c r="AF1042" s="16"/>
    </row>
    <row r="1043" spans="1:32" ht="18.75" customHeight="1">
      <c r="A1043" s="16"/>
      <c r="B1043" s="16"/>
      <c r="E1043" s="16"/>
      <c r="K1043" s="16"/>
      <c r="L1043" s="16"/>
      <c r="M1043" s="16"/>
      <c r="N1043" s="16"/>
      <c r="O1043" s="16"/>
      <c r="P1043" s="16"/>
      <c r="Q1043" s="16"/>
      <c r="R1043" s="16"/>
      <c r="S1043" s="16"/>
      <c r="T1043" s="16"/>
      <c r="U1043" s="16"/>
      <c r="V1043" s="16"/>
      <c r="W1043" s="16"/>
      <c r="X1043" s="16"/>
      <c r="Y1043" s="16"/>
      <c r="Z1043" s="16"/>
      <c r="AA1043" s="16"/>
      <c r="AB1043" s="16"/>
      <c r="AC1043" s="16"/>
      <c r="AD1043" s="16"/>
      <c r="AE1043" s="16"/>
      <c r="AF1043" s="16"/>
    </row>
    <row r="1044" spans="1:32" ht="18.75" customHeight="1">
      <c r="A1044" s="16"/>
      <c r="B1044" s="16"/>
      <c r="E1044" s="16"/>
      <c r="K1044" s="16"/>
      <c r="L1044" s="16"/>
      <c r="M1044" s="16"/>
      <c r="N1044" s="16"/>
      <c r="O1044" s="16"/>
      <c r="P1044" s="16"/>
      <c r="Q1044" s="16"/>
      <c r="R1044" s="16"/>
      <c r="S1044" s="16"/>
      <c r="T1044" s="16"/>
      <c r="U1044" s="16"/>
      <c r="V1044" s="16"/>
      <c r="W1044" s="16"/>
      <c r="X1044" s="16"/>
      <c r="Y1044" s="16"/>
      <c r="Z1044" s="16"/>
      <c r="AA1044" s="16"/>
      <c r="AB1044" s="16"/>
      <c r="AC1044" s="16"/>
      <c r="AD1044" s="16"/>
      <c r="AE1044" s="16"/>
      <c r="AF1044" s="16"/>
    </row>
    <row r="1045" spans="1:32" ht="18.75" customHeight="1">
      <c r="A1045" s="16"/>
      <c r="B1045" s="16"/>
      <c r="E1045" s="16"/>
      <c r="K1045" s="16"/>
      <c r="L1045" s="16"/>
      <c r="M1045" s="16"/>
      <c r="N1045" s="16"/>
      <c r="O1045" s="16"/>
      <c r="P1045" s="16"/>
      <c r="Q1045" s="16"/>
      <c r="R1045" s="16"/>
      <c r="S1045" s="16"/>
      <c r="T1045" s="16"/>
      <c r="U1045" s="16"/>
      <c r="V1045" s="16"/>
      <c r="W1045" s="16"/>
      <c r="X1045" s="16"/>
      <c r="Y1045" s="16"/>
      <c r="Z1045" s="16"/>
      <c r="AA1045" s="16"/>
      <c r="AB1045" s="16"/>
      <c r="AC1045" s="16"/>
      <c r="AD1045" s="16"/>
      <c r="AE1045" s="16"/>
      <c r="AF1045" s="16"/>
    </row>
    <row r="1046" spans="1:32" ht="18.75" customHeight="1">
      <c r="A1046" s="16"/>
      <c r="B1046" s="16"/>
      <c r="E1046" s="16"/>
      <c r="K1046" s="16"/>
      <c r="L1046" s="16"/>
      <c r="M1046" s="16"/>
      <c r="N1046" s="16"/>
      <c r="O1046" s="16"/>
      <c r="P1046" s="16"/>
      <c r="Q1046" s="16"/>
      <c r="R1046" s="16"/>
      <c r="S1046" s="16"/>
      <c r="T1046" s="16"/>
      <c r="U1046" s="16"/>
      <c r="V1046" s="16"/>
      <c r="W1046" s="16"/>
      <c r="X1046" s="16"/>
      <c r="Y1046" s="16"/>
      <c r="Z1046" s="16"/>
      <c r="AA1046" s="16"/>
      <c r="AB1046" s="16"/>
      <c r="AC1046" s="16"/>
      <c r="AD1046" s="16"/>
      <c r="AE1046" s="16"/>
      <c r="AF1046" s="16"/>
    </row>
    <row r="1047" spans="1:32" ht="18.75" customHeight="1">
      <c r="A1047" s="16"/>
      <c r="B1047" s="16"/>
      <c r="E1047" s="16"/>
      <c r="K1047" s="16"/>
      <c r="L1047" s="16"/>
      <c r="M1047" s="16"/>
      <c r="N1047" s="16"/>
      <c r="O1047" s="16"/>
      <c r="P1047" s="16"/>
      <c r="Q1047" s="16"/>
      <c r="R1047" s="16"/>
      <c r="S1047" s="16"/>
      <c r="T1047" s="16"/>
      <c r="U1047" s="16"/>
      <c r="V1047" s="16"/>
      <c r="W1047" s="16"/>
      <c r="X1047" s="16"/>
      <c r="Y1047" s="16"/>
      <c r="Z1047" s="16"/>
      <c r="AA1047" s="16"/>
      <c r="AB1047" s="16"/>
      <c r="AC1047" s="16"/>
      <c r="AD1047" s="16"/>
      <c r="AE1047" s="16"/>
      <c r="AF1047" s="16"/>
    </row>
    <row r="1048" spans="1:32" ht="18.75" customHeight="1">
      <c r="A1048" s="16"/>
      <c r="B1048" s="16"/>
      <c r="E1048" s="16"/>
      <c r="K1048" s="16"/>
      <c r="L1048" s="16"/>
      <c r="M1048" s="16"/>
      <c r="N1048" s="16"/>
      <c r="O1048" s="16"/>
      <c r="P1048" s="16"/>
      <c r="Q1048" s="16"/>
      <c r="R1048" s="16"/>
      <c r="S1048" s="16"/>
      <c r="T1048" s="16"/>
      <c r="U1048" s="16"/>
      <c r="V1048" s="16"/>
      <c r="W1048" s="16"/>
      <c r="X1048" s="16"/>
      <c r="Y1048" s="16"/>
      <c r="Z1048" s="16"/>
      <c r="AA1048" s="16"/>
      <c r="AB1048" s="16"/>
      <c r="AC1048" s="16"/>
      <c r="AD1048" s="16"/>
      <c r="AE1048" s="16"/>
      <c r="AF1048" s="16"/>
    </row>
    <row r="1049" spans="1:32" ht="18.75" customHeight="1">
      <c r="A1049" s="16"/>
      <c r="B1049" s="16"/>
      <c r="E1049" s="16"/>
      <c r="K1049" s="16"/>
      <c r="L1049" s="16"/>
      <c r="M1049" s="16"/>
      <c r="N1049" s="16"/>
      <c r="O1049" s="16"/>
      <c r="P1049" s="16"/>
      <c r="Q1049" s="16"/>
      <c r="R1049" s="16"/>
      <c r="S1049" s="16"/>
      <c r="T1049" s="16"/>
      <c r="U1049" s="16"/>
      <c r="V1049" s="16"/>
      <c r="W1049" s="16"/>
      <c r="X1049" s="16"/>
      <c r="Y1049" s="16"/>
      <c r="Z1049" s="16"/>
      <c r="AA1049" s="16"/>
      <c r="AB1049" s="16"/>
      <c r="AC1049" s="16"/>
      <c r="AD1049" s="16"/>
      <c r="AE1049" s="16"/>
      <c r="AF1049" s="16"/>
    </row>
    <row r="1050" spans="1:32" ht="18.75" customHeight="1">
      <c r="A1050" s="16"/>
      <c r="B1050" s="16"/>
      <c r="E1050" s="16"/>
      <c r="K1050" s="16"/>
      <c r="L1050" s="16"/>
      <c r="M1050" s="16"/>
      <c r="N1050" s="16"/>
      <c r="O1050" s="16"/>
      <c r="P1050" s="16"/>
      <c r="Q1050" s="16"/>
      <c r="R1050" s="16"/>
      <c r="S1050" s="16"/>
      <c r="T1050" s="16"/>
      <c r="U1050" s="16"/>
      <c r="V1050" s="16"/>
      <c r="W1050" s="16"/>
      <c r="X1050" s="16"/>
      <c r="Y1050" s="16"/>
      <c r="Z1050" s="16"/>
      <c r="AA1050" s="16"/>
      <c r="AB1050" s="16"/>
      <c r="AC1050" s="16"/>
      <c r="AD1050" s="16"/>
      <c r="AE1050" s="16"/>
      <c r="AF1050" s="16"/>
    </row>
    <row r="1051" spans="1:32" ht="18.75" customHeight="1">
      <c r="A1051" s="16"/>
      <c r="B1051" s="16"/>
      <c r="E1051" s="16"/>
      <c r="K1051" s="16"/>
      <c r="L1051" s="16"/>
      <c r="M1051" s="16"/>
      <c r="N1051" s="16"/>
      <c r="O1051" s="16"/>
      <c r="P1051" s="16"/>
      <c r="Q1051" s="16"/>
      <c r="R1051" s="16"/>
      <c r="S1051" s="16"/>
      <c r="T1051" s="16"/>
      <c r="U1051" s="16"/>
      <c r="V1051" s="16"/>
      <c r="W1051" s="16"/>
      <c r="X1051" s="16"/>
      <c r="Y1051" s="16"/>
      <c r="Z1051" s="16"/>
      <c r="AA1051" s="16"/>
      <c r="AB1051" s="16"/>
      <c r="AC1051" s="16"/>
      <c r="AD1051" s="16"/>
      <c r="AE1051" s="16"/>
      <c r="AF1051" s="16"/>
    </row>
    <row r="1052" spans="1:32" ht="18.75" customHeight="1">
      <c r="A1052" s="16"/>
      <c r="B1052" s="16"/>
      <c r="E1052" s="16"/>
      <c r="K1052" s="16"/>
      <c r="L1052" s="16"/>
      <c r="M1052" s="16"/>
      <c r="N1052" s="16"/>
      <c r="O1052" s="16"/>
      <c r="P1052" s="16"/>
      <c r="Q1052" s="16"/>
      <c r="R1052" s="16"/>
      <c r="S1052" s="16"/>
      <c r="T1052" s="16"/>
      <c r="U1052" s="16"/>
      <c r="V1052" s="16"/>
      <c r="W1052" s="16"/>
      <c r="X1052" s="16"/>
      <c r="Y1052" s="16"/>
      <c r="Z1052" s="16"/>
      <c r="AA1052" s="16"/>
      <c r="AB1052" s="16"/>
      <c r="AC1052" s="16"/>
      <c r="AD1052" s="16"/>
      <c r="AE1052" s="16"/>
      <c r="AF1052" s="16"/>
    </row>
    <row r="1053" spans="1:32" ht="18.75" customHeight="1">
      <c r="A1053" s="16"/>
      <c r="B1053" s="16"/>
      <c r="E1053" s="16"/>
      <c r="K1053" s="16"/>
      <c r="L1053" s="16"/>
      <c r="M1053" s="16"/>
      <c r="N1053" s="16"/>
      <c r="O1053" s="16"/>
      <c r="P1053" s="16"/>
      <c r="Q1053" s="16"/>
      <c r="R1053" s="16"/>
      <c r="S1053" s="16"/>
      <c r="T1053" s="16"/>
      <c r="U1053" s="16"/>
      <c r="V1053" s="16"/>
      <c r="W1053" s="16"/>
      <c r="X1053" s="16"/>
      <c r="Y1053" s="16"/>
      <c r="Z1053" s="16"/>
      <c r="AA1053" s="16"/>
      <c r="AB1053" s="16"/>
      <c r="AC1053" s="16"/>
      <c r="AD1053" s="16"/>
      <c r="AE1053" s="16"/>
      <c r="AF1053" s="16"/>
    </row>
    <row r="1054" spans="1:32" ht="18.75" customHeight="1">
      <c r="A1054" s="16"/>
      <c r="B1054" s="16"/>
      <c r="E1054" s="16"/>
      <c r="K1054" s="16"/>
      <c r="L1054" s="16"/>
      <c r="M1054" s="16"/>
      <c r="N1054" s="16"/>
      <c r="O1054" s="16"/>
      <c r="P1054" s="16"/>
      <c r="Q1054" s="16"/>
      <c r="R1054" s="16"/>
      <c r="S1054" s="16"/>
      <c r="T1054" s="16"/>
      <c r="U1054" s="16"/>
      <c r="V1054" s="16"/>
      <c r="W1054" s="16"/>
      <c r="X1054" s="16"/>
      <c r="Y1054" s="16"/>
      <c r="Z1054" s="16"/>
      <c r="AA1054" s="16"/>
      <c r="AB1054" s="16"/>
      <c r="AC1054" s="16"/>
      <c r="AD1054" s="16"/>
      <c r="AE1054" s="16"/>
      <c r="AF1054" s="16"/>
    </row>
    <row r="1055" spans="1:32" ht="18.75" customHeight="1">
      <c r="A1055" s="16"/>
      <c r="B1055" s="16"/>
      <c r="E1055" s="16"/>
      <c r="K1055" s="16"/>
      <c r="L1055" s="16"/>
      <c r="M1055" s="16"/>
      <c r="N1055" s="16"/>
      <c r="O1055" s="16"/>
      <c r="P1055" s="16"/>
      <c r="Q1055" s="16"/>
      <c r="R1055" s="16"/>
      <c r="S1055" s="16"/>
      <c r="T1055" s="16"/>
      <c r="U1055" s="16"/>
      <c r="V1055" s="16"/>
      <c r="W1055" s="16"/>
      <c r="X1055" s="16"/>
      <c r="Y1055" s="16"/>
      <c r="Z1055" s="16"/>
      <c r="AA1055" s="16"/>
      <c r="AB1055" s="16"/>
      <c r="AC1055" s="16"/>
      <c r="AD1055" s="16"/>
      <c r="AE1055" s="16"/>
      <c r="AF1055" s="16"/>
    </row>
    <row r="1056" spans="1:32" ht="18.75" customHeight="1">
      <c r="A1056" s="16"/>
      <c r="B1056" s="16"/>
      <c r="E1056" s="16"/>
      <c r="K1056" s="16"/>
      <c r="L1056" s="16"/>
      <c r="M1056" s="16"/>
      <c r="N1056" s="16"/>
      <c r="O1056" s="16"/>
      <c r="P1056" s="16"/>
      <c r="Q1056" s="16"/>
      <c r="R1056" s="16"/>
      <c r="S1056" s="16"/>
      <c r="T1056" s="16"/>
      <c r="U1056" s="16"/>
      <c r="V1056" s="16"/>
      <c r="W1056" s="16"/>
      <c r="X1056" s="16"/>
      <c r="Y1056" s="16"/>
      <c r="Z1056" s="16"/>
      <c r="AA1056" s="16"/>
      <c r="AB1056" s="16"/>
      <c r="AC1056" s="16"/>
      <c r="AD1056" s="16"/>
      <c r="AE1056" s="16"/>
      <c r="AF1056" s="16"/>
    </row>
    <row r="1057" spans="1:32" ht="18.75" customHeight="1">
      <c r="A1057" s="16"/>
      <c r="B1057" s="16"/>
      <c r="E1057" s="16"/>
      <c r="K1057" s="16"/>
      <c r="L1057" s="16"/>
      <c r="M1057" s="16"/>
      <c r="N1057" s="16"/>
      <c r="O1057" s="16"/>
      <c r="P1057" s="16"/>
      <c r="Q1057" s="16"/>
      <c r="R1057" s="16"/>
      <c r="S1057" s="16"/>
      <c r="T1057" s="16"/>
      <c r="U1057" s="16"/>
      <c r="V1057" s="16"/>
      <c r="W1057" s="16"/>
      <c r="X1057" s="16"/>
      <c r="Y1057" s="16"/>
      <c r="Z1057" s="16"/>
      <c r="AA1057" s="16"/>
      <c r="AB1057" s="16"/>
      <c r="AC1057" s="16"/>
      <c r="AD1057" s="16"/>
      <c r="AE1057" s="16"/>
      <c r="AF1057" s="16"/>
    </row>
    <row r="1058" spans="1:32" ht="18.75" customHeight="1">
      <c r="A1058" s="16"/>
      <c r="B1058" s="16"/>
      <c r="E1058" s="16"/>
      <c r="K1058" s="16"/>
      <c r="L1058" s="16"/>
      <c r="M1058" s="16"/>
      <c r="N1058" s="16"/>
      <c r="O1058" s="16"/>
      <c r="P1058" s="16"/>
      <c r="Q1058" s="16"/>
      <c r="R1058" s="16"/>
      <c r="S1058" s="16"/>
      <c r="T1058" s="16"/>
      <c r="U1058" s="16"/>
      <c r="V1058" s="16"/>
      <c r="W1058" s="16"/>
      <c r="X1058" s="16"/>
      <c r="Y1058" s="16"/>
      <c r="Z1058" s="16"/>
      <c r="AA1058" s="16"/>
      <c r="AB1058" s="16"/>
      <c r="AC1058" s="16"/>
      <c r="AD1058" s="16"/>
      <c r="AE1058" s="16"/>
      <c r="AF1058" s="16"/>
    </row>
    <row r="1059" spans="1:32" ht="18.75" customHeight="1">
      <c r="A1059" s="16"/>
      <c r="B1059" s="16"/>
      <c r="E1059" s="16"/>
      <c r="K1059" s="16"/>
      <c r="L1059" s="16"/>
      <c r="M1059" s="16"/>
      <c r="N1059" s="16"/>
      <c r="O1059" s="16"/>
      <c r="P1059" s="16"/>
      <c r="Q1059" s="16"/>
      <c r="R1059" s="16"/>
      <c r="S1059" s="16"/>
      <c r="T1059" s="16"/>
      <c r="U1059" s="16"/>
      <c r="V1059" s="16"/>
      <c r="W1059" s="16"/>
      <c r="X1059" s="16"/>
      <c r="Y1059" s="16"/>
      <c r="Z1059" s="16"/>
      <c r="AA1059" s="16"/>
      <c r="AB1059" s="16"/>
      <c r="AC1059" s="16"/>
      <c r="AD1059" s="16"/>
      <c r="AE1059" s="16"/>
      <c r="AF1059" s="16"/>
    </row>
    <row r="1060" spans="1:32" ht="18.75" customHeight="1">
      <c r="A1060" s="16"/>
      <c r="B1060" s="16"/>
      <c r="E1060" s="16"/>
      <c r="K1060" s="16"/>
      <c r="L1060" s="16"/>
      <c r="M1060" s="16"/>
      <c r="N1060" s="16"/>
      <c r="O1060" s="16"/>
      <c r="P1060" s="16"/>
      <c r="Q1060" s="16"/>
      <c r="R1060" s="16"/>
      <c r="S1060" s="16"/>
      <c r="T1060" s="16"/>
      <c r="U1060" s="16"/>
      <c r="V1060" s="16"/>
      <c r="W1060" s="16"/>
      <c r="X1060" s="16"/>
      <c r="Y1060" s="16"/>
      <c r="Z1060" s="16"/>
      <c r="AA1060" s="16"/>
      <c r="AB1060" s="16"/>
      <c r="AC1060" s="16"/>
      <c r="AD1060" s="16"/>
      <c r="AE1060" s="16"/>
      <c r="AF1060" s="16"/>
    </row>
    <row r="1061" spans="1:32" ht="18.75" customHeight="1">
      <c r="A1061" s="16"/>
      <c r="B1061" s="16"/>
      <c r="E1061" s="16"/>
      <c r="K1061" s="16"/>
      <c r="L1061" s="16"/>
      <c r="M1061" s="16"/>
      <c r="N1061" s="16"/>
      <c r="O1061" s="16"/>
      <c r="P1061" s="16"/>
      <c r="Q1061" s="16"/>
      <c r="R1061" s="16"/>
      <c r="S1061" s="16"/>
      <c r="T1061" s="16"/>
      <c r="U1061" s="16"/>
      <c r="V1061" s="16"/>
      <c r="W1061" s="16"/>
      <c r="X1061" s="16"/>
      <c r="Y1061" s="16"/>
      <c r="Z1061" s="16"/>
      <c r="AA1061" s="16"/>
      <c r="AB1061" s="16"/>
      <c r="AC1061" s="16"/>
      <c r="AD1061" s="16"/>
      <c r="AE1061" s="16"/>
      <c r="AF1061" s="16"/>
    </row>
    <row r="1062" spans="1:32" ht="18.75" customHeight="1">
      <c r="A1062" s="16"/>
      <c r="B1062" s="16"/>
      <c r="E1062" s="16"/>
      <c r="K1062" s="16"/>
      <c r="L1062" s="16"/>
      <c r="M1062" s="16"/>
      <c r="N1062" s="16"/>
      <c r="O1062" s="16"/>
      <c r="P1062" s="16"/>
      <c r="Q1062" s="16"/>
      <c r="R1062" s="16"/>
      <c r="S1062" s="16"/>
      <c r="T1062" s="16"/>
      <c r="U1062" s="16"/>
      <c r="V1062" s="16"/>
      <c r="W1062" s="16"/>
      <c r="X1062" s="16"/>
      <c r="Y1062" s="16"/>
      <c r="Z1062" s="16"/>
      <c r="AA1062" s="16"/>
      <c r="AB1062" s="16"/>
      <c r="AC1062" s="16"/>
      <c r="AD1062" s="16"/>
      <c r="AE1062" s="16"/>
      <c r="AF1062" s="16"/>
    </row>
    <row r="1063" spans="1:32" ht="18.75" customHeight="1">
      <c r="A1063" s="16"/>
      <c r="B1063" s="16"/>
      <c r="E1063" s="16"/>
      <c r="K1063" s="16"/>
      <c r="L1063" s="16"/>
      <c r="M1063" s="16"/>
      <c r="N1063" s="16"/>
      <c r="O1063" s="16"/>
      <c r="P1063" s="16"/>
      <c r="Q1063" s="16"/>
      <c r="R1063" s="16"/>
      <c r="S1063" s="16"/>
      <c r="T1063" s="16"/>
      <c r="U1063" s="16"/>
      <c r="V1063" s="16"/>
      <c r="W1063" s="16"/>
      <c r="X1063" s="16"/>
      <c r="Y1063" s="16"/>
      <c r="Z1063" s="16"/>
      <c r="AA1063" s="16"/>
      <c r="AB1063" s="16"/>
      <c r="AC1063" s="16"/>
      <c r="AD1063" s="16"/>
      <c r="AE1063" s="16"/>
      <c r="AF1063" s="16"/>
    </row>
    <row r="1064" spans="1:32" ht="18.75" customHeight="1">
      <c r="A1064" s="16"/>
      <c r="B1064" s="16"/>
      <c r="E1064" s="16"/>
      <c r="K1064" s="16"/>
      <c r="L1064" s="16"/>
      <c r="M1064" s="16"/>
      <c r="N1064" s="16"/>
      <c r="O1064" s="16"/>
      <c r="P1064" s="16"/>
      <c r="Q1064" s="16"/>
      <c r="R1064" s="16"/>
      <c r="S1064" s="16"/>
      <c r="T1064" s="16"/>
      <c r="U1064" s="16"/>
      <c r="V1064" s="16"/>
      <c r="W1064" s="16"/>
      <c r="X1064" s="16"/>
      <c r="Y1064" s="16"/>
      <c r="Z1064" s="16"/>
      <c r="AA1064" s="16"/>
      <c r="AB1064" s="16"/>
      <c r="AC1064" s="16"/>
      <c r="AD1064" s="16"/>
      <c r="AE1064" s="16"/>
      <c r="AF1064" s="16"/>
    </row>
    <row r="1065" spans="1:32" ht="18.75" customHeight="1">
      <c r="A1065" s="16"/>
      <c r="B1065" s="16"/>
      <c r="E1065" s="16"/>
      <c r="K1065" s="16"/>
      <c r="L1065" s="16"/>
      <c r="M1065" s="16"/>
      <c r="N1065" s="16"/>
      <c r="O1065" s="16"/>
      <c r="P1065" s="16"/>
      <c r="Q1065" s="16"/>
      <c r="R1065" s="16"/>
      <c r="S1065" s="16"/>
      <c r="T1065" s="16"/>
      <c r="U1065" s="16"/>
      <c r="V1065" s="16"/>
      <c r="W1065" s="16"/>
      <c r="X1065" s="16"/>
      <c r="Y1065" s="16"/>
      <c r="Z1065" s="16"/>
      <c r="AA1065" s="16"/>
      <c r="AB1065" s="16"/>
      <c r="AC1065" s="16"/>
      <c r="AD1065" s="16"/>
      <c r="AE1065" s="16"/>
      <c r="AF1065" s="16"/>
    </row>
    <row r="1066" spans="1:32" ht="18.75" customHeight="1">
      <c r="A1066" s="16"/>
      <c r="B1066" s="16"/>
      <c r="E1066" s="16"/>
      <c r="K1066" s="16"/>
      <c r="L1066" s="16"/>
      <c r="M1066" s="16"/>
      <c r="N1066" s="16"/>
      <c r="O1066" s="16"/>
      <c r="P1066" s="16"/>
      <c r="Q1066" s="16"/>
      <c r="R1066" s="16"/>
      <c r="S1066" s="16"/>
      <c r="T1066" s="16"/>
      <c r="U1066" s="16"/>
      <c r="V1066" s="16"/>
      <c r="W1066" s="16"/>
      <c r="X1066" s="16"/>
      <c r="Y1066" s="16"/>
      <c r="Z1066" s="16"/>
      <c r="AA1066" s="16"/>
      <c r="AB1066" s="16"/>
      <c r="AC1066" s="16"/>
      <c r="AD1066" s="16"/>
      <c r="AE1066" s="16"/>
      <c r="AF1066" s="16"/>
    </row>
    <row r="1067" spans="1:32" ht="18.75" customHeight="1">
      <c r="A1067" s="16"/>
      <c r="B1067" s="16"/>
      <c r="E1067" s="16"/>
      <c r="K1067" s="16"/>
      <c r="L1067" s="16"/>
      <c r="M1067" s="16"/>
      <c r="N1067" s="16"/>
      <c r="O1067" s="16"/>
      <c r="P1067" s="16"/>
      <c r="Q1067" s="16"/>
      <c r="R1067" s="16"/>
      <c r="S1067" s="16"/>
      <c r="T1067" s="16"/>
      <c r="U1067" s="16"/>
      <c r="V1067" s="16"/>
      <c r="W1067" s="16"/>
      <c r="X1067" s="16"/>
      <c r="Y1067" s="16"/>
      <c r="Z1067" s="16"/>
      <c r="AA1067" s="16"/>
      <c r="AB1067" s="16"/>
      <c r="AC1067" s="16"/>
      <c r="AD1067" s="16"/>
      <c r="AE1067" s="16"/>
      <c r="AF1067" s="16"/>
    </row>
    <row r="1068" spans="1:32" ht="18.75" customHeight="1">
      <c r="A1068" s="16"/>
      <c r="B1068" s="16"/>
      <c r="E1068" s="16"/>
      <c r="K1068" s="16"/>
      <c r="L1068" s="16"/>
      <c r="M1068" s="16"/>
      <c r="N1068" s="16"/>
      <c r="O1068" s="16"/>
      <c r="P1068" s="16"/>
      <c r="Q1068" s="16"/>
      <c r="R1068" s="16"/>
      <c r="S1068" s="16"/>
      <c r="T1068" s="16"/>
      <c r="U1068" s="16"/>
      <c r="V1068" s="16"/>
      <c r="W1068" s="16"/>
      <c r="X1068" s="16"/>
      <c r="Y1068" s="16"/>
      <c r="Z1068" s="16"/>
      <c r="AA1068" s="16"/>
      <c r="AB1068" s="16"/>
      <c r="AC1068" s="16"/>
      <c r="AD1068" s="16"/>
      <c r="AE1068" s="16"/>
      <c r="AF1068" s="16"/>
    </row>
    <row r="1069" spans="1:32" ht="18.75" customHeight="1">
      <c r="A1069" s="16"/>
      <c r="B1069" s="16"/>
      <c r="E1069" s="16"/>
      <c r="K1069" s="16"/>
      <c r="L1069" s="16"/>
      <c r="M1069" s="16"/>
      <c r="N1069" s="16"/>
      <c r="O1069" s="16"/>
      <c r="P1069" s="16"/>
      <c r="Q1069" s="16"/>
      <c r="R1069" s="16"/>
      <c r="S1069" s="16"/>
      <c r="T1069" s="16"/>
      <c r="U1069" s="16"/>
      <c r="V1069" s="16"/>
      <c r="W1069" s="16"/>
      <c r="X1069" s="16"/>
      <c r="Y1069" s="16"/>
      <c r="Z1069" s="16"/>
      <c r="AA1069" s="16"/>
      <c r="AB1069" s="16"/>
      <c r="AC1069" s="16"/>
      <c r="AD1069" s="16"/>
      <c r="AE1069" s="16"/>
      <c r="AF1069" s="16"/>
    </row>
    <row r="1070" spans="1:32" ht="18.75" customHeight="1">
      <c r="A1070" s="16"/>
      <c r="B1070" s="16"/>
      <c r="E1070" s="16"/>
      <c r="K1070" s="16"/>
      <c r="L1070" s="16"/>
      <c r="M1070" s="16"/>
      <c r="N1070" s="16"/>
      <c r="O1070" s="16"/>
      <c r="P1070" s="16"/>
      <c r="Q1070" s="16"/>
      <c r="R1070" s="16"/>
      <c r="S1070" s="16"/>
      <c r="T1070" s="16"/>
      <c r="U1070" s="16"/>
      <c r="V1070" s="16"/>
      <c r="W1070" s="16"/>
      <c r="X1070" s="16"/>
      <c r="Y1070" s="16"/>
      <c r="Z1070" s="16"/>
      <c r="AA1070" s="16"/>
      <c r="AB1070" s="16"/>
      <c r="AC1070" s="16"/>
      <c r="AD1070" s="16"/>
      <c r="AE1070" s="16"/>
      <c r="AF1070" s="16"/>
    </row>
    <row r="1071" spans="1:32" ht="18.75" customHeight="1">
      <c r="A1071" s="16"/>
      <c r="B1071" s="16"/>
      <c r="E1071" s="16"/>
      <c r="K1071" s="16"/>
      <c r="L1071" s="16"/>
      <c r="M1071" s="16"/>
      <c r="N1071" s="16"/>
      <c r="O1071" s="16"/>
      <c r="P1071" s="16"/>
      <c r="Q1071" s="16"/>
      <c r="R1071" s="16"/>
      <c r="S1071" s="16"/>
      <c r="T1071" s="16"/>
      <c r="U1071" s="16"/>
      <c r="V1071" s="16"/>
      <c r="W1071" s="16"/>
      <c r="X1071" s="16"/>
      <c r="Y1071" s="16"/>
      <c r="Z1071" s="16"/>
      <c r="AA1071" s="16"/>
      <c r="AB1071" s="16"/>
      <c r="AC1071" s="16"/>
      <c r="AD1071" s="16"/>
      <c r="AE1071" s="16"/>
      <c r="AF1071" s="16"/>
    </row>
    <row r="1072" spans="1:32" ht="18.75" customHeight="1">
      <c r="A1072" s="16"/>
      <c r="B1072" s="16"/>
      <c r="E1072" s="16"/>
      <c r="K1072" s="16"/>
      <c r="L1072" s="16"/>
      <c r="M1072" s="16"/>
      <c r="N1072" s="16"/>
      <c r="O1072" s="16"/>
      <c r="P1072" s="16"/>
      <c r="Q1072" s="16"/>
      <c r="R1072" s="16"/>
      <c r="S1072" s="16"/>
      <c r="T1072" s="16"/>
      <c r="U1072" s="16"/>
      <c r="V1072" s="16"/>
      <c r="W1072" s="16"/>
      <c r="X1072" s="16"/>
      <c r="Y1072" s="16"/>
      <c r="Z1072" s="16"/>
      <c r="AA1072" s="16"/>
      <c r="AB1072" s="16"/>
      <c r="AC1072" s="16"/>
      <c r="AD1072" s="16"/>
      <c r="AE1072" s="16"/>
      <c r="AF1072" s="16"/>
    </row>
    <row r="1073" spans="1:32" ht="18.75" customHeight="1">
      <c r="A1073" s="16"/>
      <c r="B1073" s="16"/>
      <c r="E1073" s="16"/>
      <c r="K1073" s="16"/>
      <c r="L1073" s="16"/>
      <c r="M1073" s="16"/>
      <c r="N1073" s="16"/>
      <c r="O1073" s="16"/>
      <c r="P1073" s="16"/>
      <c r="Q1073" s="16"/>
      <c r="R1073" s="16"/>
      <c r="S1073" s="16"/>
      <c r="T1073" s="16"/>
      <c r="U1073" s="16"/>
      <c r="V1073" s="16"/>
      <c r="W1073" s="16"/>
      <c r="X1073" s="16"/>
      <c r="Y1073" s="16"/>
      <c r="Z1073" s="16"/>
      <c r="AA1073" s="16"/>
      <c r="AB1073" s="16"/>
      <c r="AC1073" s="16"/>
      <c r="AD1073" s="16"/>
      <c r="AE1073" s="16"/>
      <c r="AF1073" s="16"/>
    </row>
    <row r="1074" spans="1:32" ht="18.75" customHeight="1">
      <c r="A1074" s="16"/>
      <c r="B1074" s="16"/>
      <c r="E1074" s="16"/>
      <c r="K1074" s="16"/>
      <c r="L1074" s="16"/>
      <c r="M1074" s="16"/>
      <c r="N1074" s="16"/>
      <c r="O1074" s="16"/>
      <c r="P1074" s="16"/>
      <c r="Q1074" s="16"/>
      <c r="R1074" s="16"/>
      <c r="S1074" s="16"/>
      <c r="T1074" s="16"/>
      <c r="U1074" s="16"/>
      <c r="V1074" s="16"/>
      <c r="W1074" s="16"/>
      <c r="X1074" s="16"/>
      <c r="Y1074" s="16"/>
      <c r="Z1074" s="16"/>
      <c r="AA1074" s="16"/>
      <c r="AB1074" s="16"/>
      <c r="AC1074" s="16"/>
      <c r="AD1074" s="16"/>
      <c r="AE1074" s="16"/>
      <c r="AF1074" s="16"/>
    </row>
    <row r="1075" spans="1:32" ht="18.75" customHeight="1">
      <c r="A1075" s="16"/>
      <c r="B1075" s="16"/>
      <c r="E1075" s="16"/>
      <c r="K1075" s="16"/>
      <c r="L1075" s="16"/>
      <c r="M1075" s="16"/>
      <c r="N1075" s="16"/>
      <c r="O1075" s="16"/>
      <c r="P1075" s="16"/>
      <c r="Q1075" s="16"/>
      <c r="R1075" s="16"/>
      <c r="S1075" s="16"/>
      <c r="T1075" s="16"/>
      <c r="U1075" s="16"/>
      <c r="V1075" s="16"/>
      <c r="W1075" s="16"/>
      <c r="X1075" s="16"/>
      <c r="Y1075" s="16"/>
      <c r="Z1075" s="16"/>
      <c r="AA1075" s="16"/>
      <c r="AB1075" s="16"/>
      <c r="AC1075" s="16"/>
      <c r="AD1075" s="16"/>
      <c r="AE1075" s="16"/>
      <c r="AF1075" s="16"/>
    </row>
    <row r="1076" spans="1:32" ht="18.75" customHeight="1">
      <c r="A1076" s="16"/>
      <c r="B1076" s="16"/>
      <c r="E1076" s="16"/>
      <c r="K1076" s="16"/>
      <c r="L1076" s="16"/>
      <c r="M1076" s="16"/>
      <c r="N1076" s="16"/>
      <c r="O1076" s="16"/>
      <c r="P1076" s="16"/>
      <c r="Q1076" s="16"/>
      <c r="R1076" s="16"/>
      <c r="S1076" s="16"/>
      <c r="T1076" s="16"/>
      <c r="U1076" s="16"/>
      <c r="V1076" s="16"/>
      <c r="W1076" s="16"/>
      <c r="X1076" s="16"/>
      <c r="Y1076" s="16"/>
      <c r="Z1076" s="16"/>
      <c r="AA1076" s="16"/>
      <c r="AB1076" s="16"/>
      <c r="AC1076" s="16"/>
      <c r="AD1076" s="16"/>
      <c r="AE1076" s="16"/>
      <c r="AF1076" s="16"/>
    </row>
    <row r="1077" spans="1:32" ht="18.75" customHeight="1">
      <c r="A1077" s="16"/>
      <c r="B1077" s="16"/>
      <c r="E1077" s="16"/>
      <c r="K1077" s="16"/>
      <c r="L1077" s="16"/>
      <c r="M1077" s="16"/>
      <c r="N1077" s="16"/>
      <c r="O1077" s="16"/>
      <c r="P1077" s="16"/>
      <c r="Q1077" s="16"/>
      <c r="R1077" s="16"/>
      <c r="S1077" s="16"/>
      <c r="T1077" s="16"/>
      <c r="U1077" s="16"/>
      <c r="V1077" s="16"/>
      <c r="W1077" s="16"/>
      <c r="X1077" s="16"/>
      <c r="Y1077" s="16"/>
      <c r="Z1077" s="16"/>
      <c r="AA1077" s="16"/>
      <c r="AB1077" s="16"/>
      <c r="AC1077" s="16"/>
      <c r="AD1077" s="16"/>
      <c r="AE1077" s="16"/>
      <c r="AF1077" s="16"/>
    </row>
    <row r="1078" spans="1:32" ht="18.75" customHeight="1">
      <c r="A1078" s="16"/>
      <c r="B1078" s="16"/>
      <c r="E1078" s="16"/>
      <c r="K1078" s="16"/>
      <c r="L1078" s="16"/>
      <c r="M1078" s="16"/>
      <c r="N1078" s="16"/>
      <c r="O1078" s="16"/>
      <c r="P1078" s="16"/>
      <c r="Q1078" s="16"/>
      <c r="R1078" s="16"/>
      <c r="S1078" s="16"/>
      <c r="T1078" s="16"/>
      <c r="U1078" s="16"/>
      <c r="V1078" s="16"/>
      <c r="W1078" s="16"/>
      <c r="X1078" s="16"/>
      <c r="Y1078" s="16"/>
      <c r="Z1078" s="16"/>
      <c r="AA1078" s="16"/>
      <c r="AB1078" s="16"/>
      <c r="AC1078" s="16"/>
      <c r="AD1078" s="16"/>
      <c r="AE1078" s="16"/>
      <c r="AF1078" s="16"/>
    </row>
    <row r="1079" spans="1:32" ht="18.75" customHeight="1">
      <c r="A1079" s="16"/>
      <c r="B1079" s="16"/>
      <c r="E1079" s="16"/>
      <c r="K1079" s="16"/>
      <c r="L1079" s="16"/>
      <c r="M1079" s="16"/>
      <c r="N1079" s="16"/>
      <c r="O1079" s="16"/>
      <c r="P1079" s="16"/>
      <c r="Q1079" s="16"/>
      <c r="R1079" s="16"/>
      <c r="S1079" s="16"/>
      <c r="T1079" s="16"/>
      <c r="U1079" s="16"/>
      <c r="V1079" s="16"/>
      <c r="W1079" s="16"/>
      <c r="X1079" s="16"/>
      <c r="Y1079" s="16"/>
      <c r="Z1079" s="16"/>
      <c r="AA1079" s="16"/>
      <c r="AB1079" s="16"/>
      <c r="AC1079" s="16"/>
      <c r="AD1079" s="16"/>
      <c r="AE1079" s="16"/>
      <c r="AF1079" s="16"/>
    </row>
    <row r="1080" spans="1:32" ht="18.75" customHeight="1">
      <c r="A1080" s="16"/>
      <c r="B1080" s="16"/>
      <c r="E1080" s="16"/>
      <c r="K1080" s="16"/>
      <c r="L1080" s="16"/>
      <c r="M1080" s="16"/>
      <c r="N1080" s="16"/>
      <c r="O1080" s="16"/>
      <c r="P1080" s="16"/>
      <c r="Q1080" s="16"/>
      <c r="R1080" s="16"/>
      <c r="S1080" s="16"/>
      <c r="T1080" s="16"/>
      <c r="U1080" s="16"/>
      <c r="V1080" s="16"/>
      <c r="W1080" s="16"/>
      <c r="X1080" s="16"/>
      <c r="Y1080" s="16"/>
      <c r="Z1080" s="16"/>
      <c r="AA1080" s="16"/>
      <c r="AB1080" s="16"/>
      <c r="AC1080" s="16"/>
      <c r="AD1080" s="16"/>
      <c r="AE1080" s="16"/>
      <c r="AF1080" s="16"/>
    </row>
    <row r="1081" spans="1:32" ht="18.75" customHeight="1">
      <c r="A1081" s="16"/>
      <c r="B1081" s="16"/>
      <c r="E1081" s="16"/>
      <c r="K1081" s="16"/>
      <c r="L1081" s="16"/>
      <c r="M1081" s="16"/>
      <c r="N1081" s="16"/>
      <c r="O1081" s="16"/>
      <c r="P1081" s="16"/>
      <c r="Q1081" s="16"/>
      <c r="R1081" s="16"/>
      <c r="S1081" s="16"/>
      <c r="T1081" s="16"/>
      <c r="U1081" s="16"/>
      <c r="V1081" s="16"/>
      <c r="W1081" s="16"/>
      <c r="X1081" s="16"/>
      <c r="Y1081" s="16"/>
      <c r="Z1081" s="16"/>
      <c r="AA1081" s="16"/>
      <c r="AB1081" s="16"/>
      <c r="AC1081" s="16"/>
      <c r="AD1081" s="16"/>
      <c r="AE1081" s="16"/>
      <c r="AF1081" s="16"/>
    </row>
    <row r="1082" spans="1:32" ht="18.75" customHeight="1">
      <c r="A1082" s="16"/>
      <c r="B1082" s="16"/>
      <c r="E1082" s="16"/>
      <c r="K1082" s="16"/>
      <c r="L1082" s="16"/>
      <c r="M1082" s="16"/>
      <c r="N1082" s="16"/>
      <c r="O1082" s="16"/>
      <c r="P1082" s="16"/>
      <c r="Q1082" s="16"/>
      <c r="R1082" s="16"/>
      <c r="S1082" s="16"/>
      <c r="T1082" s="16"/>
      <c r="U1082" s="16"/>
      <c r="V1082" s="16"/>
      <c r="W1082" s="16"/>
      <c r="X1082" s="16"/>
      <c r="Y1082" s="16"/>
      <c r="Z1082" s="16"/>
      <c r="AA1082" s="16"/>
      <c r="AB1082" s="16"/>
      <c r="AC1082" s="16"/>
      <c r="AD1082" s="16"/>
      <c r="AE1082" s="16"/>
      <c r="AF1082" s="16"/>
    </row>
    <row r="1083" spans="1:32" ht="18.75" customHeight="1">
      <c r="A1083" s="16"/>
      <c r="B1083" s="16"/>
      <c r="E1083" s="16"/>
      <c r="K1083" s="16"/>
      <c r="L1083" s="16"/>
      <c r="M1083" s="16"/>
      <c r="N1083" s="16"/>
      <c r="O1083" s="16"/>
      <c r="P1083" s="16"/>
      <c r="Q1083" s="16"/>
      <c r="R1083" s="16"/>
      <c r="S1083" s="16"/>
      <c r="T1083" s="16"/>
      <c r="U1083" s="16"/>
      <c r="V1083" s="16"/>
      <c r="W1083" s="16"/>
      <c r="X1083" s="16"/>
      <c r="Y1083" s="16"/>
      <c r="Z1083" s="16"/>
      <c r="AA1083" s="16"/>
      <c r="AB1083" s="16"/>
      <c r="AC1083" s="16"/>
      <c r="AD1083" s="16"/>
      <c r="AE1083" s="16"/>
      <c r="AF1083" s="16"/>
    </row>
    <row r="1084" spans="1:32" ht="18.75" customHeight="1">
      <c r="A1084" s="16"/>
      <c r="B1084" s="16"/>
      <c r="E1084" s="16"/>
      <c r="K1084" s="16"/>
      <c r="L1084" s="16"/>
      <c r="M1084" s="16"/>
      <c r="N1084" s="16"/>
      <c r="O1084" s="16"/>
      <c r="P1084" s="16"/>
      <c r="Q1084" s="16"/>
      <c r="R1084" s="16"/>
      <c r="S1084" s="16"/>
      <c r="T1084" s="16"/>
      <c r="U1084" s="16"/>
      <c r="V1084" s="16"/>
      <c r="W1084" s="16"/>
      <c r="X1084" s="16"/>
      <c r="Y1084" s="16"/>
      <c r="Z1084" s="16"/>
      <c r="AA1084" s="16"/>
      <c r="AB1084" s="16"/>
      <c r="AC1084" s="16"/>
      <c r="AD1084" s="16"/>
      <c r="AE1084" s="16"/>
      <c r="AF1084" s="16"/>
    </row>
    <row r="1085" spans="1:32" ht="18.75" customHeight="1">
      <c r="A1085" s="16"/>
      <c r="B1085" s="16"/>
      <c r="E1085" s="16"/>
      <c r="K1085" s="16"/>
      <c r="L1085" s="16"/>
      <c r="M1085" s="16"/>
      <c r="N1085" s="16"/>
      <c r="O1085" s="16"/>
      <c r="P1085" s="16"/>
      <c r="Q1085" s="16"/>
      <c r="R1085" s="16"/>
      <c r="S1085" s="16"/>
      <c r="T1085" s="16"/>
      <c r="U1085" s="16"/>
      <c r="V1085" s="16"/>
      <c r="W1085" s="16"/>
      <c r="X1085" s="16"/>
      <c r="Y1085" s="16"/>
      <c r="Z1085" s="16"/>
      <c r="AA1085" s="16"/>
      <c r="AB1085" s="16"/>
      <c r="AC1085" s="16"/>
      <c r="AD1085" s="16"/>
      <c r="AE1085" s="16"/>
      <c r="AF1085" s="16"/>
    </row>
    <row r="1086" spans="1:32" ht="18.75" customHeight="1">
      <c r="A1086" s="16"/>
      <c r="B1086" s="16"/>
      <c r="E1086" s="16"/>
      <c r="K1086" s="16"/>
      <c r="L1086" s="16"/>
      <c r="M1086" s="16"/>
      <c r="N1086" s="16"/>
      <c r="O1086" s="16"/>
      <c r="P1086" s="16"/>
      <c r="Q1086" s="16"/>
      <c r="R1086" s="16"/>
      <c r="S1086" s="16"/>
      <c r="T1086" s="16"/>
      <c r="U1086" s="16"/>
      <c r="V1086" s="16"/>
      <c r="W1086" s="16"/>
      <c r="X1086" s="16"/>
      <c r="Y1086" s="16"/>
      <c r="Z1086" s="16"/>
      <c r="AA1086" s="16"/>
      <c r="AB1086" s="16"/>
      <c r="AC1086" s="16"/>
      <c r="AD1086" s="16"/>
      <c r="AE1086" s="16"/>
      <c r="AF1086" s="16"/>
    </row>
    <row r="1087" spans="1:32" ht="18.75" customHeight="1">
      <c r="A1087" s="16"/>
      <c r="B1087" s="16"/>
      <c r="E1087" s="16"/>
      <c r="K1087" s="16"/>
      <c r="L1087" s="16"/>
      <c r="M1087" s="16"/>
      <c r="N1087" s="16"/>
      <c r="O1087" s="16"/>
      <c r="P1087" s="16"/>
      <c r="Q1087" s="16"/>
      <c r="R1087" s="16"/>
      <c r="S1087" s="16"/>
      <c r="T1087" s="16"/>
      <c r="U1087" s="16"/>
      <c r="V1087" s="16"/>
      <c r="W1087" s="16"/>
      <c r="X1087" s="16"/>
      <c r="Y1087" s="16"/>
      <c r="Z1087" s="16"/>
      <c r="AA1087" s="16"/>
      <c r="AB1087" s="16"/>
      <c r="AC1087" s="16"/>
      <c r="AD1087" s="16"/>
      <c r="AE1087" s="16"/>
      <c r="AF1087" s="16"/>
    </row>
    <row r="1088" spans="1:32" ht="18.75" customHeight="1">
      <c r="A1088" s="16"/>
      <c r="B1088" s="16"/>
      <c r="E1088" s="16"/>
      <c r="K1088" s="16"/>
      <c r="L1088" s="16"/>
      <c r="M1088" s="16"/>
      <c r="N1088" s="16"/>
      <c r="O1088" s="16"/>
      <c r="P1088" s="16"/>
      <c r="Q1088" s="16"/>
      <c r="R1088" s="16"/>
      <c r="S1088" s="16"/>
      <c r="T1088" s="16"/>
      <c r="U1088" s="16"/>
      <c r="V1088" s="16"/>
      <c r="W1088" s="16"/>
      <c r="X1088" s="16"/>
      <c r="Y1088" s="16"/>
      <c r="Z1088" s="16"/>
      <c r="AA1088" s="16"/>
      <c r="AB1088" s="16"/>
      <c r="AC1088" s="16"/>
      <c r="AD1088" s="16"/>
      <c r="AE1088" s="16"/>
      <c r="AF1088" s="16"/>
    </row>
    <row r="1089" spans="1:32" ht="18.75" customHeight="1">
      <c r="A1089" s="16"/>
      <c r="B1089" s="16"/>
      <c r="E1089" s="16"/>
      <c r="K1089" s="16"/>
      <c r="L1089" s="16"/>
      <c r="M1089" s="16"/>
      <c r="N1089" s="16"/>
      <c r="O1089" s="16"/>
      <c r="P1089" s="16"/>
      <c r="Q1089" s="16"/>
      <c r="R1089" s="16"/>
      <c r="S1089" s="16"/>
      <c r="T1089" s="16"/>
      <c r="U1089" s="16"/>
      <c r="V1089" s="16"/>
      <c r="W1089" s="16"/>
      <c r="X1089" s="16"/>
      <c r="Y1089" s="16"/>
      <c r="Z1089" s="16"/>
      <c r="AA1089" s="16"/>
      <c r="AB1089" s="16"/>
      <c r="AC1089" s="16"/>
      <c r="AD1089" s="16"/>
      <c r="AE1089" s="16"/>
      <c r="AF1089" s="16"/>
    </row>
    <row r="1090" spans="1:32" ht="18.75" customHeight="1">
      <c r="A1090" s="16"/>
      <c r="B1090" s="16"/>
      <c r="E1090" s="16"/>
      <c r="K1090" s="16"/>
      <c r="L1090" s="16"/>
      <c r="M1090" s="16"/>
      <c r="N1090" s="16"/>
      <c r="O1090" s="16"/>
      <c r="P1090" s="16"/>
      <c r="Q1090" s="16"/>
      <c r="R1090" s="16"/>
      <c r="S1090" s="16"/>
      <c r="T1090" s="16"/>
      <c r="U1090" s="16"/>
      <c r="V1090" s="16"/>
      <c r="W1090" s="16"/>
      <c r="X1090" s="16"/>
      <c r="Y1090" s="16"/>
      <c r="Z1090" s="16"/>
      <c r="AA1090" s="16"/>
      <c r="AB1090" s="16"/>
      <c r="AC1090" s="16"/>
      <c r="AD1090" s="16"/>
      <c r="AE1090" s="16"/>
      <c r="AF1090" s="16"/>
    </row>
    <row r="1091" spans="1:32" ht="18.75" customHeight="1">
      <c r="A1091" s="16"/>
      <c r="B1091" s="16"/>
      <c r="E1091" s="16"/>
      <c r="K1091" s="16"/>
      <c r="L1091" s="16"/>
      <c r="M1091" s="16"/>
      <c r="N1091" s="16"/>
      <c r="O1091" s="16"/>
      <c r="P1091" s="16"/>
      <c r="Q1091" s="16"/>
      <c r="R1091" s="16"/>
      <c r="S1091" s="16"/>
      <c r="T1091" s="16"/>
      <c r="U1091" s="16"/>
      <c r="V1091" s="16"/>
      <c r="W1091" s="16"/>
      <c r="X1091" s="16"/>
      <c r="Y1091" s="16"/>
      <c r="Z1091" s="16"/>
      <c r="AA1091" s="16"/>
      <c r="AB1091" s="16"/>
      <c r="AC1091" s="16"/>
      <c r="AD1091" s="16"/>
      <c r="AE1091" s="16"/>
      <c r="AF1091" s="16"/>
    </row>
    <row r="1092" spans="1:32" ht="18.75" customHeight="1">
      <c r="A1092" s="16"/>
      <c r="B1092" s="16"/>
      <c r="E1092" s="16"/>
      <c r="K1092" s="16"/>
      <c r="L1092" s="16"/>
      <c r="M1092" s="16"/>
      <c r="N1092" s="16"/>
      <c r="O1092" s="16"/>
      <c r="P1092" s="16"/>
      <c r="Q1092" s="16"/>
      <c r="R1092" s="16"/>
      <c r="S1092" s="16"/>
      <c r="T1092" s="16"/>
      <c r="U1092" s="16"/>
      <c r="V1092" s="16"/>
      <c r="W1092" s="16"/>
      <c r="X1092" s="16"/>
      <c r="Y1092" s="16"/>
      <c r="Z1092" s="16"/>
      <c r="AA1092" s="16"/>
      <c r="AB1092" s="16"/>
      <c r="AC1092" s="16"/>
      <c r="AD1092" s="16"/>
      <c r="AE1092" s="16"/>
      <c r="AF1092" s="16"/>
    </row>
    <row r="1093" spans="1:32" ht="18.75" customHeight="1">
      <c r="A1093" s="16"/>
      <c r="B1093" s="16"/>
      <c r="E1093" s="16"/>
      <c r="K1093" s="16"/>
      <c r="L1093" s="16"/>
      <c r="M1093" s="16"/>
      <c r="N1093" s="16"/>
      <c r="O1093" s="16"/>
      <c r="P1093" s="16"/>
      <c r="Q1093" s="16"/>
      <c r="R1093" s="16"/>
      <c r="S1093" s="16"/>
      <c r="T1093" s="16"/>
      <c r="U1093" s="16"/>
      <c r="V1093" s="16"/>
      <c r="W1093" s="16"/>
      <c r="X1093" s="16"/>
      <c r="Y1093" s="16"/>
      <c r="Z1093" s="16"/>
      <c r="AA1093" s="16"/>
      <c r="AB1093" s="16"/>
      <c r="AC1093" s="16"/>
      <c r="AD1093" s="16"/>
      <c r="AE1093" s="16"/>
      <c r="AF1093" s="16"/>
    </row>
    <row r="1094" spans="1:32" ht="18.75" customHeight="1">
      <c r="A1094" s="16"/>
      <c r="B1094" s="16"/>
      <c r="E1094" s="16"/>
      <c r="K1094" s="16"/>
      <c r="L1094" s="16"/>
      <c r="M1094" s="16"/>
      <c r="N1094" s="16"/>
      <c r="O1094" s="16"/>
      <c r="P1094" s="16"/>
      <c r="Q1094" s="16"/>
      <c r="R1094" s="16"/>
      <c r="S1094" s="16"/>
      <c r="T1094" s="16"/>
      <c r="U1094" s="16"/>
      <c r="V1094" s="16"/>
      <c r="W1094" s="16"/>
      <c r="X1094" s="16"/>
      <c r="Y1094" s="16"/>
      <c r="Z1094" s="16"/>
      <c r="AA1094" s="16"/>
      <c r="AB1094" s="16"/>
      <c r="AC1094" s="16"/>
      <c r="AD1094" s="16"/>
      <c r="AE1094" s="16"/>
      <c r="AF1094" s="16"/>
    </row>
    <row r="1095" spans="1:32" ht="18.75" customHeight="1">
      <c r="A1095" s="16"/>
      <c r="B1095" s="16"/>
      <c r="E1095" s="16"/>
      <c r="K1095" s="16"/>
      <c r="L1095" s="16"/>
      <c r="M1095" s="16"/>
      <c r="N1095" s="16"/>
      <c r="O1095" s="16"/>
      <c r="P1095" s="16"/>
      <c r="Q1095" s="16"/>
      <c r="R1095" s="16"/>
      <c r="S1095" s="16"/>
      <c r="T1095" s="16"/>
      <c r="U1095" s="16"/>
      <c r="V1095" s="16"/>
      <c r="W1095" s="16"/>
      <c r="X1095" s="16"/>
      <c r="Y1095" s="16"/>
      <c r="Z1095" s="16"/>
      <c r="AA1095" s="16"/>
      <c r="AB1095" s="16"/>
      <c r="AC1095" s="16"/>
      <c r="AD1095" s="16"/>
      <c r="AE1095" s="16"/>
      <c r="AF1095" s="16"/>
    </row>
    <row r="1096" spans="1:32" ht="18.75" customHeight="1">
      <c r="A1096" s="16"/>
      <c r="B1096" s="16"/>
      <c r="E1096" s="16"/>
      <c r="K1096" s="16"/>
      <c r="L1096" s="16"/>
      <c r="M1096" s="16"/>
      <c r="N1096" s="16"/>
      <c r="O1096" s="16"/>
      <c r="P1096" s="16"/>
      <c r="Q1096" s="16"/>
      <c r="R1096" s="16"/>
      <c r="S1096" s="16"/>
      <c r="T1096" s="16"/>
      <c r="U1096" s="16"/>
      <c r="V1096" s="16"/>
      <c r="W1096" s="16"/>
      <c r="X1096" s="16"/>
      <c r="Y1096" s="16"/>
      <c r="Z1096" s="16"/>
      <c r="AA1096" s="16"/>
      <c r="AB1096" s="16"/>
      <c r="AC1096" s="16"/>
      <c r="AD1096" s="16"/>
      <c r="AE1096" s="16"/>
      <c r="AF1096" s="16"/>
    </row>
    <row r="1097" spans="1:32" ht="18.75" customHeight="1">
      <c r="A1097" s="16"/>
      <c r="B1097" s="16"/>
      <c r="E1097" s="16"/>
      <c r="K1097" s="16"/>
      <c r="L1097" s="16"/>
      <c r="M1097" s="16"/>
      <c r="N1097" s="16"/>
      <c r="O1097" s="16"/>
      <c r="P1097" s="16"/>
      <c r="Q1097" s="16"/>
      <c r="R1097" s="16"/>
      <c r="S1097" s="16"/>
      <c r="T1097" s="16"/>
      <c r="U1097" s="16"/>
      <c r="V1097" s="16"/>
      <c r="W1097" s="16"/>
      <c r="X1097" s="16"/>
      <c r="Y1097" s="16"/>
      <c r="Z1097" s="16"/>
      <c r="AA1097" s="16"/>
      <c r="AB1097" s="16"/>
      <c r="AC1097" s="16"/>
      <c r="AD1097" s="16"/>
      <c r="AE1097" s="16"/>
      <c r="AF1097" s="16"/>
    </row>
    <row r="1098" spans="1:32" ht="18.75" customHeight="1">
      <c r="A1098" s="16"/>
      <c r="B1098" s="16"/>
      <c r="E1098" s="16"/>
      <c r="K1098" s="16"/>
      <c r="L1098" s="16"/>
      <c r="M1098" s="16"/>
      <c r="N1098" s="16"/>
      <c r="O1098" s="16"/>
      <c r="P1098" s="16"/>
      <c r="Q1098" s="16"/>
      <c r="R1098" s="16"/>
      <c r="S1098" s="16"/>
      <c r="T1098" s="16"/>
      <c r="U1098" s="16"/>
      <c r="V1098" s="16"/>
      <c r="W1098" s="16"/>
      <c r="X1098" s="16"/>
      <c r="Y1098" s="16"/>
      <c r="Z1098" s="16"/>
      <c r="AA1098" s="16"/>
      <c r="AB1098" s="16"/>
      <c r="AC1098" s="16"/>
      <c r="AD1098" s="16"/>
      <c r="AE1098" s="16"/>
      <c r="AF1098" s="16"/>
    </row>
  </sheetData>
  <mergeCells count="83">
    <mergeCell ref="AL3:AL4"/>
    <mergeCell ref="A124:B124"/>
    <mergeCell ref="Q124:R124"/>
    <mergeCell ref="S124:T124"/>
    <mergeCell ref="O123:P123"/>
    <mergeCell ref="U123:V123"/>
    <mergeCell ref="M121:N121"/>
    <mergeCell ref="O3:T3"/>
    <mergeCell ref="M123:N123"/>
    <mergeCell ref="Q121:R121"/>
    <mergeCell ref="Y54:Z54"/>
    <mergeCell ref="W54:X54"/>
    <mergeCell ref="S54:T54"/>
    <mergeCell ref="U54:V54"/>
    <mergeCell ref="Q54:R54"/>
    <mergeCell ref="AE124:AF124"/>
    <mergeCell ref="AC124:AD124"/>
    <mergeCell ref="Y124:Z124"/>
    <mergeCell ref="AI124:AJ124"/>
    <mergeCell ref="O124:P124"/>
    <mergeCell ref="W124:X124"/>
    <mergeCell ref="AA124:AB124"/>
    <mergeCell ref="AG124:AH124"/>
    <mergeCell ref="C124:D124"/>
    <mergeCell ref="E124:F124"/>
    <mergeCell ref="G124:H124"/>
    <mergeCell ref="I124:J124"/>
    <mergeCell ref="Y123:Z123"/>
    <mergeCell ref="K124:L124"/>
    <mergeCell ref="U124:V124"/>
    <mergeCell ref="M124:N124"/>
    <mergeCell ref="W123:X123"/>
    <mergeCell ref="AI123:AJ123"/>
    <mergeCell ref="Y121:Z121"/>
    <mergeCell ref="AA121:AB121"/>
    <mergeCell ref="AI121:AJ121"/>
    <mergeCell ref="AC121:AD121"/>
    <mergeCell ref="AE121:AF121"/>
    <mergeCell ref="AC123:AD123"/>
    <mergeCell ref="AE123:AF123"/>
    <mergeCell ref="AA123:AB123"/>
    <mergeCell ref="AG121:AH121"/>
    <mergeCell ref="AG123:AH123"/>
    <mergeCell ref="W121:X121"/>
    <mergeCell ref="O121:P121"/>
    <mergeCell ref="G123:H123"/>
    <mergeCell ref="I123:J123"/>
    <mergeCell ref="K123:L123"/>
    <mergeCell ref="K121:L121"/>
    <mergeCell ref="G121:H121"/>
    <mergeCell ref="I121:J121"/>
    <mergeCell ref="Q123:R123"/>
    <mergeCell ref="S123:T123"/>
    <mergeCell ref="E48:F48"/>
    <mergeCell ref="S121:T121"/>
    <mergeCell ref="U121:V121"/>
    <mergeCell ref="M54:N54"/>
    <mergeCell ref="C123:D123"/>
    <mergeCell ref="O54:P54"/>
    <mergeCell ref="A123:B123"/>
    <mergeCell ref="A121:B121"/>
    <mergeCell ref="A122:B122"/>
    <mergeCell ref="C121:D121"/>
    <mergeCell ref="E121:F121"/>
    <mergeCell ref="E123:F123"/>
    <mergeCell ref="AI3:AJ4"/>
    <mergeCell ref="AC4:AD4"/>
    <mergeCell ref="U3:V4"/>
    <mergeCell ref="I3:J4"/>
    <mergeCell ref="AE4:AF4"/>
    <mergeCell ref="Y3:Z4"/>
    <mergeCell ref="AA3:AF3"/>
    <mergeCell ref="AG3:AH4"/>
    <mergeCell ref="W3:X4"/>
    <mergeCell ref="B3:B4"/>
    <mergeCell ref="A3:A4"/>
    <mergeCell ref="S4:T4"/>
    <mergeCell ref="Q4:R4"/>
    <mergeCell ref="K3:L4"/>
    <mergeCell ref="M3:N4"/>
    <mergeCell ref="C3:D4"/>
    <mergeCell ref="E3:F4"/>
    <mergeCell ref="G3:H4"/>
  </mergeCells>
  <phoneticPr fontId="26"/>
  <conditionalFormatting sqref="AG125:AJ229 J125:J229 F125:F127">
    <cfRule type="cellIs" dxfId="4" priority="5" stopIfTrue="1" operator="greaterThan">
      <formula>0.01</formula>
    </cfRule>
  </conditionalFormatting>
  <conditionalFormatting sqref="V125:V127">
    <cfRule type="cellIs" dxfId="3" priority="4" stopIfTrue="1" operator="greaterThanOrEqual">
      <formula>1</formula>
    </cfRule>
  </conditionalFormatting>
  <conditionalFormatting sqref="F128:F65536 I125:I65536">
    <cfRule type="cellIs" dxfId="2" priority="3" stopIfTrue="1" operator="greaterThanOrEqual">
      <formula>0.01</formula>
    </cfRule>
  </conditionalFormatting>
  <conditionalFormatting sqref="H125:H1872">
    <cfRule type="cellIs" dxfId="1" priority="2" stopIfTrue="1" operator="greaterThan">
      <formula>0.05</formula>
    </cfRule>
  </conditionalFormatting>
  <conditionalFormatting sqref="V1">
    <cfRule type="cellIs" dxfId="0" priority="1" stopIfTrue="1" operator="greaterThanOrEqual">
      <formula>0.04</formula>
    </cfRule>
  </conditionalFormatting>
  <printOptions horizontalCentered="1"/>
  <pageMargins left="0.31496062992125984" right="0.27559055118110237" top="0.70866141732283472" bottom="0.70866141732283472" header="0.35433070866141736" footer="0.43307086614173229"/>
  <pageSetup paperSize="9" scale="72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H23概況調査</vt:lpstr>
      <vt:lpstr>H23汚染井戸周辺地区調査</vt:lpstr>
      <vt:lpstr>H23継続監視調査</vt:lpstr>
      <vt:lpstr>H23概況調査!Print_Area</vt:lpstr>
      <vt:lpstr>H23継続監視調査!Print_Area</vt:lpstr>
      <vt:lpstr>H23概況調査!Print_Titles</vt:lpstr>
      <vt:lpstr>H23継続監視調査!Print_Titles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東京都</cp:lastModifiedBy>
  <cp:lastPrinted>2022-06-13T01:59:55Z</cp:lastPrinted>
  <dcterms:created xsi:type="dcterms:W3CDTF">2008-12-15T09:15:22Z</dcterms:created>
  <dcterms:modified xsi:type="dcterms:W3CDTF">2022-06-23T01:50:55Z</dcterms:modified>
</cp:coreProperties>
</file>