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awazu-y\Desktop\"/>
    </mc:Choice>
  </mc:AlternateContent>
  <xr:revisionPtr revIDLastSave="0" documentId="13_ncr:1_{8A8D2F23-6B8F-4157-904D-676D288F56D2}" xr6:coauthVersionLast="47" xr6:coauthVersionMax="47" xr10:uidLastSave="{00000000-0000-0000-0000-000000000000}"/>
  <bookViews>
    <workbookView xWindow="-120" yWindow="-120" windowWidth="29040" windowHeight="17520" firstSheet="5" activeTab="5" xr2:uid="{149B675F-2FE1-4D55-9B58-B28F1A6B7F20}"/>
  </bookViews>
  <sheets>
    <sheet name="入力シート" sheetId="1" r:id="rId1"/>
    <sheet name="第17号様式" sheetId="30" r:id="rId2"/>
    <sheet name="第17号様式の2" sheetId="31" r:id="rId3"/>
    <sheet name="第17号様式の3" sheetId="57" r:id="rId4"/>
    <sheet name="第17号様式の４" sheetId="51" r:id="rId5"/>
    <sheet name="（参考）一次エネルギー使用量算定シート" sheetId="58" r:id="rId6"/>
    <sheet name="（参考）CO2排出量算定シート" sheetId="59" r:id="rId7"/>
    <sheet name="第２号様式（産労ゼロエミ）" sheetId="6" state="hidden" r:id="rId8"/>
  </sheets>
  <externalReferences>
    <externalReference r:id="rId9"/>
    <externalReference r:id="rId10"/>
    <externalReference r:id="rId11"/>
    <externalReference r:id="rId12"/>
  </externalReferences>
  <definedNames>
    <definedName name="_xlnm.Print_Area" localSheetId="6">'（参考）CO2排出量算定シート'!$C$4:$R$61</definedName>
    <definedName name="_xlnm.Print_Area" localSheetId="5">'（参考）一次エネルギー使用量算定シート'!$C$4:$Q$63</definedName>
    <definedName name="_xlnm.Print_Area" localSheetId="1">第17号様式!$C$5:$Y$52</definedName>
    <definedName name="_xlnm.Print_Area" localSheetId="2">第17号様式の2!$B$8:$L$49</definedName>
    <definedName name="_xlnm.Print_Area" localSheetId="3">第17号様式の3!$B$8:$L$48</definedName>
    <definedName name="_xlnm.Print_Area" localSheetId="4">第17号様式の４!$B$8:$J$40</definedName>
    <definedName name="車">[1]車両別集計!$B$4:$B$112</definedName>
    <definedName name="設備">[2]データ参照シート!$B$2</definedName>
    <definedName name="大分類">[3]基本情報!#REF!</definedName>
    <definedName name="燃料の種類" localSheetId="3">#REF!</definedName>
    <definedName name="燃料の種類">#REF!</definedName>
    <definedName name="評価対象" localSheetId="3">#REF!</definedName>
    <definedName name="評価対象">#REF!</definedName>
    <definedName name="別1その2">[4]対策!$K$2:$K$9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7" i="59" l="1"/>
  <c r="Q47" i="59"/>
  <c r="Q44" i="59"/>
  <c r="Q43" i="59"/>
  <c r="Q38" i="59"/>
  <c r="Q42" i="59"/>
  <c r="Q40" i="59"/>
  <c r="Q35" i="59"/>
  <c r="Q39" i="59"/>
  <c r="Q37" i="59"/>
  <c r="P10" i="58" l="1"/>
  <c r="N40" i="59"/>
  <c r="N39" i="59"/>
  <c r="O40" i="59"/>
  <c r="O39" i="59"/>
  <c r="M40" i="59"/>
  <c r="M39" i="59"/>
  <c r="N58" i="59"/>
  <c r="N57" i="59"/>
  <c r="K40" i="59"/>
  <c r="K39" i="59"/>
  <c r="N38" i="59"/>
  <c r="N37" i="59"/>
  <c r="N36" i="59"/>
  <c r="N35" i="59"/>
  <c r="N34" i="59"/>
  <c r="N33" i="59"/>
  <c r="N32" i="59"/>
  <c r="N31" i="59"/>
  <c r="N30" i="59"/>
  <c r="N29" i="59"/>
  <c r="N28" i="59"/>
  <c r="N27" i="59"/>
  <c r="N26" i="59"/>
  <c r="N25" i="59"/>
  <c r="N24" i="59"/>
  <c r="N23" i="59"/>
  <c r="N22" i="59"/>
  <c r="O31" i="59"/>
  <c r="O32" i="59"/>
  <c r="O33" i="59"/>
  <c r="O34" i="59"/>
  <c r="O35" i="59"/>
  <c r="O36" i="59"/>
  <c r="O37" i="59"/>
  <c r="O28" i="59"/>
  <c r="O29" i="59"/>
  <c r="O30" i="59"/>
  <c r="O25" i="59"/>
  <c r="O26" i="59"/>
  <c r="O27" i="59"/>
  <c r="O10" i="59"/>
  <c r="O11" i="59"/>
  <c r="O12" i="59"/>
  <c r="O13" i="59"/>
  <c r="O14" i="59"/>
  <c r="O15" i="59"/>
  <c r="O16" i="59"/>
  <c r="O17" i="59"/>
  <c r="O18" i="59"/>
  <c r="O19" i="59"/>
  <c r="O20" i="59"/>
  <c r="O21" i="59"/>
  <c r="O22" i="59"/>
  <c r="O23" i="59"/>
  <c r="O24" i="59"/>
  <c r="P28" i="58"/>
  <c r="P27" i="58"/>
  <c r="P26" i="58"/>
  <c r="AJ81" i="1" l="1"/>
  <c r="AJ80" i="1"/>
  <c r="AJ79" i="1"/>
  <c r="AJ78" i="1"/>
  <c r="AJ77" i="1"/>
  <c r="AJ76" i="1"/>
  <c r="AJ75" i="1"/>
  <c r="AJ74" i="1"/>
  <c r="AJ73" i="1"/>
  <c r="AJ72" i="1"/>
  <c r="AJ71" i="1"/>
  <c r="AJ70" i="1"/>
  <c r="AJ69" i="1"/>
  <c r="AJ82" i="1" s="1"/>
  <c r="B85" i="1" s="1"/>
  <c r="AJ68" i="1"/>
  <c r="AJ67" i="1"/>
  <c r="N10" i="59"/>
  <c r="Q10" i="59" s="1"/>
  <c r="N11" i="59"/>
  <c r="Q11" i="59" s="1"/>
  <c r="N12" i="59"/>
  <c r="Q12" i="59" s="1"/>
  <c r="N13" i="59"/>
  <c r="Q13" i="59" s="1"/>
  <c r="N14" i="59"/>
  <c r="Q14" i="59" s="1"/>
  <c r="N15" i="59"/>
  <c r="Q15" i="59" s="1"/>
  <c r="N16" i="59"/>
  <c r="Q16" i="59" s="1"/>
  <c r="N17" i="59"/>
  <c r="Q17" i="59" s="1"/>
  <c r="N18" i="59"/>
  <c r="Q18" i="59" s="1"/>
  <c r="N19" i="59"/>
  <c r="Q19" i="59" s="1"/>
  <c r="N20" i="59"/>
  <c r="Q20" i="59" s="1"/>
  <c r="N21" i="59"/>
  <c r="Q21" i="59" s="1"/>
  <c r="Q22" i="59"/>
  <c r="Q23" i="59"/>
  <c r="Q24" i="59"/>
  <c r="Q25" i="59"/>
  <c r="Q26" i="59"/>
  <c r="Q27" i="59"/>
  <c r="Q28" i="59"/>
  <c r="Q29" i="59"/>
  <c r="Q30" i="59"/>
  <c r="Q31" i="59"/>
  <c r="Q32" i="59"/>
  <c r="Q33" i="59"/>
  <c r="Q34" i="59"/>
  <c r="Q36" i="59"/>
  <c r="N42" i="59"/>
  <c r="N43" i="59"/>
  <c r="N44" i="59"/>
  <c r="N45" i="59"/>
  <c r="Q45" i="59" s="1"/>
  <c r="N46" i="59"/>
  <c r="N47" i="59"/>
  <c r="N48" i="59"/>
  <c r="N49" i="59"/>
  <c r="Q49" i="59" s="1"/>
  <c r="N51" i="59"/>
  <c r="Q51" i="59" s="1"/>
  <c r="N52" i="59"/>
  <c r="N53" i="59"/>
  <c r="Q53" i="59" s="1"/>
  <c r="N54" i="59"/>
  <c r="N55" i="59"/>
  <c r="Q55" i="59" s="1"/>
  <c r="Q58" i="59"/>
  <c r="P11" i="58"/>
  <c r="P12" i="58"/>
  <c r="P13" i="58"/>
  <c r="P39" i="58"/>
  <c r="P14" i="58"/>
  <c r="P15" i="58"/>
  <c r="P16" i="58"/>
  <c r="P17" i="58"/>
  <c r="P18" i="58"/>
  <c r="P19" i="58"/>
  <c r="P20" i="58"/>
  <c r="P21" i="58"/>
  <c r="P22" i="58"/>
  <c r="P23" i="58"/>
  <c r="P24" i="58"/>
  <c r="P32" i="58"/>
  <c r="P33" i="58"/>
  <c r="P34" i="58"/>
  <c r="P35" i="58"/>
  <c r="P36" i="58"/>
  <c r="P37" i="58"/>
  <c r="P38" i="58"/>
  <c r="P40" i="58"/>
  <c r="P41" i="58"/>
  <c r="P42" i="58"/>
  <c r="P44" i="58"/>
  <c r="P45" i="58"/>
  <c r="P46" i="58"/>
  <c r="P47" i="58"/>
  <c r="P50" i="58"/>
  <c r="P51" i="58"/>
  <c r="P53" i="58"/>
  <c r="P56" i="58"/>
  <c r="P57" i="58"/>
  <c r="N58" i="58"/>
  <c r="Q59" i="59" l="1"/>
  <c r="P52" i="58"/>
  <c r="N56" i="59"/>
  <c r="P43" i="58"/>
  <c r="Q56" i="59"/>
  <c r="P58" i="58"/>
  <c r="Q41" i="59"/>
  <c r="Q60" i="59" s="1"/>
  <c r="Q50" i="59"/>
  <c r="P62" i="58" l="1"/>
  <c r="P13" i="30" l="1"/>
  <c r="P14" i="30"/>
  <c r="P15" i="30"/>
  <c r="I8" i="31"/>
  <c r="R5" i="30"/>
  <c r="I82" i="1"/>
  <c r="AR80" i="1"/>
  <c r="AR79" i="1"/>
  <c r="AR78" i="1"/>
  <c r="AR77" i="1"/>
  <c r="AR76" i="1"/>
  <c r="AR75" i="1"/>
  <c r="AR74" i="1"/>
  <c r="AR73" i="1"/>
  <c r="AR72" i="1"/>
  <c r="AR71" i="1"/>
  <c r="AR70" i="1"/>
  <c r="AR69" i="1"/>
  <c r="AR68" i="1"/>
  <c r="AR67" i="1"/>
  <c r="AQ80" i="1"/>
  <c r="AQ79" i="1"/>
  <c r="AQ78" i="1"/>
  <c r="AQ77" i="1"/>
  <c r="AQ76" i="1"/>
  <c r="AQ75" i="1"/>
  <c r="AQ74" i="1"/>
  <c r="AQ73" i="1"/>
  <c r="AQ72" i="1"/>
  <c r="AQ71" i="1"/>
  <c r="AQ70" i="1"/>
  <c r="AQ69" i="1"/>
  <c r="AQ68" i="1"/>
  <c r="AQ67" i="1"/>
  <c r="AN79" i="1"/>
  <c r="AN78" i="1"/>
  <c r="AN77" i="1"/>
  <c r="AN76" i="1"/>
  <c r="AN75" i="1"/>
  <c r="AN74" i="1"/>
  <c r="AN73" i="1"/>
  <c r="AN72" i="1"/>
  <c r="AN71" i="1"/>
  <c r="AN70" i="1"/>
  <c r="AN69" i="1"/>
  <c r="AN68" i="1"/>
  <c r="AN67" i="1"/>
  <c r="AN80" i="1"/>
  <c r="AL80" i="1"/>
  <c r="AL79" i="1"/>
  <c r="AL78" i="1"/>
  <c r="AL77" i="1"/>
  <c r="AL76" i="1"/>
  <c r="AL75" i="1"/>
  <c r="AL74" i="1"/>
  <c r="AL73" i="1"/>
  <c r="AL72" i="1"/>
  <c r="AL71" i="1"/>
  <c r="AL70" i="1"/>
  <c r="AL69" i="1"/>
  <c r="AL68" i="1"/>
  <c r="AL67" i="1"/>
  <c r="AQ82" i="1" l="1"/>
  <c r="AR82" i="1"/>
  <c r="H22" i="57"/>
  <c r="H14" i="57"/>
  <c r="AL82" i="1"/>
  <c r="E88" i="1" s="1"/>
  <c r="E89" i="1" s="1"/>
  <c r="AN82" i="1"/>
  <c r="E90" i="1" s="1"/>
  <c r="E91" i="1" s="1"/>
  <c r="I8" i="51" l="1"/>
  <c r="K8" i="57"/>
  <c r="H19" i="57"/>
  <c r="J36" i="30"/>
  <c r="J35" i="30"/>
  <c r="J34" i="30"/>
  <c r="P27" i="30"/>
  <c r="P26" i="30"/>
  <c r="P25" i="30"/>
  <c r="P24" i="30"/>
  <c r="P21" i="30"/>
  <c r="P20" i="30"/>
  <c r="P19" i="30"/>
  <c r="P18" i="30"/>
  <c r="P12" i="30"/>
  <c r="S15" i="51" l="1"/>
  <c r="H23" i="57"/>
  <c r="H18" i="57"/>
  <c r="AP80" i="1" l="1"/>
  <c r="AP79" i="1"/>
  <c r="AP78" i="1"/>
  <c r="AP77" i="1"/>
  <c r="AP76" i="1"/>
  <c r="AP75" i="1"/>
  <c r="AP74" i="1"/>
  <c r="AP73" i="1"/>
  <c r="AP72" i="1"/>
  <c r="AP71" i="1"/>
  <c r="AP70" i="1"/>
  <c r="AP69" i="1"/>
  <c r="AP68" i="1"/>
  <c r="AP67" i="1"/>
  <c r="G15" i="51"/>
  <c r="AP82" i="1" l="1"/>
  <c r="X85" i="1" s="1"/>
  <c r="H11" i="57" l="1"/>
  <c r="H15" i="57" s="1"/>
  <c r="V19" i="6"/>
  <c r="G19" i="6"/>
  <c r="M20" i="6" s="1"/>
  <c r="C13" i="6"/>
  <c r="C12" i="6"/>
  <c r="C11" i="6"/>
  <c r="X8" i="6"/>
  <c r="I8" i="6"/>
  <c r="H21" i="57" l="1"/>
  <c r="H13"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川津 行弘</author>
  </authors>
  <commentList>
    <comment ref="AS5" authorId="0" shapeId="0" xr:uid="{E5D57A43-4425-4CCD-AE83-49D778AAD6BC}">
      <text>
        <r>
          <rPr>
            <b/>
            <sz val="9"/>
            <color indexed="81"/>
            <rFont val="MS P ゴシック"/>
            <family val="3"/>
            <charset val="128"/>
          </rPr>
          <t>中間報告用の入力シートからリンク</t>
        </r>
      </text>
    </comment>
  </commentList>
</comments>
</file>

<file path=xl/sharedStrings.xml><?xml version="1.0" encoding="utf-8"?>
<sst xmlns="http://schemas.openxmlformats.org/spreadsheetml/2006/main" count="935" uniqueCount="398">
  <si>
    <t>セルの色が黄色い部分に入力してください。　</t>
    <rPh sb="3" eb="4">
      <t>イロ</t>
    </rPh>
    <rPh sb="5" eb="7">
      <t>キイロ</t>
    </rPh>
    <rPh sb="11" eb="13">
      <t>ニュウリョク</t>
    </rPh>
    <phoneticPr fontId="5"/>
  </si>
  <si>
    <t>基本入力事項</t>
    <rPh sb="0" eb="2">
      <t>キホン</t>
    </rPh>
    <rPh sb="2" eb="4">
      <t>ニュウリョク</t>
    </rPh>
    <rPh sb="4" eb="6">
      <t>ジコウ</t>
    </rPh>
    <phoneticPr fontId="3"/>
  </si>
  <si>
    <t>←西暦：yyyy/mm/dd（半角）で入力</t>
    <rPh sb="19" eb="21">
      <t>ニュウリョク</t>
    </rPh>
    <phoneticPr fontId="3"/>
  </si>
  <si>
    <t>事業の名称</t>
    <phoneticPr fontId="3"/>
  </si>
  <si>
    <t>←例：株式会社〇〇〇本社ビル省エネポテンシャル調査</t>
    <rPh sb="1" eb="2">
      <t>レイ</t>
    </rPh>
    <phoneticPr fontId="3"/>
  </si>
  <si>
    <t>株式会社〇〇〇本社ビル省エネポテンシャル調査</t>
    <rPh sb="11" eb="12">
      <t>ショウ</t>
    </rPh>
    <rPh sb="20" eb="22">
      <t>チョウサ</t>
    </rPh>
    <phoneticPr fontId="3"/>
  </si>
  <si>
    <t>※申請者の項目について、商業・法人登記簿謄本（個人事業主の場合は開業届）の記載内容と一致すること。</t>
    <rPh sb="1" eb="4">
      <t>シンセイシャ</t>
    </rPh>
    <rPh sb="5" eb="7">
      <t>コウモク</t>
    </rPh>
    <rPh sb="12" eb="14">
      <t>ショウギョウ</t>
    </rPh>
    <rPh sb="15" eb="17">
      <t>ホウジン</t>
    </rPh>
    <rPh sb="17" eb="20">
      <t>トウキボ</t>
    </rPh>
    <rPh sb="20" eb="22">
      <t>トウホン</t>
    </rPh>
    <rPh sb="23" eb="25">
      <t>コジン</t>
    </rPh>
    <rPh sb="25" eb="28">
      <t>ジギョウヌシ</t>
    </rPh>
    <rPh sb="29" eb="31">
      <t>バアイ</t>
    </rPh>
    <rPh sb="32" eb="35">
      <t>カイギョウトドケ</t>
    </rPh>
    <rPh sb="37" eb="39">
      <t>キサイ</t>
    </rPh>
    <rPh sb="39" eb="41">
      <t>ナイヨウ</t>
    </rPh>
    <rPh sb="42" eb="44">
      <t>イッチ</t>
    </rPh>
    <phoneticPr fontId="3"/>
  </si>
  <si>
    <t>助成対象事業者</t>
    <rPh sb="0" eb="7">
      <t>ジョセイタイショウジギョウシャ</t>
    </rPh>
    <phoneticPr fontId="3"/>
  </si>
  <si>
    <t>名称</t>
    <rPh sb="0" eb="2">
      <t>メイショウ</t>
    </rPh>
    <phoneticPr fontId="3"/>
  </si>
  <si>
    <t>フリガナ</t>
    <phoneticPr fontId="3"/>
  </si>
  <si>
    <t>カブシキガイシャ〇〇〇</t>
  </si>
  <si>
    <t>会社名</t>
    <rPh sb="0" eb="3">
      <t>カイシャメイ</t>
    </rPh>
    <phoneticPr fontId="3"/>
  </si>
  <si>
    <t>株式会社〇〇〇</t>
  </si>
  <si>
    <t>登記された
本社住所</t>
    <rPh sb="0" eb="2">
      <t>トウキ</t>
    </rPh>
    <rPh sb="6" eb="8">
      <t>ホンシャ</t>
    </rPh>
    <rPh sb="8" eb="10">
      <t>ジュウショ</t>
    </rPh>
    <phoneticPr fontId="3"/>
  </si>
  <si>
    <t>〒</t>
    <phoneticPr fontId="3"/>
  </si>
  <si>
    <t>000-0000</t>
  </si>
  <si>
    <t>住所</t>
    <rPh sb="0" eb="2">
      <t>ジュウショ</t>
    </rPh>
    <phoneticPr fontId="3"/>
  </si>
  <si>
    <t>東京都●●区▲▲　◆－◆－◆ ■■ビル▼階</t>
    <rPh sb="0" eb="3">
      <t>トウキョウト</t>
    </rPh>
    <rPh sb="5" eb="6">
      <t>ク</t>
    </rPh>
    <rPh sb="20" eb="21">
      <t>カイ</t>
    </rPh>
    <phoneticPr fontId="4"/>
  </si>
  <si>
    <t>代表者</t>
    <rPh sb="0" eb="3">
      <t>ダイヒョウシャ</t>
    </rPh>
    <phoneticPr fontId="3"/>
  </si>
  <si>
    <t>役職</t>
    <rPh sb="0" eb="2">
      <t>ヤクショク</t>
    </rPh>
    <phoneticPr fontId="3"/>
  </si>
  <si>
    <t>代表取締役</t>
    <rPh sb="0" eb="5">
      <t>ダイヒョウトリシマリヤク</t>
    </rPh>
    <phoneticPr fontId="4"/>
  </si>
  <si>
    <t>〇〇 ●●</t>
  </si>
  <si>
    <t>氏名</t>
    <rPh sb="0" eb="2">
      <t>シメイ</t>
    </rPh>
    <phoneticPr fontId="3"/>
  </si>
  <si>
    <r>
      <t xml:space="preserve">担当者連絡先
</t>
    </r>
    <r>
      <rPr>
        <sz val="9"/>
        <color theme="1"/>
        <rFont val="游ゴシック"/>
        <family val="3"/>
        <charset val="128"/>
        <scheme val="minor"/>
      </rPr>
      <t>※都からの照会や指示等の連絡をする際に、窓口となる担当者を入力
(部署名・氏名については、代表者と同一の場合は記載不要)</t>
    </r>
    <rPh sb="0" eb="2">
      <t>タントウ</t>
    </rPh>
    <rPh sb="2" eb="3">
      <t>シャ</t>
    </rPh>
    <rPh sb="3" eb="6">
      <t>レンラクサキ</t>
    </rPh>
    <rPh sb="12" eb="14">
      <t>ショウカイ</t>
    </rPh>
    <rPh sb="15" eb="17">
      <t>シジ</t>
    </rPh>
    <rPh sb="17" eb="18">
      <t>トウ</t>
    </rPh>
    <rPh sb="19" eb="21">
      <t>レンラク</t>
    </rPh>
    <rPh sb="24" eb="25">
      <t>サイ</t>
    </rPh>
    <rPh sb="27" eb="29">
      <t>マドグチ</t>
    </rPh>
    <rPh sb="32" eb="35">
      <t>タントウシャ</t>
    </rPh>
    <rPh sb="36" eb="38">
      <t>ニュウリョク</t>
    </rPh>
    <rPh sb="56" eb="58">
      <t>ドウイツ</t>
    </rPh>
    <phoneticPr fontId="3"/>
  </si>
  <si>
    <t>部署名</t>
    <rPh sb="0" eb="2">
      <t>ブショ</t>
    </rPh>
    <rPh sb="2" eb="3">
      <t>メイ</t>
    </rPh>
    <phoneticPr fontId="3"/>
  </si>
  <si>
    <t>総務課</t>
  </si>
  <si>
    <t>電話番号</t>
    <rPh sb="0" eb="2">
      <t>デンワ</t>
    </rPh>
    <rPh sb="2" eb="4">
      <t>バンゴウ</t>
    </rPh>
    <phoneticPr fontId="3"/>
  </si>
  <si>
    <t>00-0000-0000</t>
    <phoneticPr fontId="3"/>
  </si>
  <si>
    <t>携帯電話</t>
    <rPh sb="0" eb="2">
      <t>ケイタイ</t>
    </rPh>
    <rPh sb="2" eb="4">
      <t>デンワ</t>
    </rPh>
    <phoneticPr fontId="3"/>
  </si>
  <si>
    <t>090-0000-0000</t>
  </si>
  <si>
    <t>E-mail</t>
    <phoneticPr fontId="3"/>
  </si>
  <si>
    <t>0000-abc@XXXX.ne.jp</t>
    <phoneticPr fontId="3"/>
  </si>
  <si>
    <t>備考</t>
    <rPh sb="0" eb="2">
      <t>ビコウ</t>
    </rPh>
    <phoneticPr fontId="3"/>
  </si>
  <si>
    <t>※特記事項がある場合に記入</t>
    <rPh sb="1" eb="5">
      <t>トッキジコウ</t>
    </rPh>
    <rPh sb="8" eb="10">
      <t>バアイ</t>
    </rPh>
    <rPh sb="11" eb="13">
      <t>キニュウ</t>
    </rPh>
    <phoneticPr fontId="3"/>
  </si>
  <si>
    <t>共同申請者</t>
    <rPh sb="0" eb="5">
      <t>キョウドウシンセイシャ</t>
    </rPh>
    <phoneticPr fontId="3"/>
  </si>
  <si>
    <t>手続代行者</t>
    <rPh sb="0" eb="2">
      <t>テツヅ</t>
    </rPh>
    <rPh sb="2" eb="5">
      <t>ダイコウシャ</t>
    </rPh>
    <phoneticPr fontId="3"/>
  </si>
  <si>
    <t>00-0000-0000</t>
  </si>
  <si>
    <t>0000-abc@XXXX.ne.jp</t>
  </si>
  <si>
    <t>事業所情報</t>
    <rPh sb="0" eb="3">
      <t>ジギョウショ</t>
    </rPh>
    <rPh sb="3" eb="5">
      <t>ジョウホウ</t>
    </rPh>
    <phoneticPr fontId="3"/>
  </si>
  <si>
    <t>事業所の名称</t>
  </si>
  <si>
    <t>〇〇〇－〇〇〇〇</t>
  </si>
  <si>
    <t>住所（東京都）</t>
    <rPh sb="0" eb="2">
      <t>ジュウショ</t>
    </rPh>
    <rPh sb="3" eb="5">
      <t>トウキョウ</t>
    </rPh>
    <rPh sb="5" eb="6">
      <t>ト</t>
    </rPh>
    <phoneticPr fontId="3"/>
  </si>
  <si>
    <t>主たる建物用途</t>
    <rPh sb="0" eb="1">
      <t>シュ</t>
    </rPh>
    <rPh sb="3" eb="5">
      <t>タテモノ</t>
    </rPh>
    <rPh sb="5" eb="7">
      <t>ヨウト</t>
    </rPh>
    <phoneticPr fontId="3"/>
  </si>
  <si>
    <t>事務所</t>
    <phoneticPr fontId="3"/>
  </si>
  <si>
    <t>規模</t>
    <rPh sb="0" eb="2">
      <t>キボ</t>
    </rPh>
    <phoneticPr fontId="3"/>
  </si>
  <si>
    <t>地上</t>
    <rPh sb="0" eb="2">
      <t>チジョウ</t>
    </rPh>
    <phoneticPr fontId="3"/>
  </si>
  <si>
    <t>階</t>
    <rPh sb="0" eb="1">
      <t>カイ</t>
    </rPh>
    <phoneticPr fontId="3"/>
  </si>
  <si>
    <t>地下</t>
    <rPh sb="0" eb="2">
      <t>チカ</t>
    </rPh>
    <phoneticPr fontId="3"/>
  </si>
  <si>
    <t>構造</t>
    <rPh sb="0" eb="2">
      <t>コウゾウ</t>
    </rPh>
    <phoneticPr fontId="3"/>
  </si>
  <si>
    <t>造</t>
    <rPh sb="0" eb="1">
      <t>ツクリ</t>
    </rPh>
    <phoneticPr fontId="3"/>
  </si>
  <si>
    <t>鉄骨鉄筋コンクリート造</t>
    <phoneticPr fontId="3"/>
  </si>
  <si>
    <t>延べ面積</t>
    <rPh sb="0" eb="1">
      <t>ノ</t>
    </rPh>
    <rPh sb="2" eb="4">
      <t>メンセキ</t>
    </rPh>
    <phoneticPr fontId="3"/>
  </si>
  <si>
    <t>㎡</t>
    <phoneticPr fontId="3"/>
  </si>
  <si>
    <t>竣工年月</t>
    <rPh sb="0" eb="4">
      <t>シュンコウネンゲツ</t>
    </rPh>
    <phoneticPr fontId="3"/>
  </si>
  <si>
    <t>←西暦：yyyy/mm（半角）で入力</t>
    <rPh sb="16" eb="18">
      <t>ニュウリョク</t>
    </rPh>
    <phoneticPr fontId="3"/>
  </si>
  <si>
    <t>※交付決定通知書を参照</t>
    <rPh sb="1" eb="5">
      <t>コウフケッテイ</t>
    </rPh>
    <rPh sb="5" eb="8">
      <t>ツウチショ</t>
    </rPh>
    <rPh sb="9" eb="11">
      <t>サンショウ</t>
    </rPh>
    <phoneticPr fontId="3"/>
  </si>
  <si>
    <t>交付決定日</t>
    <rPh sb="0" eb="2">
      <t>コウフ</t>
    </rPh>
    <rPh sb="2" eb="4">
      <t>ケッテイ</t>
    </rPh>
    <rPh sb="4" eb="5">
      <t>ビ</t>
    </rPh>
    <phoneticPr fontId="3"/>
  </si>
  <si>
    <t>令和●年●月●日</t>
    <rPh sb="0" eb="2">
      <t>レイワ</t>
    </rPh>
    <rPh sb="3" eb="4">
      <t>ネン</t>
    </rPh>
    <rPh sb="5" eb="6">
      <t>ガツ</t>
    </rPh>
    <rPh sb="7" eb="8">
      <t>ニチ</t>
    </rPh>
    <phoneticPr fontId="3"/>
  </si>
  <si>
    <t>交付決定番号</t>
    <rPh sb="0" eb="2">
      <t>コウフ</t>
    </rPh>
    <rPh sb="2" eb="4">
      <t>ケッテイ</t>
    </rPh>
    <rPh sb="4" eb="6">
      <t>バンゴウ</t>
    </rPh>
    <phoneticPr fontId="3"/>
  </si>
  <si>
    <t>○○○○</t>
    <phoneticPr fontId="3"/>
  </si>
  <si>
    <t>基準一次エネルギー消費量原単位</t>
    <rPh sb="0" eb="2">
      <t>キジュン</t>
    </rPh>
    <rPh sb="2" eb="4">
      <t>イチジ</t>
    </rPh>
    <rPh sb="9" eb="12">
      <t>ショウヒリョウ</t>
    </rPh>
    <rPh sb="12" eb="15">
      <t>ゲンタンイ</t>
    </rPh>
    <phoneticPr fontId="3"/>
  </si>
  <si>
    <t>用途別の基準一次エネルギー消費量</t>
    <rPh sb="0" eb="3">
      <t>ヨウトベツ</t>
    </rPh>
    <rPh sb="4" eb="6">
      <t>キジュン</t>
    </rPh>
    <rPh sb="6" eb="8">
      <t>イチジ</t>
    </rPh>
    <rPh sb="13" eb="16">
      <t>ショウヒリョウ</t>
    </rPh>
    <phoneticPr fontId="3"/>
  </si>
  <si>
    <t>排出標準原単位</t>
    <rPh sb="0" eb="2">
      <t>ハイシュツ</t>
    </rPh>
    <rPh sb="2" eb="4">
      <t>ヒョウジュン</t>
    </rPh>
    <rPh sb="4" eb="7">
      <t>ゲンタンイ</t>
    </rPh>
    <phoneticPr fontId="3"/>
  </si>
  <si>
    <t>基準排出量</t>
    <rPh sb="0" eb="2">
      <t>キジュン</t>
    </rPh>
    <rPh sb="2" eb="5">
      <t>ハイシュツリョウ</t>
    </rPh>
    <phoneticPr fontId="3"/>
  </si>
  <si>
    <t>用途名</t>
    <rPh sb="0" eb="2">
      <t>ヨウト</t>
    </rPh>
    <rPh sb="2" eb="3">
      <t>メイ</t>
    </rPh>
    <phoneticPr fontId="5"/>
  </si>
  <si>
    <t xml:space="preserve"> 含まれる用途</t>
    <rPh sb="1" eb="2">
      <t>フク</t>
    </rPh>
    <rPh sb="5" eb="7">
      <t>ヨウト</t>
    </rPh>
    <phoneticPr fontId="5"/>
  </si>
  <si>
    <t>床面積（㎡）</t>
    <rPh sb="0" eb="3">
      <t>ユカメンセキ</t>
    </rPh>
    <phoneticPr fontId="3"/>
  </si>
  <si>
    <t>MJ/㎡･年</t>
    <rPh sb="5" eb="6">
      <t>ネン</t>
    </rPh>
    <phoneticPr fontId="3"/>
  </si>
  <si>
    <t>GJ/年</t>
    <rPh sb="3" eb="4">
      <t>ネン</t>
    </rPh>
    <phoneticPr fontId="3"/>
  </si>
  <si>
    <t>kg-CO2/㎡･年</t>
    <rPh sb="9" eb="10">
      <t>ネン</t>
    </rPh>
    <phoneticPr fontId="3"/>
  </si>
  <si>
    <t>t-CO2/年</t>
    <rPh sb="6" eb="7">
      <t>ネン</t>
    </rPh>
    <phoneticPr fontId="3"/>
  </si>
  <si>
    <t>事務所</t>
    <phoneticPr fontId="5"/>
  </si>
  <si>
    <t>オフィスビル、斎場、研究施設（事務所的なものに限る。）、宗教施設 等</t>
    <rPh sb="7" eb="9">
      <t>サイジョウ</t>
    </rPh>
    <rPh sb="28" eb="30">
      <t>シュウキョウ</t>
    </rPh>
    <rPh sb="30" eb="32">
      <t>シセツ</t>
    </rPh>
    <rPh sb="33" eb="34">
      <t>トウ</t>
    </rPh>
    <phoneticPr fontId="5"/>
  </si>
  <si>
    <r>
      <t>商業施設</t>
    </r>
    <r>
      <rPr>
        <sz val="9"/>
        <rFont val="游ゴシック"/>
        <family val="3"/>
        <charset val="128"/>
        <scheme val="minor"/>
      </rPr>
      <t>（物販）</t>
    </r>
    <rPh sb="0" eb="2">
      <t>ショウギョウ</t>
    </rPh>
    <rPh sb="2" eb="4">
      <t>シセツ</t>
    </rPh>
    <rPh sb="5" eb="7">
      <t>ブッパン</t>
    </rPh>
    <phoneticPr fontId="5"/>
  </si>
  <si>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5"/>
  </si>
  <si>
    <r>
      <t>商業施設</t>
    </r>
    <r>
      <rPr>
        <sz val="9"/>
        <rFont val="游ゴシック"/>
        <family val="3"/>
        <charset val="128"/>
        <scheme val="minor"/>
      </rPr>
      <t>（飲食）</t>
    </r>
    <rPh sb="5" eb="7">
      <t>インショク</t>
    </rPh>
    <phoneticPr fontId="5"/>
  </si>
  <si>
    <t>飲食店、食堂、喫茶店 等</t>
    <rPh sb="0" eb="2">
      <t>インショク</t>
    </rPh>
    <phoneticPr fontId="5"/>
  </si>
  <si>
    <t>宿泊施設</t>
    <rPh sb="0" eb="2">
      <t>シュクハク</t>
    </rPh>
    <rPh sb="2" eb="4">
      <t>シセツ</t>
    </rPh>
    <phoneticPr fontId="5"/>
  </si>
  <si>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5"/>
  </si>
  <si>
    <t>教育施設</t>
    <rPh sb="0" eb="2">
      <t>キョウイク</t>
    </rPh>
    <rPh sb="2" eb="4">
      <t>シセツ</t>
    </rPh>
    <phoneticPr fontId="5"/>
  </si>
  <si>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5"/>
  </si>
  <si>
    <r>
      <t>教育施設</t>
    </r>
    <r>
      <rPr>
        <sz val="9"/>
        <rFont val="游ゴシック"/>
        <family val="3"/>
        <charset val="128"/>
        <scheme val="minor"/>
      </rPr>
      <t>（理系学部）</t>
    </r>
    <rPh sb="0" eb="2">
      <t>キョウイク</t>
    </rPh>
    <rPh sb="2" eb="4">
      <t>シセツ</t>
    </rPh>
    <rPh sb="5" eb="7">
      <t>リケイ</t>
    </rPh>
    <rPh sb="7" eb="9">
      <t>ガクブ</t>
    </rPh>
    <phoneticPr fontId="5"/>
  </si>
  <si>
    <t>理系の大学、高等専門学校、専修学校、各種学校 等</t>
    <rPh sb="0" eb="2">
      <t>リケイ</t>
    </rPh>
    <rPh sb="3" eb="5">
      <t>ダイガク</t>
    </rPh>
    <rPh sb="6" eb="8">
      <t>コウトウ</t>
    </rPh>
    <rPh sb="8" eb="10">
      <t>センモン</t>
    </rPh>
    <rPh sb="10" eb="12">
      <t>ガッコウ</t>
    </rPh>
    <rPh sb="13" eb="15">
      <t>センシュウ</t>
    </rPh>
    <rPh sb="15" eb="17">
      <t>ガッコウ</t>
    </rPh>
    <rPh sb="18" eb="20">
      <t>カクシュ</t>
    </rPh>
    <rPh sb="20" eb="22">
      <t>ガッコウ</t>
    </rPh>
    <phoneticPr fontId="5"/>
  </si>
  <si>
    <t>医療施設</t>
    <rPh sb="0" eb="2">
      <t>イリョウ</t>
    </rPh>
    <rPh sb="2" eb="4">
      <t>シセツ</t>
    </rPh>
    <phoneticPr fontId="5"/>
  </si>
  <si>
    <t>病院、大学病院 等</t>
    <rPh sb="0" eb="2">
      <t>ビョウイン</t>
    </rPh>
    <rPh sb="3" eb="5">
      <t>ダイガク</t>
    </rPh>
    <rPh sb="5" eb="7">
      <t>ビョウイン</t>
    </rPh>
    <phoneticPr fontId="5"/>
  </si>
  <si>
    <r>
      <t xml:space="preserve">情報通信施設
</t>
    </r>
    <r>
      <rPr>
        <sz val="9"/>
        <rFont val="游ゴシック"/>
        <family val="3"/>
        <charset val="128"/>
        <scheme val="minor"/>
      </rPr>
      <t>（データセンター以外）</t>
    </r>
    <rPh sb="0" eb="2">
      <t>ジョウホウ</t>
    </rPh>
    <rPh sb="2" eb="4">
      <t>ツウシン</t>
    </rPh>
    <rPh sb="4" eb="6">
      <t>シセツ</t>
    </rPh>
    <rPh sb="15" eb="17">
      <t>イガイ</t>
    </rPh>
    <phoneticPr fontId="5"/>
  </si>
  <si>
    <t>基地局 等</t>
    <rPh sb="0" eb="3">
      <t>キチキョク</t>
    </rPh>
    <phoneticPr fontId="5"/>
  </si>
  <si>
    <r>
      <t xml:space="preserve">情報通信施設
</t>
    </r>
    <r>
      <rPr>
        <sz val="9"/>
        <rFont val="游ゴシック"/>
        <family val="3"/>
        <charset val="128"/>
        <scheme val="minor"/>
      </rPr>
      <t>（データセンター等）</t>
    </r>
    <rPh sb="0" eb="2">
      <t>ジョウホウ</t>
    </rPh>
    <rPh sb="2" eb="4">
      <t>ツウシン</t>
    </rPh>
    <rPh sb="4" eb="6">
      <t>シセツ</t>
    </rPh>
    <rPh sb="15" eb="16">
      <t>トウ</t>
    </rPh>
    <phoneticPr fontId="5"/>
  </si>
  <si>
    <t>電算センター、データセンター、管制施設 等</t>
    <rPh sb="0" eb="2">
      <t>デンサン</t>
    </rPh>
    <phoneticPr fontId="5"/>
  </si>
  <si>
    <t>文化・娯楽施設</t>
    <rPh sb="0" eb="2">
      <t>ブンカ</t>
    </rPh>
    <rPh sb="3" eb="5">
      <t>ゴラク</t>
    </rPh>
    <rPh sb="5" eb="7">
      <t>シセツ</t>
    </rPh>
    <phoneticPr fontId="5"/>
  </si>
  <si>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5"/>
  </si>
  <si>
    <t>物流施設</t>
    <rPh sb="0" eb="2">
      <t>ブツリュウ</t>
    </rPh>
    <rPh sb="2" eb="4">
      <t>シセツ</t>
    </rPh>
    <phoneticPr fontId="5"/>
  </si>
  <si>
    <t>常温倉庫、トラックターミナル、物流センター、卸売市場 等</t>
    <rPh sb="0" eb="2">
      <t>ジョウオン</t>
    </rPh>
    <rPh sb="2" eb="4">
      <t>ソウコ</t>
    </rPh>
    <rPh sb="15" eb="17">
      <t>ブツリュウ</t>
    </rPh>
    <phoneticPr fontId="5"/>
  </si>
  <si>
    <r>
      <t>物流施設</t>
    </r>
    <r>
      <rPr>
        <sz val="9"/>
        <rFont val="游ゴシック"/>
        <family val="3"/>
        <charset val="128"/>
        <scheme val="minor"/>
      </rPr>
      <t>（冷凍冷蔵庫）</t>
    </r>
    <rPh sb="0" eb="2">
      <t>ブツリュウ</t>
    </rPh>
    <rPh sb="2" eb="4">
      <t>シセツ</t>
    </rPh>
    <rPh sb="5" eb="10">
      <t>レイトウレイゾウコ</t>
    </rPh>
    <phoneticPr fontId="5"/>
  </si>
  <si>
    <t>冷凍冷蔵倉庫 等</t>
    <rPh sb="0" eb="2">
      <t>レイトウ</t>
    </rPh>
    <rPh sb="2" eb="4">
      <t>レイゾウ</t>
    </rPh>
    <rPh sb="4" eb="6">
      <t>ソウコ</t>
    </rPh>
    <phoneticPr fontId="5"/>
  </si>
  <si>
    <t>放送局</t>
    <rPh sb="0" eb="3">
      <t>ホウソウキョク</t>
    </rPh>
    <phoneticPr fontId="5"/>
  </si>
  <si>
    <t>放送局、電波塔 等</t>
    <rPh sb="0" eb="3">
      <t>ホウソウキョク</t>
    </rPh>
    <rPh sb="4" eb="7">
      <t>デンパトウ</t>
    </rPh>
    <phoneticPr fontId="5"/>
  </si>
  <si>
    <t>駐車場</t>
    <rPh sb="0" eb="2">
      <t>チュウシャ</t>
    </rPh>
    <rPh sb="2" eb="3">
      <t>ジョウ</t>
    </rPh>
    <phoneticPr fontId="5"/>
  </si>
  <si>
    <t>地下駐車場、車庫 等</t>
    <rPh sb="0" eb="2">
      <t>チカ</t>
    </rPh>
    <rPh sb="2" eb="4">
      <t>チュウシャ</t>
    </rPh>
    <rPh sb="4" eb="5">
      <t>ジョウ</t>
    </rPh>
    <rPh sb="6" eb="8">
      <t>シャコ</t>
    </rPh>
    <phoneticPr fontId="5"/>
  </si>
  <si>
    <t>工場その他</t>
    <rPh sb="0" eb="2">
      <t>コウジョウ</t>
    </rPh>
    <rPh sb="4" eb="5">
      <t>タ</t>
    </rPh>
    <phoneticPr fontId="5"/>
  </si>
  <si>
    <t>工場等</t>
    <rPh sb="0" eb="2">
      <t>コウジョウ</t>
    </rPh>
    <rPh sb="2" eb="3">
      <t>トウ</t>
    </rPh>
    <phoneticPr fontId="5"/>
  </si>
  <si>
    <t>合　計</t>
    <rPh sb="0" eb="1">
      <t>ゴウ</t>
    </rPh>
    <rPh sb="2" eb="3">
      <t>ケイ</t>
    </rPh>
    <phoneticPr fontId="5"/>
  </si>
  <si>
    <t>建物用途</t>
    <rPh sb="0" eb="2">
      <t>タテモノ</t>
    </rPh>
    <rPh sb="2" eb="4">
      <t>ヨウト</t>
    </rPh>
    <phoneticPr fontId="3"/>
  </si>
  <si>
    <t>基準一次エネルギー消費量</t>
    <rPh sb="0" eb="2">
      <t>キジュン</t>
    </rPh>
    <rPh sb="2" eb="4">
      <t>イチジ</t>
    </rPh>
    <rPh sb="9" eb="12">
      <t>ショウヒリョウ</t>
    </rPh>
    <phoneticPr fontId="3"/>
  </si>
  <si>
    <t>GJ/年</t>
    <phoneticPr fontId="3"/>
  </si>
  <si>
    <t>基準一次エネルギー消費原単位</t>
    <rPh sb="0" eb="2">
      <t>キジュン</t>
    </rPh>
    <rPh sb="2" eb="4">
      <t>イチジ</t>
    </rPh>
    <rPh sb="9" eb="11">
      <t>ショウヒ</t>
    </rPh>
    <rPh sb="11" eb="14">
      <t>ゲンタンイ</t>
    </rPh>
    <phoneticPr fontId="3"/>
  </si>
  <si>
    <t>MJ/㎡･年</t>
    <phoneticPr fontId="3"/>
  </si>
  <si>
    <t>t-CO2/年</t>
    <phoneticPr fontId="3"/>
  </si>
  <si>
    <t>基準排出原単位</t>
    <rPh sb="0" eb="2">
      <t>キジュン</t>
    </rPh>
    <rPh sb="2" eb="4">
      <t>ハイシュツ</t>
    </rPh>
    <rPh sb="4" eb="7">
      <t>ゲンタンイ</t>
    </rPh>
    <phoneticPr fontId="3"/>
  </si>
  <si>
    <t>kg-CO2/㎡･年</t>
    <phoneticPr fontId="3"/>
  </si>
  <si>
    <t>※情報通信施設や区分Ⅱの用途を含む建物の場合、上記の自動計算で算出されたものではない基準一次エネルギー消費量や基準排出量を基準値とすることも可能です。
詳細は事務局にご確認ください。</t>
    <rPh sb="1" eb="5">
      <t>ジョウホウツウシン</t>
    </rPh>
    <rPh sb="5" eb="7">
      <t>シセツ</t>
    </rPh>
    <rPh sb="8" eb="11">
      <t>クブン2</t>
    </rPh>
    <rPh sb="12" eb="14">
      <t>ヨウト</t>
    </rPh>
    <rPh sb="15" eb="16">
      <t>フク</t>
    </rPh>
    <rPh sb="17" eb="19">
      <t>タテモノ</t>
    </rPh>
    <rPh sb="20" eb="22">
      <t>バアイ</t>
    </rPh>
    <rPh sb="23" eb="25">
      <t>ジョウキ</t>
    </rPh>
    <rPh sb="26" eb="30">
      <t>ジドウケイサン</t>
    </rPh>
    <rPh sb="31" eb="33">
      <t>サンシュツ</t>
    </rPh>
    <rPh sb="42" eb="44">
      <t>キジュン</t>
    </rPh>
    <rPh sb="44" eb="46">
      <t>イチジ</t>
    </rPh>
    <rPh sb="51" eb="54">
      <t>ショウヒリョウ</t>
    </rPh>
    <rPh sb="55" eb="57">
      <t>キジュン</t>
    </rPh>
    <rPh sb="57" eb="59">
      <t>ハイシュツ</t>
    </rPh>
    <rPh sb="59" eb="60">
      <t>リョウ</t>
    </rPh>
    <rPh sb="61" eb="64">
      <t>キジュンチ</t>
    </rPh>
    <rPh sb="70" eb="72">
      <t>カノウ</t>
    </rPh>
    <rPh sb="76" eb="78">
      <t>ショウサイ</t>
    </rPh>
    <rPh sb="79" eb="82">
      <t>ジムキョク</t>
    </rPh>
    <rPh sb="84" eb="86">
      <t>カクニン</t>
    </rPh>
    <phoneticPr fontId="3"/>
  </si>
  <si>
    <t>色のセルに入力してください。</t>
    <rPh sb="0" eb="1">
      <t>イロ</t>
    </rPh>
    <rPh sb="5" eb="7">
      <t>ニュウリョク</t>
    </rPh>
    <phoneticPr fontId="5"/>
  </si>
  <si>
    <t>色のセルは入力シートに入力してください。</t>
    <rPh sb="0" eb="1">
      <t>イロ</t>
    </rPh>
    <rPh sb="5" eb="7">
      <t>ニュウリョク</t>
    </rPh>
    <rPh sb="11" eb="13">
      <t>ニュウリョク</t>
    </rPh>
    <phoneticPr fontId="5"/>
  </si>
  <si>
    <t>第17号様式</t>
    <phoneticPr fontId="5"/>
  </si>
  <si>
    <t>東京都知事　殿</t>
    <rPh sb="0" eb="3">
      <t>トウキョウト</t>
    </rPh>
    <rPh sb="3" eb="5">
      <t>チジ</t>
    </rPh>
    <rPh sb="6" eb="7">
      <t>ドノ</t>
    </rPh>
    <phoneticPr fontId="5"/>
  </si>
  <si>
    <t>住所</t>
    <phoneticPr fontId="3"/>
  </si>
  <si>
    <t>000-0000 東京都●●区▲▲　◆－◆－◆ ■■ビル▼階</t>
  </si>
  <si>
    <t>名称</t>
    <rPh sb="0" eb="2">
      <t>メイショウ</t>
    </rPh>
    <phoneticPr fontId="5"/>
  </si>
  <si>
    <t>代表者</t>
    <rPh sb="0" eb="3">
      <t>ダイヒョウシャ</t>
    </rPh>
    <phoneticPr fontId="5"/>
  </si>
  <si>
    <t>代表取締役 〇〇 ●●</t>
  </si>
  <si>
    <t>担当者</t>
    <rPh sb="0" eb="3">
      <t>タントウシャ</t>
    </rPh>
    <phoneticPr fontId="5"/>
  </si>
  <si>
    <t>総務課 〇〇 ●●</t>
  </si>
  <si>
    <t>（共同申請者）</t>
    <rPh sb="1" eb="6">
      <t>キョウドウシンセイシャ</t>
    </rPh>
    <phoneticPr fontId="3"/>
  </si>
  <si>
    <t>（手続代行者）</t>
    <rPh sb="1" eb="3">
      <t>テツヅ</t>
    </rPh>
    <rPh sb="3" eb="6">
      <t>ダイコウシャ</t>
    </rPh>
    <phoneticPr fontId="3"/>
  </si>
  <si>
    <t>記</t>
    <rPh sb="0" eb="1">
      <t>キ</t>
    </rPh>
    <phoneticPr fontId="3"/>
  </si>
  <si>
    <t>交付決定番号</t>
    <rPh sb="0" eb="2">
      <t>コウフ</t>
    </rPh>
    <rPh sb="2" eb="4">
      <t>ケッテイ</t>
    </rPh>
    <rPh sb="4" eb="6">
      <t>バンゴウ</t>
    </rPh>
    <phoneticPr fontId="5"/>
  </si>
  <si>
    <t>事業の名称</t>
    <phoneticPr fontId="5"/>
  </si>
  <si>
    <t>株式会社〇〇〇本社ビル省エネポテンシャル調査事業</t>
    <phoneticPr fontId="3"/>
  </si>
  <si>
    <t>事業所の名称</t>
    <rPh sb="0" eb="3">
      <t>ジギョウショ</t>
    </rPh>
    <rPh sb="4" eb="6">
      <t>メイショウ</t>
    </rPh>
    <phoneticPr fontId="5"/>
  </si>
  <si>
    <t>株式会社〇〇〇本社ビル</t>
    <phoneticPr fontId="3"/>
  </si>
  <si>
    <t>設計費及び改修工事費の概算</t>
    <phoneticPr fontId="3"/>
  </si>
  <si>
    <t>円</t>
    <rPh sb="0" eb="1">
      <t>エン</t>
    </rPh>
    <phoneticPr fontId="3"/>
  </si>
  <si>
    <t>●●●●●●●●</t>
    <phoneticPr fontId="3"/>
  </si>
  <si>
    <t>建物全体のエネルギー消費量</t>
    <phoneticPr fontId="3"/>
  </si>
  <si>
    <t>％削減</t>
    <rPh sb="1" eb="3">
      <t>サクゲン</t>
    </rPh>
    <phoneticPr fontId="3"/>
  </si>
  <si>
    <t>▲▲</t>
    <phoneticPr fontId="3"/>
  </si>
  <si>
    <t>改修対象部分のエネルギー消費量</t>
    <phoneticPr fontId="3"/>
  </si>
  <si>
    <t>▲▲</t>
  </si>
  <si>
    <r>
      <t>建物全体のＣＯ</t>
    </r>
    <r>
      <rPr>
        <vertAlign val="subscript"/>
        <sz val="11"/>
        <color theme="1"/>
        <rFont val="ＭＳ 明朝"/>
        <family val="1"/>
        <charset val="128"/>
      </rPr>
      <t>２</t>
    </r>
    <r>
      <rPr>
        <sz val="11"/>
        <color theme="1"/>
        <rFont val="ＭＳ 明朝"/>
        <family val="1"/>
        <charset val="128"/>
      </rPr>
      <t>排出量</t>
    </r>
    <phoneticPr fontId="3"/>
  </si>
  <si>
    <t>第17号様式の２</t>
    <phoneticPr fontId="3"/>
  </si>
  <si>
    <t>改修計画概要書</t>
    <rPh sb="0" eb="4">
      <t>カイシュウケイカク</t>
    </rPh>
    <rPh sb="4" eb="7">
      <t>ガイヨウショ</t>
    </rPh>
    <phoneticPr fontId="3"/>
  </si>
  <si>
    <t>■改修内容の概要</t>
    <rPh sb="1" eb="3">
      <t>カイシュウ</t>
    </rPh>
    <rPh sb="3" eb="5">
      <t>ナイヨウ</t>
    </rPh>
    <rPh sb="6" eb="8">
      <t>ガイヨウ</t>
    </rPh>
    <phoneticPr fontId="3"/>
  </si>
  <si>
    <t>・建物の基準階○～○○階を対象とし、建物外皮、空調設備、照明設備を改修し、ビルユーザーの快適性を改善する。</t>
    <rPh sb="1" eb="3">
      <t>タテモノ</t>
    </rPh>
    <rPh sb="4" eb="6">
      <t>キジュン</t>
    </rPh>
    <rPh sb="6" eb="7">
      <t>カイ</t>
    </rPh>
    <rPh sb="11" eb="12">
      <t>カイ</t>
    </rPh>
    <rPh sb="13" eb="15">
      <t>タイショウ</t>
    </rPh>
    <rPh sb="18" eb="20">
      <t>タテモノ</t>
    </rPh>
    <rPh sb="20" eb="22">
      <t>ガイヒ</t>
    </rPh>
    <rPh sb="23" eb="25">
      <t>クウチョウ</t>
    </rPh>
    <rPh sb="25" eb="27">
      <t>セツビ</t>
    </rPh>
    <rPh sb="28" eb="30">
      <t>ショウメイ</t>
    </rPh>
    <rPh sb="30" eb="32">
      <t>セツビ</t>
    </rPh>
    <rPh sb="33" eb="35">
      <t>カイシュウ</t>
    </rPh>
    <rPh sb="44" eb="47">
      <t>カイテキセイ</t>
    </rPh>
    <rPh sb="48" eb="50">
      <t>カイゼン</t>
    </rPh>
    <phoneticPr fontId="3"/>
  </si>
  <si>
    <t>　また、運転状況の分析結果を踏まえた熱源設備の改修も実施する。</t>
    <rPh sb="4" eb="6">
      <t>ウンテン</t>
    </rPh>
    <rPh sb="6" eb="8">
      <t>ジョウキョウ</t>
    </rPh>
    <rPh sb="9" eb="11">
      <t>ブンセキ</t>
    </rPh>
    <rPh sb="11" eb="13">
      <t>ケッカ</t>
    </rPh>
    <rPh sb="14" eb="15">
      <t>フ</t>
    </rPh>
    <rPh sb="18" eb="20">
      <t>ネツゲン</t>
    </rPh>
    <rPh sb="20" eb="22">
      <t>セツビ</t>
    </rPh>
    <rPh sb="23" eb="25">
      <t>カイシュウ</t>
    </rPh>
    <rPh sb="26" eb="28">
      <t>ジッシ</t>
    </rPh>
    <phoneticPr fontId="3"/>
  </si>
  <si>
    <t>・建物外皮は○○ガラスから△△ガラスに改修し、空調負荷を□□％低減する。</t>
    <rPh sb="1" eb="3">
      <t>タテモノ</t>
    </rPh>
    <rPh sb="3" eb="5">
      <t>ガイヒ</t>
    </rPh>
    <rPh sb="19" eb="21">
      <t>カイシュウ</t>
    </rPh>
    <rPh sb="23" eb="25">
      <t>クウチョウ</t>
    </rPh>
    <rPh sb="25" eb="27">
      <t>フカ</t>
    </rPh>
    <rPh sb="31" eb="33">
      <t>テイゲン</t>
    </rPh>
    <phoneticPr fontId="3"/>
  </si>
  <si>
    <t>・熱源設備は主要機器を○○から△△に改修し、容量のダウンサイジングにより定格能力を□□％低減する。</t>
    <rPh sb="1" eb="3">
      <t>ネツゲン</t>
    </rPh>
    <rPh sb="3" eb="5">
      <t>セツビ</t>
    </rPh>
    <rPh sb="6" eb="8">
      <t>シュヨウ</t>
    </rPh>
    <rPh sb="8" eb="10">
      <t>キキ</t>
    </rPh>
    <rPh sb="18" eb="20">
      <t>カイシュウ</t>
    </rPh>
    <rPh sb="22" eb="24">
      <t>ヨウリョウ</t>
    </rPh>
    <rPh sb="36" eb="38">
      <t>テイカク</t>
    </rPh>
    <rPh sb="38" eb="40">
      <t>ノウリョク</t>
    </rPh>
    <rPh sb="44" eb="46">
      <t>テイゲン</t>
    </rPh>
    <phoneticPr fontId="3"/>
  </si>
  <si>
    <t>　また、ポンプの省エネ制御として△△を追加する。</t>
    <rPh sb="8" eb="9">
      <t>ショウ</t>
    </rPh>
    <rPh sb="11" eb="13">
      <t>セイギョ</t>
    </rPh>
    <rPh sb="19" eb="21">
      <t>ツイカ</t>
    </rPh>
    <phoneticPr fontId="3"/>
  </si>
  <si>
    <t>・照明設備は○○から△△に改修し、省エネ制御として△△を追加する。</t>
    <rPh sb="1" eb="3">
      <t>ショウメイ</t>
    </rPh>
    <rPh sb="3" eb="5">
      <t>セツビ</t>
    </rPh>
    <rPh sb="13" eb="15">
      <t>カイシュウ</t>
    </rPh>
    <rPh sb="17" eb="18">
      <t>ショウ</t>
    </rPh>
    <rPh sb="20" eb="22">
      <t>セイギョ</t>
    </rPh>
    <rPh sb="28" eb="30">
      <t>ツイカ</t>
    </rPh>
    <phoneticPr fontId="3"/>
  </si>
  <si>
    <t>・体制として、計画、設計段階から○○が参画して、詳細検討を行う。</t>
    <rPh sb="1" eb="3">
      <t>タイセイ</t>
    </rPh>
    <rPh sb="7" eb="9">
      <t>ケイカク</t>
    </rPh>
    <rPh sb="10" eb="12">
      <t>セッケイ</t>
    </rPh>
    <rPh sb="12" eb="14">
      <t>ダンカイ</t>
    </rPh>
    <rPh sb="19" eb="21">
      <t>サンカク</t>
    </rPh>
    <rPh sb="24" eb="26">
      <t>ショウサイ</t>
    </rPh>
    <rPh sb="26" eb="28">
      <t>ケントウ</t>
    </rPh>
    <rPh sb="29" eb="30">
      <t>オコナ</t>
    </rPh>
    <phoneticPr fontId="3"/>
  </si>
  <si>
    <t>　また、改修後の運用段階でも○○が性能検証（コミッショニング）を行い、建物管理者のチューニングへ助言する。</t>
    <rPh sb="4" eb="6">
      <t>カイシュウ</t>
    </rPh>
    <rPh sb="6" eb="7">
      <t>ゴ</t>
    </rPh>
    <rPh sb="8" eb="10">
      <t>ウンヨウ</t>
    </rPh>
    <rPh sb="10" eb="12">
      <t>ダンカイ</t>
    </rPh>
    <rPh sb="17" eb="19">
      <t>セイノウ</t>
    </rPh>
    <rPh sb="19" eb="21">
      <t>ケンショウ</t>
    </rPh>
    <rPh sb="32" eb="33">
      <t>オコナ</t>
    </rPh>
    <rPh sb="35" eb="37">
      <t>タテモノ</t>
    </rPh>
    <rPh sb="37" eb="40">
      <t>カンリシャ</t>
    </rPh>
    <rPh sb="48" eb="50">
      <t>ジョゲン</t>
    </rPh>
    <phoneticPr fontId="3"/>
  </si>
  <si>
    <t>第11号様式の２（第15条関係）</t>
    <phoneticPr fontId="3"/>
  </si>
  <si>
    <t>■改修内容を決定するための検討内容</t>
    <rPh sb="1" eb="3">
      <t>カイシュウ</t>
    </rPh>
    <rPh sb="3" eb="5">
      <t>ナイヨウ</t>
    </rPh>
    <rPh sb="6" eb="8">
      <t>ケッテイ</t>
    </rPh>
    <rPh sb="13" eb="15">
      <t>ケントウ</t>
    </rPh>
    <rPh sb="15" eb="17">
      <t>ナイヨウ</t>
    </rPh>
    <phoneticPr fontId="3"/>
  </si>
  <si>
    <t>・月間の設備・機器別のエネルギー消費比率を把握し、○○設備△△機器の比率が高いことや、…が分かった。</t>
    <rPh sb="1" eb="2">
      <t>ゲツ</t>
    </rPh>
    <rPh sb="2" eb="3">
      <t>カン</t>
    </rPh>
    <rPh sb="4" eb="6">
      <t>セツビ</t>
    </rPh>
    <rPh sb="7" eb="9">
      <t>キキ</t>
    </rPh>
    <rPh sb="9" eb="10">
      <t>ベツ</t>
    </rPh>
    <rPh sb="16" eb="18">
      <t>ショウヒ</t>
    </rPh>
    <rPh sb="18" eb="20">
      <t>ヒリツ</t>
    </rPh>
    <rPh sb="21" eb="23">
      <t>ハアク</t>
    </rPh>
    <rPh sb="27" eb="29">
      <t>セツビ</t>
    </rPh>
    <rPh sb="31" eb="33">
      <t>キキ</t>
    </rPh>
    <rPh sb="34" eb="36">
      <t>ヒリツ</t>
    </rPh>
    <rPh sb="37" eb="38">
      <t>タカ</t>
    </rPh>
    <rPh sb="45" eb="46">
      <t>ワ</t>
    </rPh>
    <phoneticPr fontId="3"/>
  </si>
  <si>
    <t>・夏期の代表週の時刻別の建物負荷（熱源運転による製造熱量）を確認し、空調設備の運転状況や、…を把握した。</t>
    <rPh sb="1" eb="3">
      <t>カキ</t>
    </rPh>
    <rPh sb="4" eb="6">
      <t>ダイヒョウ</t>
    </rPh>
    <rPh sb="6" eb="7">
      <t>シュウ</t>
    </rPh>
    <rPh sb="8" eb="10">
      <t>ジコク</t>
    </rPh>
    <rPh sb="10" eb="11">
      <t>ベツ</t>
    </rPh>
    <rPh sb="12" eb="14">
      <t>タテモノ</t>
    </rPh>
    <rPh sb="14" eb="16">
      <t>フカ</t>
    </rPh>
    <rPh sb="17" eb="19">
      <t>ネツゲン</t>
    </rPh>
    <rPh sb="19" eb="21">
      <t>ウンテン</t>
    </rPh>
    <rPh sb="24" eb="26">
      <t>セイゾウ</t>
    </rPh>
    <rPh sb="26" eb="28">
      <t>ネツリョウ</t>
    </rPh>
    <rPh sb="30" eb="32">
      <t>カクニン</t>
    </rPh>
    <rPh sb="34" eb="36">
      <t>クウチョウ</t>
    </rPh>
    <rPh sb="36" eb="38">
      <t>セツビ</t>
    </rPh>
    <rPh sb="39" eb="41">
      <t>ウンテン</t>
    </rPh>
    <rPh sb="41" eb="43">
      <t>ジョウキョウ</t>
    </rPh>
    <rPh sb="47" eb="49">
      <t>ハアク</t>
    </rPh>
    <phoneticPr fontId="3"/>
  </si>
  <si>
    <t>・夏期の代表時刻の室内の温湿度測定、ペリメーター（外皮廻り）の放射熱画像により、温熱環境が…と分かった。</t>
    <rPh sb="1" eb="3">
      <t>カキ</t>
    </rPh>
    <rPh sb="4" eb="6">
      <t>ダイヒョウ</t>
    </rPh>
    <rPh sb="6" eb="8">
      <t>ジコク</t>
    </rPh>
    <rPh sb="9" eb="11">
      <t>シツナイ</t>
    </rPh>
    <rPh sb="12" eb="15">
      <t>オンシツド</t>
    </rPh>
    <rPh sb="15" eb="17">
      <t>ソクテイ</t>
    </rPh>
    <rPh sb="25" eb="27">
      <t>ガイヒ</t>
    </rPh>
    <rPh sb="27" eb="28">
      <t>マワ</t>
    </rPh>
    <rPh sb="31" eb="33">
      <t>ホウシャ</t>
    </rPh>
    <rPh sb="33" eb="34">
      <t>ネツ</t>
    </rPh>
    <rPh sb="34" eb="36">
      <t>ガゾウ</t>
    </rPh>
    <rPh sb="40" eb="42">
      <t>オンネツ</t>
    </rPh>
    <rPh sb="42" eb="44">
      <t>カンキョウ</t>
    </rPh>
    <rPh sb="47" eb="48">
      <t>ワ</t>
    </rPh>
    <phoneticPr fontId="3"/>
  </si>
  <si>
    <t>・ビル管理者、ビルユーザーへのヒアリング結果から、○○を課題とし、△△の改修により改善すること目的とする。</t>
    <rPh sb="3" eb="6">
      <t>カンリシャ</t>
    </rPh>
    <rPh sb="20" eb="22">
      <t>ケッカ</t>
    </rPh>
    <rPh sb="28" eb="30">
      <t>カダイ</t>
    </rPh>
    <rPh sb="36" eb="38">
      <t>カイシュウ</t>
    </rPh>
    <rPh sb="41" eb="43">
      <t>カイゼン</t>
    </rPh>
    <rPh sb="47" eb="49">
      <t>モクテキ</t>
    </rPh>
    <phoneticPr fontId="3"/>
  </si>
  <si>
    <t>・改修計画案を比較し、各案のイニシャル・ランニングコスト、エネルギー消費量、…を算定した。</t>
    <rPh sb="1" eb="3">
      <t>カイシュウ</t>
    </rPh>
    <rPh sb="3" eb="5">
      <t>ケイカク</t>
    </rPh>
    <rPh sb="5" eb="6">
      <t>アン</t>
    </rPh>
    <rPh sb="7" eb="9">
      <t>ヒカク</t>
    </rPh>
    <rPh sb="11" eb="13">
      <t>カクアン</t>
    </rPh>
    <rPh sb="34" eb="37">
      <t>ショウヒリョウ</t>
    </rPh>
    <rPh sb="40" eb="42">
      <t>サンテイ</t>
    </rPh>
    <phoneticPr fontId="3"/>
  </si>
  <si>
    <t>第17号様式の３</t>
    <phoneticPr fontId="3"/>
  </si>
  <si>
    <t>一次エネルギー消費量及びCO2排出量の削減計画書</t>
    <rPh sb="0" eb="2">
      <t>イチジ</t>
    </rPh>
    <rPh sb="7" eb="10">
      <t>ショウヒリョウ</t>
    </rPh>
    <rPh sb="10" eb="11">
      <t>オヨ</t>
    </rPh>
    <rPh sb="15" eb="18">
      <t>ハイシュツリョウ</t>
    </rPh>
    <rPh sb="19" eb="24">
      <t>サクゲンケイカクショ</t>
    </rPh>
    <phoneticPr fontId="3"/>
  </si>
  <si>
    <t>一次エネルギー消費量及びCO2排出量の削減計画書</t>
  </si>
  <si>
    <t>一次エネルギー消費量・CO2排出量の概算</t>
    <rPh sb="0" eb="1">
      <t>イチジ</t>
    </rPh>
    <rPh sb="5" eb="8">
      <t>ショウヒリョウ</t>
    </rPh>
    <rPh sb="12" eb="15">
      <t>ハイシュツリョウ</t>
    </rPh>
    <rPh sb="18" eb="20">
      <t>ガイサン</t>
    </rPh>
    <phoneticPr fontId="6"/>
  </si>
  <si>
    <t>一次エネルギー消費量・CO2排出量の概算</t>
  </si>
  <si>
    <t>建物全体の
一次エネルギー消費量</t>
    <rPh sb="0" eb="2">
      <t>タテモノ</t>
    </rPh>
    <rPh sb="2" eb="4">
      <t>ゼンタイ</t>
    </rPh>
    <rPh sb="6" eb="8">
      <t>イチジ</t>
    </rPh>
    <rPh sb="13" eb="16">
      <t>ショウヒリョウ</t>
    </rPh>
    <phoneticPr fontId="6"/>
  </si>
  <si>
    <t>建物全体の
一次エネルギー消費量</t>
  </si>
  <si>
    <t>基準一次エネルギー消費量</t>
  </si>
  <si>
    <t>GJ/年</t>
  </si>
  <si>
    <t>改修後の一次エネルギー消費量</t>
    <rPh sb="0" eb="3">
      <t>カイシュウゴ</t>
    </rPh>
    <rPh sb="4" eb="6">
      <t>イチジ</t>
    </rPh>
    <rPh sb="11" eb="14">
      <t>ショウヒリョウ</t>
    </rPh>
    <phoneticPr fontId="3"/>
  </si>
  <si>
    <t>改修後の一次エネルギー消費量</t>
  </si>
  <si>
    <t>基準一次エネルギー消費原単位</t>
    <rPh sb="0" eb="2">
      <t>キジュン</t>
    </rPh>
    <rPh sb="2" eb="4">
      <t>イチジ</t>
    </rPh>
    <rPh sb="9" eb="14">
      <t>ショウヒゲンタンイ</t>
    </rPh>
    <phoneticPr fontId="3"/>
  </si>
  <si>
    <t>基準一次エネルギー消費原単位</t>
  </si>
  <si>
    <t>MJ/㎡･年</t>
  </si>
  <si>
    <t>改修後の一次エネルギー消費原単位</t>
    <rPh sb="0" eb="3">
      <t>カイシュウゴ</t>
    </rPh>
    <rPh sb="4" eb="6">
      <t>イチジ</t>
    </rPh>
    <rPh sb="11" eb="13">
      <t>ショウヒ</t>
    </rPh>
    <rPh sb="13" eb="16">
      <t>ゲンタンイ</t>
    </rPh>
    <phoneticPr fontId="3"/>
  </si>
  <si>
    <t>改修後の一次エネルギー消費原単位</t>
  </si>
  <si>
    <t>削減割合</t>
    <rPh sb="0" eb="2">
      <t>サクゲン</t>
    </rPh>
    <rPh sb="2" eb="4">
      <t>ワリアイ</t>
    </rPh>
    <phoneticPr fontId="3"/>
  </si>
  <si>
    <t>%</t>
    <phoneticPr fontId="3"/>
  </si>
  <si>
    <t>削減割合</t>
  </si>
  <si>
    <t>%</t>
  </si>
  <si>
    <t>改修対象部分の
一次エネルギー消費量</t>
    <rPh sb="0" eb="2">
      <t>カイシュウ</t>
    </rPh>
    <rPh sb="2" eb="6">
      <t>タイショウブブン</t>
    </rPh>
    <rPh sb="8" eb="10">
      <t>イチジ</t>
    </rPh>
    <rPh sb="15" eb="18">
      <t>ショウヒリョウ</t>
    </rPh>
    <phoneticPr fontId="6"/>
  </si>
  <si>
    <t>改修前の一次エネルギー消費量</t>
    <rPh sb="0" eb="3">
      <t>カイシュウマエ</t>
    </rPh>
    <rPh sb="4" eb="6">
      <t>イチジ</t>
    </rPh>
    <rPh sb="11" eb="14">
      <t>ショウヒリョウ</t>
    </rPh>
    <phoneticPr fontId="3"/>
  </si>
  <si>
    <t>改修対象部分の
一次エネルギー消費量</t>
  </si>
  <si>
    <t>改修前の一次エネルギー消費量</t>
  </si>
  <si>
    <t>建物全体のCO2排出量</t>
    <rPh sb="8" eb="11">
      <t>ハイシュツリョウ</t>
    </rPh>
    <phoneticPr fontId="3"/>
  </si>
  <si>
    <t>建物全体のCO2排出量</t>
  </si>
  <si>
    <t>基準排出量</t>
  </si>
  <si>
    <t>t-CO2/年</t>
  </si>
  <si>
    <t>改修後の排出量</t>
    <rPh sb="0" eb="3">
      <t>カイシュウゴ</t>
    </rPh>
    <rPh sb="4" eb="7">
      <t>ハイシュツリョウ</t>
    </rPh>
    <phoneticPr fontId="3"/>
  </si>
  <si>
    <t>改修後の排出量</t>
  </si>
  <si>
    <t>基準排出原単位</t>
    <rPh sb="4" eb="7">
      <t>ゲンタンイ</t>
    </rPh>
    <phoneticPr fontId="3"/>
  </si>
  <si>
    <t>基準排出原単位</t>
  </si>
  <si>
    <t>kg-CO2/㎡･年</t>
  </si>
  <si>
    <t>改修後の排出原単位</t>
    <rPh sb="6" eb="9">
      <t>ゲンタンイ</t>
    </rPh>
    <phoneticPr fontId="3"/>
  </si>
  <si>
    <t>改修後の排出原単位</t>
  </si>
  <si>
    <t>算　定　根　拠</t>
    <rPh sb="0" eb="1">
      <t>サン</t>
    </rPh>
    <rPh sb="2" eb="3">
      <t>テイ</t>
    </rPh>
    <rPh sb="4" eb="5">
      <t>ネ</t>
    </rPh>
    <rPh sb="6" eb="7">
      <t>キョ</t>
    </rPh>
    <phoneticPr fontId="3"/>
  </si>
  <si>
    <t>算　定　根　拠</t>
  </si>
  <si>
    <t xml:space="preserve">
</t>
    <phoneticPr fontId="3"/>
  </si>
  <si>
    <t>第17号様式の４</t>
    <phoneticPr fontId="3"/>
  </si>
  <si>
    <t>設計費及び改修工事費の概算書</t>
    <rPh sb="3" eb="4">
      <t>オヨ</t>
    </rPh>
    <rPh sb="5" eb="7">
      <t>カイシュウ</t>
    </rPh>
    <rPh sb="7" eb="10">
      <t>コウジヒ</t>
    </rPh>
    <rPh sb="11" eb="13">
      <t>ガイサン</t>
    </rPh>
    <rPh sb="13" eb="14">
      <t>ショ</t>
    </rPh>
    <phoneticPr fontId="3"/>
  </si>
  <si>
    <t>設計費及び改修工事費、改修により削減される光熱水費の概算を記載してください。</t>
    <rPh sb="0" eb="1">
      <t>オヨ</t>
    </rPh>
    <rPh sb="2" eb="4">
      <t>カイシュウ</t>
    </rPh>
    <rPh sb="4" eb="7">
      <t>コウジヒ</t>
    </rPh>
    <rPh sb="9" eb="10">
      <t>ヒ</t>
    </rPh>
    <rPh sb="11" eb="13">
      <t>カイシュウ</t>
    </rPh>
    <rPh sb="16" eb="18">
      <t>サクゲン</t>
    </rPh>
    <rPh sb="21" eb="25">
      <t>コウネツスイヒ</t>
    </rPh>
    <rPh sb="26" eb="28">
      <t>ガイサン</t>
    </rPh>
    <rPh sb="27" eb="29">
      <t>キサイ</t>
    </rPh>
    <phoneticPr fontId="3"/>
  </si>
  <si>
    <t>統合的設計に係る概算設計費（Ａ)</t>
    <rPh sb="0" eb="3">
      <t>トウゴウテキ</t>
    </rPh>
    <rPh sb="3" eb="5">
      <t>セッケイ</t>
    </rPh>
    <rPh sb="6" eb="7">
      <t>カカワ</t>
    </rPh>
    <rPh sb="8" eb="10">
      <t>ガイサン</t>
    </rPh>
    <rPh sb="10" eb="13">
      <t>セッケイヒ</t>
    </rPh>
    <phoneticPr fontId="3"/>
  </si>
  <si>
    <t>千円</t>
    <rPh sb="0" eb="2">
      <t>センエン</t>
    </rPh>
    <phoneticPr fontId="3"/>
  </si>
  <si>
    <t>単純更新による概算工事費（Ｂ)</t>
    <rPh sb="0" eb="4">
      <t>タンジュンコウシン</t>
    </rPh>
    <rPh sb="7" eb="9">
      <t>ガイサン</t>
    </rPh>
    <rPh sb="9" eb="11">
      <t>コウジ</t>
    </rPh>
    <rPh sb="11" eb="12">
      <t>ヒ</t>
    </rPh>
    <phoneticPr fontId="3"/>
  </si>
  <si>
    <t>統合的設計を取り入れた改修工事の概算工事費（Ｃ)</t>
    <rPh sb="0" eb="2">
      <t>トウゴウ</t>
    </rPh>
    <rPh sb="2" eb="3">
      <t>テキ</t>
    </rPh>
    <rPh sb="3" eb="5">
      <t>セッケイ</t>
    </rPh>
    <rPh sb="6" eb="7">
      <t>ト</t>
    </rPh>
    <rPh sb="8" eb="9">
      <t>イ</t>
    </rPh>
    <rPh sb="11" eb="13">
      <t>カイシュウ</t>
    </rPh>
    <rPh sb="13" eb="15">
      <t>コウジ</t>
    </rPh>
    <rPh sb="16" eb="18">
      <t>ガイサン</t>
    </rPh>
    <rPh sb="18" eb="20">
      <t>コウジ</t>
    </rPh>
    <rPh sb="20" eb="21">
      <t>ヒ</t>
    </rPh>
    <phoneticPr fontId="3"/>
  </si>
  <si>
    <t>改修により削減される概算光熱水費（Ｄ)</t>
    <rPh sb="0" eb="2">
      <t>カイシュウ</t>
    </rPh>
    <rPh sb="5" eb="7">
      <t>サクゲン</t>
    </rPh>
    <rPh sb="10" eb="12">
      <t>ガイサン</t>
    </rPh>
    <rPh sb="12" eb="16">
      <t>コウネツスイヒ</t>
    </rPh>
    <phoneticPr fontId="3"/>
  </si>
  <si>
    <t>実証事業における助成対象経費（参考値）※１</t>
    <rPh sb="0" eb="4">
      <t>ジッショウジギョウ</t>
    </rPh>
    <rPh sb="8" eb="10">
      <t>ジョセイ</t>
    </rPh>
    <rPh sb="10" eb="12">
      <t>タイショウ</t>
    </rPh>
    <rPh sb="12" eb="14">
      <t>ケイヒ</t>
    </rPh>
    <rPh sb="15" eb="17">
      <t>サンコウ</t>
    </rPh>
    <rPh sb="17" eb="18">
      <t>アタイ</t>
    </rPh>
    <phoneticPr fontId="3"/>
  </si>
  <si>
    <t>算定根拠</t>
    <rPh sb="0" eb="4">
      <t>サンテイコンキョ</t>
    </rPh>
    <phoneticPr fontId="3"/>
  </si>
  <si>
    <t xml:space="preserve">（１）統合的設計に係る概算設計費（Ａ)
同規模・同用途の新築建物における設計費用を参考に以下のように算定する。なお、統合的設計による改修を実施するため改修工事の設計ではなく、新築における設計費用と参考とした。
○○○○○における設計費用：△△△千円（□□円/m2）
●●●●●における設計費用：▲▲▲千円（■■円/m2）
以上を参考に、面積当たりの設計費を◇◇円/m2と想定し、事業対象建物の延床面積を乗じて
※※※※円と想定した。
また、改修後の運用体制構築に関わる費用（コミッショニング等のための体制構築費用）は、専門家及び工事会社へ見積を請求し、××円と想定した。
（２）単純更新による概算工事費（Ｂ)
単純改修工事を熱源機器の更新、空調機ファンの更新、照明器具の更新（蛍光灯→LED）と想定し、機器の購入、搬送、搬入・据付の見積を工事会社へ請求した。
（３）統合的設計を取り入れた改修工事の概算工事費（Ｃ)
中間報告において想定している統合的設計による改修工事について、工事会社へ概算見積を請求した。
（４）改修により削減される概算光熱水費（Ｄ)
一次エネルギー消費量及びCO2排出量の削減計画書において示した削減電力量、削減ガス量について、昨年度時点の契約単価（円/kWh・円/Nm3、フラットレート）により、15年分の削減光熱水費を想定した。
</t>
    <rPh sb="2" eb="5">
      <t>トウゴウテキ</t>
    </rPh>
    <rPh sb="5" eb="7">
      <t>セッケイ</t>
    </rPh>
    <rPh sb="8" eb="9">
      <t>カカ</t>
    </rPh>
    <rPh sb="10" eb="12">
      <t>ガイサン</t>
    </rPh>
    <rPh sb="12" eb="15">
      <t>セッケイヒ</t>
    </rPh>
    <rPh sb="19" eb="22">
      <t>ドウキボ</t>
    </rPh>
    <rPh sb="114" eb="118">
      <t>セッケイヒヨウ</t>
    </rPh>
    <rPh sb="122" eb="124">
      <t>センエン</t>
    </rPh>
    <rPh sb="127" eb="128">
      <t>エン</t>
    </rPh>
    <rPh sb="142" eb="146">
      <t>セッケイヒヨウ</t>
    </rPh>
    <rPh sb="150" eb="152">
      <t>センエン</t>
    </rPh>
    <rPh sb="161" eb="163">
      <t>イジョウ</t>
    </rPh>
    <rPh sb="164" eb="166">
      <t>サンコウ</t>
    </rPh>
    <rPh sb="168" eb="171">
      <t>メンセキア</t>
    </rPh>
    <rPh sb="174" eb="177">
      <t>セッケイヒ</t>
    </rPh>
    <rPh sb="180" eb="181">
      <t>エン</t>
    </rPh>
    <rPh sb="185" eb="187">
      <t>ソウテイ</t>
    </rPh>
    <rPh sb="189" eb="193">
      <t>ジギョウタイショウ</t>
    </rPh>
    <rPh sb="193" eb="195">
      <t>タテモノ</t>
    </rPh>
    <rPh sb="196" eb="200">
      <t>ノベユカメンセキ</t>
    </rPh>
    <rPh sb="201" eb="202">
      <t>ジョウ</t>
    </rPh>
    <rPh sb="209" eb="210">
      <t>エン</t>
    </rPh>
    <rPh sb="211" eb="213">
      <t>ソウテイ</t>
    </rPh>
    <rPh sb="226" eb="228">
      <t>タイセイ</t>
    </rPh>
    <rPh sb="228" eb="230">
      <t>コウチク</t>
    </rPh>
    <rPh sb="245" eb="246">
      <t>トウ</t>
    </rPh>
    <rPh sb="259" eb="262">
      <t>センモンカ</t>
    </rPh>
    <rPh sb="262" eb="263">
      <t>オヨ</t>
    </rPh>
    <rPh sb="264" eb="268">
      <t>コウジガイシャ</t>
    </rPh>
    <rPh sb="269" eb="271">
      <t>ミツモリ</t>
    </rPh>
    <rPh sb="272" eb="274">
      <t>セイキュウ</t>
    </rPh>
    <rPh sb="278" eb="279">
      <t>エン</t>
    </rPh>
    <rPh sb="280" eb="282">
      <t>ソウテイ</t>
    </rPh>
    <rPh sb="306" eb="312">
      <t>タンジュンカイシュウコウジ</t>
    </rPh>
    <rPh sb="313" eb="315">
      <t>ネツゲン</t>
    </rPh>
    <rPh sb="317" eb="319">
      <t>コウシン</t>
    </rPh>
    <rPh sb="321" eb="324">
      <t>クウチョウキ</t>
    </rPh>
    <rPh sb="328" eb="330">
      <t>コウシン</t>
    </rPh>
    <rPh sb="333" eb="335">
      <t>キグ</t>
    </rPh>
    <rPh sb="336" eb="338">
      <t>コウシン</t>
    </rPh>
    <rPh sb="339" eb="342">
      <t>ケイコウトウ</t>
    </rPh>
    <rPh sb="348" eb="350">
      <t>ソウテイ</t>
    </rPh>
    <rPh sb="358" eb="360">
      <t>ハンソウ</t>
    </rPh>
    <rPh sb="361" eb="363">
      <t>ハンニュウ</t>
    </rPh>
    <rPh sb="364" eb="366">
      <t>スエツケ</t>
    </rPh>
    <rPh sb="367" eb="369">
      <t>ミツモリ</t>
    </rPh>
    <rPh sb="370" eb="374">
      <t>コウジガイシャ</t>
    </rPh>
    <rPh sb="375" eb="377">
      <t>セイキュウ</t>
    </rPh>
    <rPh sb="410" eb="414">
      <t>チュウカンホウコク</t>
    </rPh>
    <rPh sb="418" eb="420">
      <t>ソウテイ</t>
    </rPh>
    <rPh sb="432" eb="436">
      <t>カイシュウコウジ</t>
    </rPh>
    <rPh sb="441" eb="445">
      <t>コウジガイシャ</t>
    </rPh>
    <rPh sb="446" eb="448">
      <t>ガイサン</t>
    </rPh>
    <rPh sb="448" eb="450">
      <t>ミツモリ</t>
    </rPh>
    <rPh sb="451" eb="453">
      <t>セイキュウ</t>
    </rPh>
    <rPh sb="509" eb="510">
      <t>シメ</t>
    </rPh>
    <rPh sb="512" eb="517">
      <t>サクゲンデンリョクリョウ</t>
    </rPh>
    <rPh sb="518" eb="520">
      <t>サクゲン</t>
    </rPh>
    <rPh sb="522" eb="523">
      <t>リョウ</t>
    </rPh>
    <rPh sb="528" eb="533">
      <t>サクネンドジテン</t>
    </rPh>
    <rPh sb="534" eb="536">
      <t>ケイヤク</t>
    </rPh>
    <rPh sb="536" eb="538">
      <t>タンカ</t>
    </rPh>
    <rPh sb="539" eb="540">
      <t>エン</t>
    </rPh>
    <rPh sb="545" eb="546">
      <t>エン</t>
    </rPh>
    <rPh sb="565" eb="567">
      <t>ネンブン</t>
    </rPh>
    <rPh sb="568" eb="570">
      <t>サクゲン</t>
    </rPh>
    <rPh sb="570" eb="573">
      <t>コウネツスイ</t>
    </rPh>
    <rPh sb="573" eb="574">
      <t>ヒ</t>
    </rPh>
    <rPh sb="575" eb="577">
      <t>ソウテイ</t>
    </rPh>
    <phoneticPr fontId="3"/>
  </si>
  <si>
    <t>統合的設計による改修に向けた省エネポテンシャル調査事業</t>
    <rPh sb="0" eb="5">
      <t>トウゴウテキセッケイ</t>
    </rPh>
    <rPh sb="8" eb="10">
      <t>カイシュウ</t>
    </rPh>
    <rPh sb="11" eb="12">
      <t>ム</t>
    </rPh>
    <rPh sb="14" eb="15">
      <t>ショウ</t>
    </rPh>
    <rPh sb="23" eb="25">
      <t>チョウサ</t>
    </rPh>
    <rPh sb="25" eb="27">
      <t>ジギョウ</t>
    </rPh>
    <phoneticPr fontId="5"/>
  </si>
  <si>
    <t>【一次エネルギー使用量の算定シート】</t>
    <rPh sb="1" eb="3">
      <t>イチジ</t>
    </rPh>
    <rPh sb="8" eb="11">
      <t>シヨウリョウ</t>
    </rPh>
    <rPh sb="12" eb="14">
      <t>サンテイ</t>
    </rPh>
    <phoneticPr fontId="5"/>
  </si>
  <si>
    <t>燃料・熱の種類</t>
    <phoneticPr fontId="5"/>
  </si>
  <si>
    <t>使 用 量 等</t>
    <rPh sb="0" eb="1">
      <t>ツカ</t>
    </rPh>
    <rPh sb="2" eb="3">
      <t>ヨウ</t>
    </rPh>
    <rPh sb="4" eb="5">
      <t>リョウ</t>
    </rPh>
    <rPh sb="6" eb="7">
      <t>トウ</t>
    </rPh>
    <phoneticPr fontId="5"/>
  </si>
  <si>
    <t>一次エネルギー使用量</t>
    <rPh sb="0" eb="2">
      <t>イチジ</t>
    </rPh>
    <rPh sb="7" eb="10">
      <t>シヨウリョウ</t>
    </rPh>
    <phoneticPr fontId="5"/>
  </si>
  <si>
    <t>実排出係数</t>
    <rPh sb="0" eb="5">
      <t>ジツハイシュツケイスウ</t>
    </rPh>
    <phoneticPr fontId="5"/>
  </si>
  <si>
    <t>単 位</t>
    <phoneticPr fontId="5"/>
  </si>
  <si>
    <t>使用量</t>
    <rPh sb="0" eb="3">
      <t>シヨウリョウ</t>
    </rPh>
    <phoneticPr fontId="5"/>
  </si>
  <si>
    <t>単位発熱量</t>
    <rPh sb="0" eb="2">
      <t>タンイ</t>
    </rPh>
    <rPh sb="2" eb="5">
      <t>ハツネツリョウ</t>
    </rPh>
    <phoneticPr fontId="5"/>
  </si>
  <si>
    <t>熱量
（GJ）</t>
    <rPh sb="0" eb="2">
      <t>ネツリョウ</t>
    </rPh>
    <phoneticPr fontId="5"/>
  </si>
  <si>
    <t>燃料等種類</t>
    <rPh sb="0" eb="2">
      <t>ネンリョウ</t>
    </rPh>
    <rPh sb="2" eb="3">
      <t>ナド</t>
    </rPh>
    <rPh sb="3" eb="5">
      <t>シュルイ</t>
    </rPh>
    <phoneticPr fontId="5"/>
  </si>
  <si>
    <t>単位発熱量</t>
    <rPh sb="0" eb="5">
      <t>タンイハツネツリョウ</t>
    </rPh>
    <phoneticPr fontId="5"/>
  </si>
  <si>
    <t>排出係数</t>
    <rPh sb="0" eb="4">
      <t>ハイシュツケイスウ</t>
    </rPh>
    <phoneticPr fontId="5"/>
  </si>
  <si>
    <t>燃料</t>
    <rPh sb="0" eb="2">
      <t>ネンリョウ</t>
    </rPh>
    <phoneticPr fontId="5"/>
  </si>
  <si>
    <t>原油</t>
    <rPh sb="0" eb="2">
      <t>ゲンユ</t>
    </rPh>
    <phoneticPr fontId="5"/>
  </si>
  <si>
    <t>kL</t>
    <phoneticPr fontId="5"/>
  </si>
  <si>
    <t>原油</t>
  </si>
  <si>
    <t>原油のうちコンデンセート（NGL）</t>
    <rPh sb="0" eb="2">
      <t>ゲンユ</t>
    </rPh>
    <phoneticPr fontId="5"/>
  </si>
  <si>
    <t>原油のうちコンデンセート</t>
  </si>
  <si>
    <t>揮発油（ガソリン）</t>
    <rPh sb="0" eb="3">
      <t>キハツユ</t>
    </rPh>
    <phoneticPr fontId="5"/>
  </si>
  <si>
    <t>ガソリン</t>
  </si>
  <si>
    <t>ナフサ</t>
    <phoneticPr fontId="5"/>
  </si>
  <si>
    <t>ナフサ</t>
  </si>
  <si>
    <t>ジェット燃料油</t>
    <phoneticPr fontId="5"/>
  </si>
  <si>
    <t>ジェット燃料</t>
  </si>
  <si>
    <t>灯油</t>
    <rPh sb="0" eb="2">
      <t>トウユ</t>
    </rPh>
    <phoneticPr fontId="5"/>
  </si>
  <si>
    <t>灯油</t>
  </si>
  <si>
    <t>軽油</t>
    <rPh sb="0" eb="2">
      <t>ケイユ</t>
    </rPh>
    <phoneticPr fontId="5"/>
  </si>
  <si>
    <t>軽油</t>
  </si>
  <si>
    <t>Ａ重油</t>
    <rPh sb="1" eb="3">
      <t>ジュウユ</t>
    </rPh>
    <phoneticPr fontId="5"/>
  </si>
  <si>
    <t>A重油</t>
  </si>
  <si>
    <t>Ｂ・Ｃ重油</t>
    <phoneticPr fontId="5"/>
  </si>
  <si>
    <t>B・C重油</t>
  </si>
  <si>
    <t>潤滑油</t>
    <phoneticPr fontId="5"/>
  </si>
  <si>
    <t>潤滑油</t>
  </si>
  <si>
    <t>石油アスファルト</t>
    <rPh sb="0" eb="2">
      <t>セキユ</t>
    </rPh>
    <phoneticPr fontId="5"/>
  </si>
  <si>
    <t>ｔ</t>
    <phoneticPr fontId="5"/>
  </si>
  <si>
    <t>石油アスファルト</t>
  </si>
  <si>
    <t>石油コークス、FCCコークス</t>
    <rPh sb="0" eb="2">
      <t>セキユ</t>
    </rPh>
    <phoneticPr fontId="5"/>
  </si>
  <si>
    <t>石油コークス・FCCコークス</t>
  </si>
  <si>
    <t>石油ガス</t>
    <rPh sb="0" eb="2">
      <t>セキユ</t>
    </rPh>
    <phoneticPr fontId="5"/>
  </si>
  <si>
    <t>液化石油ガス(LPG)</t>
    <rPh sb="0" eb="2">
      <t>エキカ</t>
    </rPh>
    <rPh sb="2" eb="4">
      <t>セキユ</t>
    </rPh>
    <phoneticPr fontId="5"/>
  </si>
  <si>
    <t>液化石油ガス_LPG</t>
  </si>
  <si>
    <t>石油系炭化水素ガス</t>
    <rPh sb="0" eb="3">
      <t>セキユケイ</t>
    </rPh>
    <rPh sb="3" eb="5">
      <t>タンカ</t>
    </rPh>
    <rPh sb="5" eb="7">
      <t>スイソ</t>
    </rPh>
    <phoneticPr fontId="5"/>
  </si>
  <si>
    <t>千Nm3</t>
  </si>
  <si>
    <t>石油系炭化水素ガス</t>
  </si>
  <si>
    <t>可燃性天然ガス</t>
    <rPh sb="0" eb="3">
      <t>カネンセイ</t>
    </rPh>
    <rPh sb="3" eb="5">
      <t>テンネン</t>
    </rPh>
    <phoneticPr fontId="5"/>
  </si>
  <si>
    <t>液化天然ガス(LNG)</t>
    <rPh sb="0" eb="2">
      <t>エキカ</t>
    </rPh>
    <rPh sb="2" eb="4">
      <t>テンネン</t>
    </rPh>
    <phoneticPr fontId="5"/>
  </si>
  <si>
    <t>液化天然ガス_LNG</t>
  </si>
  <si>
    <t>その他可燃性天然ガス</t>
    <phoneticPr fontId="5"/>
  </si>
  <si>
    <t>その他可燃性天然ガス</t>
  </si>
  <si>
    <t>石炭</t>
    <rPh sb="0" eb="2">
      <t>セキタン</t>
    </rPh>
    <phoneticPr fontId="5"/>
  </si>
  <si>
    <t>原料炭</t>
    <rPh sb="0" eb="2">
      <t>ゲンリョウ</t>
    </rPh>
    <rPh sb="2" eb="3">
      <t>スミ</t>
    </rPh>
    <phoneticPr fontId="5"/>
  </si>
  <si>
    <t>輸入原料炭</t>
  </si>
  <si>
    <t>一般炭</t>
    <phoneticPr fontId="5"/>
  </si>
  <si>
    <t>輸入一般炭</t>
  </si>
  <si>
    <t>輸入無煙炭</t>
    <rPh sb="0" eb="2">
      <t>ユニュウ</t>
    </rPh>
    <rPh sb="2" eb="4">
      <t>ムエン</t>
    </rPh>
    <rPh sb="4" eb="5">
      <t>スミ</t>
    </rPh>
    <phoneticPr fontId="5"/>
  </si>
  <si>
    <t>輸入無煙炭</t>
  </si>
  <si>
    <t>石炭コークス</t>
    <rPh sb="0" eb="2">
      <t>セキタン</t>
    </rPh>
    <phoneticPr fontId="5"/>
  </si>
  <si>
    <t>石炭コークス</t>
  </si>
  <si>
    <t>コールタール</t>
    <phoneticPr fontId="5"/>
  </si>
  <si>
    <t>コールタール</t>
  </si>
  <si>
    <t>コークス炉ガス</t>
    <rPh sb="4" eb="5">
      <t>ロ</t>
    </rPh>
    <phoneticPr fontId="5"/>
  </si>
  <si>
    <t>コークス炉ガス</t>
  </si>
  <si>
    <t>高炉ガス</t>
    <rPh sb="0" eb="2">
      <t>コウロ</t>
    </rPh>
    <phoneticPr fontId="5"/>
  </si>
  <si>
    <t>高炉ガス</t>
  </si>
  <si>
    <t>発電用高炉ガス</t>
    <phoneticPr fontId="5"/>
  </si>
  <si>
    <r>
      <t>千m</t>
    </r>
    <r>
      <rPr>
        <vertAlign val="superscript"/>
        <sz val="10"/>
        <rFont val="ＭＳ 明朝"/>
        <family val="1"/>
        <charset val="128"/>
      </rPr>
      <t>3</t>
    </r>
    <rPh sb="0" eb="1">
      <t>セン</t>
    </rPh>
    <phoneticPr fontId="5"/>
  </si>
  <si>
    <t>発電用高炉ガス</t>
  </si>
  <si>
    <t>転炉ガス</t>
    <rPh sb="0" eb="2">
      <t>テンロ</t>
    </rPh>
    <phoneticPr fontId="5"/>
  </si>
  <si>
    <t>転炉ガス</t>
  </si>
  <si>
    <t>都市ガス</t>
    <phoneticPr fontId="5"/>
  </si>
  <si>
    <t>その他の燃料</t>
    <rPh sb="2" eb="3">
      <t>タ</t>
    </rPh>
    <rPh sb="4" eb="6">
      <t>ネンリョウ</t>
    </rPh>
    <phoneticPr fontId="5"/>
  </si>
  <si>
    <t>都市ガス13A</t>
  </si>
  <si>
    <t>小計</t>
    <rPh sb="0" eb="2">
      <t>ショウケイ</t>
    </rPh>
    <phoneticPr fontId="5"/>
  </si>
  <si>
    <t>熱</t>
    <phoneticPr fontId="5"/>
  </si>
  <si>
    <t>産業用蒸気</t>
    <phoneticPr fontId="5"/>
  </si>
  <si>
    <t>GJ</t>
    <phoneticPr fontId="5"/>
  </si>
  <si>
    <t>産業用蒸気</t>
  </si>
  <si>
    <t>産業用以外の蒸気</t>
    <phoneticPr fontId="5"/>
  </si>
  <si>
    <t>産業用以外の蒸気</t>
  </si>
  <si>
    <t>温水</t>
    <phoneticPr fontId="5"/>
  </si>
  <si>
    <t>温水</t>
  </si>
  <si>
    <t>冷水</t>
    <phoneticPr fontId="5"/>
  </si>
  <si>
    <t>冷水</t>
  </si>
  <si>
    <t>事業所内で生成した再エネ熱（環境価値有）</t>
    <rPh sb="3" eb="4">
      <t>ナイ</t>
    </rPh>
    <rPh sb="5" eb="7">
      <t>セイセイ</t>
    </rPh>
    <rPh sb="9" eb="10">
      <t>サイ</t>
    </rPh>
    <rPh sb="12" eb="13">
      <t>ネツ</t>
    </rPh>
    <rPh sb="14" eb="18">
      <t>カンキョウカチ</t>
    </rPh>
    <rPh sb="18" eb="19">
      <t>アリ</t>
    </rPh>
    <phoneticPr fontId="5"/>
  </si>
  <si>
    <t>事業所外から供給された再エネ熱（環境価値有）</t>
    <phoneticPr fontId="5"/>
  </si>
  <si>
    <t>事業所内で生成した再エネ熱（環境価値無）</t>
    <rPh sb="3" eb="4">
      <t>ナイ</t>
    </rPh>
    <rPh sb="5" eb="7">
      <t>セイセイ</t>
    </rPh>
    <rPh sb="9" eb="10">
      <t>サイ</t>
    </rPh>
    <rPh sb="12" eb="13">
      <t>ネツ</t>
    </rPh>
    <rPh sb="14" eb="18">
      <t>カンキョウカチ</t>
    </rPh>
    <rPh sb="18" eb="19">
      <t>ナシ</t>
    </rPh>
    <phoneticPr fontId="5"/>
  </si>
  <si>
    <t>事業所外から供給された再エネ熱（環境価値無）</t>
    <phoneticPr fontId="5"/>
  </si>
  <si>
    <t>事業所外から供給された再エネ熱（環境価値有）</t>
    <rPh sb="11" eb="12">
      <t>サイ</t>
    </rPh>
    <rPh sb="14" eb="15">
      <t>ネツ</t>
    </rPh>
    <rPh sb="16" eb="20">
      <t>カンキョウカチ</t>
    </rPh>
    <rPh sb="20" eb="21">
      <t>アリ</t>
    </rPh>
    <phoneticPr fontId="5"/>
  </si>
  <si>
    <t>事業所内で発電した再エネ熱（環境価値有）</t>
    <phoneticPr fontId="5"/>
  </si>
  <si>
    <t>事業所外から供給された再エネ熱（環境価値無）</t>
    <rPh sb="11" eb="12">
      <t>サイ</t>
    </rPh>
    <rPh sb="14" eb="15">
      <t>ネツ</t>
    </rPh>
    <rPh sb="16" eb="20">
      <t>カンキョウカチ</t>
    </rPh>
    <rPh sb="20" eb="21">
      <t>ナシ</t>
    </rPh>
    <phoneticPr fontId="5"/>
  </si>
  <si>
    <t>事業所内で発電した再エネ熱（環境価値無）</t>
    <phoneticPr fontId="5"/>
  </si>
  <si>
    <t>小　　計</t>
    <rPh sb="0" eb="1">
      <t>ショウ</t>
    </rPh>
    <rPh sb="3" eb="4">
      <t>ケイ</t>
    </rPh>
    <phoneticPr fontId="5"/>
  </si>
  <si>
    <t>電気</t>
    <rPh sb="0" eb="2">
      <t>デンキ</t>
    </rPh>
    <phoneticPr fontId="5"/>
  </si>
  <si>
    <t>一般送配電事業者の電線路を介して供給された電気</t>
    <phoneticPr fontId="5"/>
  </si>
  <si>
    <t>千kWh</t>
    <phoneticPr fontId="5"/>
  </si>
  <si>
    <t>一般送配電事業者の電線路を介して供給された電気</t>
  </si>
  <si>
    <t>事業所内で発電した再エネ電気（環境価値有）</t>
    <rPh sb="3" eb="4">
      <t>ナイ</t>
    </rPh>
    <rPh sb="5" eb="7">
      <t>ハツデン</t>
    </rPh>
    <rPh sb="9" eb="10">
      <t>サイ</t>
    </rPh>
    <rPh sb="12" eb="14">
      <t>デンキ</t>
    </rPh>
    <rPh sb="15" eb="19">
      <t>カンキョウカチ</t>
    </rPh>
    <rPh sb="19" eb="20">
      <t>アリ</t>
    </rPh>
    <phoneticPr fontId="5"/>
  </si>
  <si>
    <t>事業所外から供給された再エネ電気（環境価値有）</t>
    <phoneticPr fontId="5"/>
  </si>
  <si>
    <t>事業所内で発電した再エネ電気（環境価値無）</t>
    <rPh sb="3" eb="4">
      <t>ナイ</t>
    </rPh>
    <rPh sb="5" eb="7">
      <t>ハツデン</t>
    </rPh>
    <rPh sb="9" eb="10">
      <t>サイ</t>
    </rPh>
    <rPh sb="12" eb="14">
      <t>デンキ</t>
    </rPh>
    <rPh sb="15" eb="19">
      <t>カンキョウカチ</t>
    </rPh>
    <rPh sb="19" eb="20">
      <t>ナシ</t>
    </rPh>
    <phoneticPr fontId="5"/>
  </si>
  <si>
    <t>千kWh</t>
  </si>
  <si>
    <t>事業所外から供給された再エネ電気（環境価値無）</t>
    <phoneticPr fontId="5"/>
  </si>
  <si>
    <t>事業所外から供給された再エネ電気（環境価値有）</t>
    <rPh sb="11" eb="12">
      <t>サイ</t>
    </rPh>
    <rPh sb="14" eb="16">
      <t>デンキ</t>
    </rPh>
    <rPh sb="17" eb="21">
      <t>カンキョウカチ</t>
    </rPh>
    <rPh sb="21" eb="22">
      <t>アリ</t>
    </rPh>
    <phoneticPr fontId="5"/>
  </si>
  <si>
    <t>事業所内で発電した再エネ電気（環境価値有）</t>
    <phoneticPr fontId="5"/>
  </si>
  <si>
    <t>事業所外から供給された再エネ電気（環境価値無）</t>
    <rPh sb="11" eb="12">
      <t>サイ</t>
    </rPh>
    <rPh sb="14" eb="16">
      <t>デンキ</t>
    </rPh>
    <rPh sb="17" eb="21">
      <t>カンキョウカチ</t>
    </rPh>
    <rPh sb="21" eb="22">
      <t>ナシ</t>
    </rPh>
    <phoneticPr fontId="5"/>
  </si>
  <si>
    <t>事業所内で発電した再エネ電気（環境価値無）</t>
    <phoneticPr fontId="5"/>
  </si>
  <si>
    <t>千kWh</t>
    <rPh sb="0" eb="1">
      <t>セン</t>
    </rPh>
    <phoneticPr fontId="5"/>
  </si>
  <si>
    <t>自ら生成した熱の供給</t>
  </si>
  <si>
    <t>外部供給</t>
    <rPh sb="0" eb="2">
      <t>ガイブ</t>
    </rPh>
    <rPh sb="2" eb="4">
      <t>キョウキュウ</t>
    </rPh>
    <phoneticPr fontId="5"/>
  </si>
  <si>
    <t>自ら生成した熱の供給</t>
    <rPh sb="0" eb="1">
      <t>ミズカ</t>
    </rPh>
    <rPh sb="2" eb="4">
      <t>セイセイ</t>
    </rPh>
    <rPh sb="6" eb="7">
      <t>ネツ</t>
    </rPh>
    <rPh sb="8" eb="10">
      <t>キョウキュウ</t>
    </rPh>
    <phoneticPr fontId="5"/>
  </si>
  <si>
    <t>GJ</t>
  </si>
  <si>
    <t>自ら生成した電力の供給</t>
    <rPh sb="0" eb="1">
      <t>ミズカ</t>
    </rPh>
    <rPh sb="2" eb="4">
      <t>セイセイ</t>
    </rPh>
    <rPh sb="6" eb="8">
      <t>デンリョク</t>
    </rPh>
    <rPh sb="9" eb="11">
      <t>キョウキュウ</t>
    </rPh>
    <phoneticPr fontId="5"/>
  </si>
  <si>
    <t>青色セル：</t>
    <rPh sb="0" eb="2">
      <t>アオイロ</t>
    </rPh>
    <phoneticPr fontId="5"/>
  </si>
  <si>
    <t>都内平均を使用する。毎年更新</t>
    <rPh sb="0" eb="4">
      <t>トナイヘイキン</t>
    </rPh>
    <rPh sb="5" eb="7">
      <t>シヨウ</t>
    </rPh>
    <rPh sb="10" eb="12">
      <t>マイトシ</t>
    </rPh>
    <rPh sb="12" eb="14">
      <t>コウシン</t>
    </rPh>
    <phoneticPr fontId="5"/>
  </si>
  <si>
    <t>合　　計</t>
    <phoneticPr fontId="5"/>
  </si>
  <si>
    <t>黄色セル：</t>
    <rPh sb="0" eb="2">
      <t>キイロ</t>
    </rPh>
    <phoneticPr fontId="5"/>
  </si>
  <si>
    <t>事業者が入力</t>
    <rPh sb="0" eb="3">
      <t>ジギョウシャ</t>
    </rPh>
    <rPh sb="4" eb="6">
      <t>ニュウリョク</t>
    </rPh>
    <phoneticPr fontId="5"/>
  </si>
  <si>
    <t>統合的設計による改修に向けた省エネポテンシャル調査事業</t>
    <phoneticPr fontId="5"/>
  </si>
  <si>
    <t>【CO2排出量の算定シート】</t>
    <rPh sb="4" eb="6">
      <t>ハイシュツ</t>
    </rPh>
    <rPh sb="6" eb="7">
      <t>リョウ</t>
    </rPh>
    <rPh sb="8" eb="10">
      <t>サンテイ</t>
    </rPh>
    <phoneticPr fontId="5"/>
  </si>
  <si>
    <t>CO2排出量</t>
    <rPh sb="3" eb="5">
      <t>ハイシュツ</t>
    </rPh>
    <rPh sb="5" eb="6">
      <t>リョウ</t>
    </rPh>
    <phoneticPr fontId="5"/>
  </si>
  <si>
    <r>
      <t>排出係数
（t/GJ, 千kWh,千ｍ</t>
    </r>
    <r>
      <rPr>
        <vertAlign val="superscript"/>
        <sz val="10"/>
        <color theme="1"/>
        <rFont val="ＭＳ 明朝"/>
        <family val="1"/>
        <charset val="128"/>
      </rPr>
      <t>3</t>
    </r>
    <r>
      <rPr>
        <sz val="10"/>
        <color theme="1"/>
        <rFont val="ＭＳ 明朝"/>
        <family val="1"/>
        <charset val="128"/>
      </rPr>
      <t>)</t>
    </r>
    <rPh sb="0" eb="2">
      <t>ハイシュツ</t>
    </rPh>
    <rPh sb="2" eb="4">
      <t>ケイスウ</t>
    </rPh>
    <rPh sb="12" eb="13">
      <t>セン</t>
    </rPh>
    <rPh sb="17" eb="18">
      <t>セン</t>
    </rPh>
    <phoneticPr fontId="5"/>
  </si>
  <si>
    <t>排出量
（ｔ）</t>
    <rPh sb="0" eb="2">
      <t>ハイシュツ</t>
    </rPh>
    <rPh sb="2" eb="3">
      <t>リョウ</t>
    </rPh>
    <phoneticPr fontId="5"/>
  </si>
  <si>
    <t>輸入原料炭</t>
    <rPh sb="0" eb="2">
      <t>ユニュウ</t>
    </rPh>
    <rPh sb="2" eb="4">
      <t>ゲンリョウ</t>
    </rPh>
    <rPh sb="4" eb="5">
      <t>スミ</t>
    </rPh>
    <phoneticPr fontId="45"/>
  </si>
  <si>
    <t>コークス用原料炭</t>
  </si>
  <si>
    <t>吹込用原料炭</t>
  </si>
  <si>
    <t>国産一般炭</t>
  </si>
  <si>
    <t>t</t>
    <phoneticPr fontId="5"/>
  </si>
  <si>
    <t>第２号様式</t>
    <phoneticPr fontId="3"/>
  </si>
  <si>
    <t>事業実施計画書</t>
    <rPh sb="0" eb="2">
      <t>ジギョウ</t>
    </rPh>
    <rPh sb="2" eb="4">
      <t>ジッシ</t>
    </rPh>
    <rPh sb="4" eb="7">
      <t>ケイカクショ</t>
    </rPh>
    <phoneticPr fontId="3"/>
  </si>
  <si>
    <t>１. 事業の概要</t>
    <phoneticPr fontId="5"/>
  </si>
  <si>
    <t>事業の名称</t>
  </si>
  <si>
    <t>株式会社〇〇〇本社ビルゼロエミッションビル化支援事業（設計）</t>
    <rPh sb="27" eb="29">
      <t>セッケイ</t>
    </rPh>
    <phoneticPr fontId="6"/>
  </si>
  <si>
    <t>設置事業所の名称</t>
    <rPh sb="0" eb="2">
      <t>セッチ</t>
    </rPh>
    <phoneticPr fontId="6"/>
  </si>
  <si>
    <t>株式会社〇〇〇本社ビル</t>
    <phoneticPr fontId="6"/>
  </si>
  <si>
    <t>設置事業所の所在地</t>
    <rPh sb="0" eb="2">
      <t>セッチ</t>
    </rPh>
    <phoneticPr fontId="6"/>
  </si>
  <si>
    <t>東京都●●区▲▲　◆－◆－◆ ■■ビル▼階</t>
    <phoneticPr fontId="6"/>
  </si>
  <si>
    <r>
      <t xml:space="preserve">事業の
実施予定
</t>
    </r>
    <r>
      <rPr>
        <sz val="8"/>
        <color rgb="FFFF0000"/>
        <rFont val="ＭＳ 明朝"/>
        <family val="1"/>
        <charset val="128"/>
      </rPr>
      <t>※</t>
    </r>
    <r>
      <rPr>
        <sz val="6"/>
        <color rgb="FFFF0000"/>
        <rFont val="ＭＳ 明朝"/>
        <family val="1"/>
        <charset val="128"/>
      </rPr>
      <t>事業完了予定日とは、全ての事業及び支払いが完了する予定の日</t>
    </r>
    <rPh sb="4" eb="8">
      <t>ジッシヨテイ</t>
    </rPh>
    <rPh sb="10" eb="12">
      <t>ジギョウ</t>
    </rPh>
    <rPh sb="12" eb="17">
      <t>カンリョウヨテイビ</t>
    </rPh>
    <rPh sb="20" eb="21">
      <t>スベ</t>
    </rPh>
    <rPh sb="23" eb="25">
      <t>ジギョウ</t>
    </rPh>
    <rPh sb="25" eb="26">
      <t>オヨ</t>
    </rPh>
    <rPh sb="27" eb="29">
      <t>シハラ</t>
    </rPh>
    <rPh sb="31" eb="33">
      <t>カンリョウ</t>
    </rPh>
    <rPh sb="35" eb="37">
      <t>ヨテイ</t>
    </rPh>
    <rPh sb="38" eb="39">
      <t>ヒ</t>
    </rPh>
    <phoneticPr fontId="6"/>
  </si>
  <si>
    <t>事業開始予定日：</t>
    <rPh sb="0" eb="2">
      <t>ジギョウ</t>
    </rPh>
    <rPh sb="2" eb="4">
      <t>カイシ</t>
    </rPh>
    <rPh sb="4" eb="7">
      <t>ヨテイビ</t>
    </rPh>
    <phoneticPr fontId="6"/>
  </si>
  <si>
    <t>事業完了予定日：</t>
    <rPh sb="0" eb="2">
      <t>ジギョウ</t>
    </rPh>
    <rPh sb="4" eb="6">
      <t>ヨテイ</t>
    </rPh>
    <phoneticPr fontId="5"/>
  </si>
  <si>
    <t>申請区分
（該当に○印）</t>
    <rPh sb="0" eb="2">
      <t>シンセイ</t>
    </rPh>
    <rPh sb="2" eb="4">
      <t>クブン</t>
    </rPh>
    <phoneticPr fontId="6"/>
  </si>
  <si>
    <r>
      <rPr>
        <u/>
        <sz val="11"/>
        <color theme="1"/>
        <rFont val="ＭＳ 明朝"/>
        <family val="1"/>
        <charset val="128"/>
      </rPr>
      <t>ゼロエミビル化設計(助成対象経費の2/3、上限額1,000万円)</t>
    </r>
    <r>
      <rPr>
        <sz val="11"/>
        <color theme="1"/>
        <rFont val="ＭＳ 明朝"/>
        <family val="1"/>
        <charset val="128"/>
      </rPr>
      <t xml:space="preserve">
　</t>
    </r>
    <r>
      <rPr>
        <sz val="10"/>
        <color theme="1"/>
        <rFont val="ＭＳ 明朝"/>
        <family val="1"/>
        <charset val="128"/>
      </rPr>
      <t>（建築省エネルギー技術及び設備省エネルギー技術等を導入して
　　BELS認証の五つ星又はキラ星を取得する改修設計を行うもの）</t>
    </r>
    <rPh sb="6" eb="7">
      <t>カ</t>
    </rPh>
    <rPh sb="7" eb="9">
      <t>セッケイ</t>
    </rPh>
    <rPh sb="10" eb="16">
      <t>ジョセイタイショウケイヒ</t>
    </rPh>
    <rPh sb="21" eb="24">
      <t>ジョウゲンガク</t>
    </rPh>
    <rPh sb="29" eb="31">
      <t>マンエン</t>
    </rPh>
    <phoneticPr fontId="6"/>
  </si>
  <si>
    <t>〇</t>
  </si>
  <si>
    <r>
      <rPr>
        <u/>
        <sz val="11"/>
        <color theme="1"/>
        <rFont val="ＭＳ 明朝"/>
        <family val="1"/>
        <charset val="128"/>
      </rPr>
      <t>ゼロエミビル化設備導入　助成率2/3、上限額1億5,000万円</t>
    </r>
    <r>
      <rPr>
        <sz val="11"/>
        <color theme="1"/>
        <rFont val="ＭＳ 明朝"/>
        <family val="1"/>
        <charset val="128"/>
      </rPr>
      <t xml:space="preserve">
　</t>
    </r>
    <r>
      <rPr>
        <sz val="10"/>
        <color theme="1"/>
        <rFont val="ＭＳ 明朝"/>
        <family val="1"/>
        <charset val="128"/>
      </rPr>
      <t>（BELS認証の五つ星又はキラ星を取得した設計に基づき、建築省
　　エネルギー技術及び設備省エネルギー技術等を導入してZEB</t>
    </r>
    <phoneticPr fontId="6"/>
  </si>
  <si>
    <t>２-１.設計事業の概要</t>
    <rPh sb="4" eb="6">
      <t>セッケイ</t>
    </rPh>
    <rPh sb="6" eb="8">
      <t>ジギョウ</t>
    </rPh>
    <rPh sb="8" eb="10">
      <t>ガイヨウ</t>
    </rPh>
    <phoneticPr fontId="6"/>
  </si>
  <si>
    <t>建物用途</t>
    <rPh sb="0" eb="2">
      <t>タテモノ</t>
    </rPh>
    <rPh sb="2" eb="4">
      <t>ヨウト</t>
    </rPh>
    <phoneticPr fontId="6"/>
  </si>
  <si>
    <t>省エネ達成度（予定）</t>
    <rPh sb="0" eb="1">
      <t>ショウ</t>
    </rPh>
    <rPh sb="3" eb="5">
      <t>タッセイ</t>
    </rPh>
    <rPh sb="5" eb="6">
      <t>ド</t>
    </rPh>
    <rPh sb="7" eb="9">
      <t>ヨテイ</t>
    </rPh>
    <phoneticPr fontId="6"/>
  </si>
  <si>
    <t>基準一次エネルギーから</t>
    <rPh sb="0" eb="2">
      <t>キジュン</t>
    </rPh>
    <rPh sb="2" eb="4">
      <t>イチジ</t>
    </rPh>
    <phoneticPr fontId="6"/>
  </si>
  <si>
    <t>％削減</t>
    <rPh sb="1" eb="3">
      <t>サクゲン</t>
    </rPh>
    <phoneticPr fontId="6"/>
  </si>
  <si>
    <t>導入予定の
設備種別等</t>
    <rPh sb="0" eb="2">
      <t>ドウニュウ</t>
    </rPh>
    <rPh sb="2" eb="4">
      <t>ヨテイ</t>
    </rPh>
    <rPh sb="6" eb="8">
      <t>セツビ</t>
    </rPh>
    <rPh sb="8" eb="10">
      <t>シュベツ</t>
    </rPh>
    <rPh sb="10" eb="11">
      <t>トウ</t>
    </rPh>
    <phoneticPr fontId="6"/>
  </si>
  <si>
    <t>建築省エネルギー技術</t>
    <rPh sb="0" eb="3">
      <t>ケンチクショウ</t>
    </rPh>
    <rPh sb="8" eb="10">
      <t>ギジュツ</t>
    </rPh>
    <phoneticPr fontId="6"/>
  </si>
  <si>
    <t>○</t>
  </si>
  <si>
    <t>設備省エネルギー技術</t>
    <rPh sb="0" eb="3">
      <t>セツビショウ</t>
    </rPh>
    <rPh sb="8" eb="10">
      <t>ギジュツ</t>
    </rPh>
    <phoneticPr fontId="6"/>
  </si>
  <si>
    <t>WEBPRO未評価技術</t>
    <rPh sb="6" eb="9">
      <t>ミヒョウカ</t>
    </rPh>
    <rPh sb="9" eb="11">
      <t>ギジュツ</t>
    </rPh>
    <phoneticPr fontId="6"/>
  </si>
  <si>
    <t>再生可能エネルギー発電等設備</t>
    <rPh sb="0" eb="2">
      <t>サイセイ</t>
    </rPh>
    <rPh sb="2" eb="4">
      <t>カノウ</t>
    </rPh>
    <rPh sb="9" eb="11">
      <t>ハツデン</t>
    </rPh>
    <rPh sb="11" eb="12">
      <t>トウ</t>
    </rPh>
    <rPh sb="12" eb="14">
      <t>セツビ</t>
    </rPh>
    <phoneticPr fontId="6"/>
  </si>
  <si>
    <t>再生可能エネルギー熱利用設備</t>
    <rPh sb="0" eb="2">
      <t>サイセイ</t>
    </rPh>
    <rPh sb="2" eb="4">
      <t>カノウ</t>
    </rPh>
    <rPh sb="9" eb="10">
      <t>ネツ</t>
    </rPh>
    <rPh sb="10" eb="12">
      <t>リヨウ</t>
    </rPh>
    <rPh sb="12" eb="14">
      <t>セツビ</t>
    </rPh>
    <phoneticPr fontId="6"/>
  </si>
  <si>
    <t>その他</t>
    <rPh sb="2" eb="3">
      <t>タ</t>
    </rPh>
    <phoneticPr fontId="6"/>
  </si>
  <si>
    <t>２-２.設備導入事業の概要</t>
    <rPh sb="4" eb="6">
      <t>セツビ</t>
    </rPh>
    <rPh sb="6" eb="8">
      <t>ドウニュウ</t>
    </rPh>
    <rPh sb="8" eb="10">
      <t>ジギョウ</t>
    </rPh>
    <rPh sb="10" eb="12">
      <t>ガイヨウ</t>
    </rPh>
    <phoneticPr fontId="6"/>
  </si>
  <si>
    <t>①導入設備名称</t>
    <rPh sb="1" eb="3">
      <t>ドウニュウ</t>
    </rPh>
    <rPh sb="3" eb="5">
      <t>セツビ</t>
    </rPh>
    <rPh sb="5" eb="7">
      <t>メイショウ</t>
    </rPh>
    <phoneticPr fontId="6"/>
  </si>
  <si>
    <t>②数量</t>
    <rPh sb="1" eb="3">
      <t>スウリョウ</t>
    </rPh>
    <phoneticPr fontId="6"/>
  </si>
  <si>
    <t>※空調の場合、室外機・室内機の台数</t>
    <rPh sb="1" eb="3">
      <t>クウチョウ</t>
    </rPh>
    <rPh sb="4" eb="6">
      <t>バアイ</t>
    </rPh>
    <rPh sb="15" eb="17">
      <t>ダイスウ</t>
    </rPh>
    <phoneticPr fontId="6"/>
  </si>
  <si>
    <t>③室外機</t>
    <rPh sb="1" eb="4">
      <t>シツガイキ</t>
    </rPh>
    <phoneticPr fontId="6"/>
  </si>
  <si>
    <t>➃台数</t>
    <rPh sb="1" eb="3">
      <t>ダイスウ</t>
    </rPh>
    <phoneticPr fontId="6"/>
  </si>
  <si>
    <t>⑤室内機</t>
    <rPh sb="1" eb="4">
      <t>シツナイキ</t>
    </rPh>
    <phoneticPr fontId="6"/>
  </si>
  <si>
    <t>⑥台数</t>
    <rPh sb="1" eb="3">
      <t>ダイスウ</t>
    </rPh>
    <phoneticPr fontId="6"/>
  </si>
  <si>
    <t>電気式パッケージ形空調機</t>
    <phoneticPr fontId="6"/>
  </si>
  <si>
    <t>LED照明設備</t>
    <phoneticPr fontId="6"/>
  </si>
  <si>
    <t>３.備考</t>
    <rPh sb="2" eb="4">
      <t>ビコウ</t>
    </rPh>
    <phoneticPr fontId="6"/>
  </si>
  <si>
    <t>をもって交付決定した事業について、次のとおり届け出ます。</t>
    <phoneticPr fontId="3"/>
  </si>
  <si>
    <t>令和〇年〇月〇日付〇環気総第●●号</t>
    <rPh sb="10" eb="11">
      <t>カン</t>
    </rPh>
    <rPh sb="11" eb="12">
      <t>キ</t>
    </rPh>
    <rPh sb="12" eb="13">
      <t>ソウ</t>
    </rPh>
    <rPh sb="13" eb="14">
      <t>ダイ</t>
    </rPh>
    <phoneticPr fontId="3"/>
  </si>
  <si>
    <t>省エネ水準等への達成状況予測</t>
    <rPh sb="8" eb="12">
      <t>タッセイジョウキョウ</t>
    </rPh>
    <rPh sb="12" eb="14">
      <t>ヨソク</t>
    </rPh>
    <phoneticPr fontId="3"/>
  </si>
  <si>
    <t>※１本概算書に示す助成対象経費は、現時点の概算費用に基づく参考値であり、実際の助成対象経費は実証事業への
　申請時にご提出いただく設計費及び工事費の見積書に基づき算定します。助成対象経費の算定方法は、
　単純更新からの掛かり増し費用から、改修により削減される光熱水費を除いた費用（A-B+C-D）とします。</t>
    <rPh sb="2" eb="6">
      <t>ホンガイサンショ</t>
    </rPh>
    <rPh sb="7" eb="8">
      <t>シメ</t>
    </rPh>
    <rPh sb="9" eb="11">
      <t>ジョセイ</t>
    </rPh>
    <rPh sb="17" eb="20">
      <t>ゲンジテン</t>
    </rPh>
    <rPh sb="21" eb="23">
      <t>ガイサン</t>
    </rPh>
    <rPh sb="23" eb="25">
      <t>ヒヨウ</t>
    </rPh>
    <rPh sb="26" eb="27">
      <t>モト</t>
    </rPh>
    <rPh sb="54" eb="57">
      <t>シンセイジ</t>
    </rPh>
    <phoneticPr fontId="3"/>
  </si>
  <si>
    <t>設計費及び改修工事費、改修により削減される光熱水費の概算を記載してください。</t>
    <rPh sb="0" eb="1">
      <t>オヨ</t>
    </rPh>
    <rPh sb="2" eb="4">
      <t>カイシュウ</t>
    </rPh>
    <rPh sb="5" eb="7">
      <t>カイシュウ</t>
    </rPh>
    <rPh sb="7" eb="10">
      <t>コウジヒ</t>
    </rPh>
    <rPh sb="9" eb="10">
      <t>ヒ</t>
    </rPh>
    <rPh sb="11" eb="13">
      <t>カイシュウ</t>
    </rPh>
    <rPh sb="16" eb="18">
      <t>サクゲン</t>
    </rPh>
    <rPh sb="21" eb="25">
      <t>コウネツスイヒ</t>
    </rPh>
    <rPh sb="26" eb="28">
      <t>ガイサン</t>
    </rPh>
    <rPh sb="27" eb="29">
      <t>キサイ</t>
    </rPh>
    <phoneticPr fontId="3"/>
  </si>
  <si>
    <t>助成事業実施状況中間報告書</t>
    <phoneticPr fontId="5"/>
  </si>
  <si>
    <t xml:space="preserve"> 　年　月　日付　環気総第　　　号</t>
    <rPh sb="9" eb="10">
      <t>カン</t>
    </rPh>
    <rPh sb="10" eb="11">
      <t>キ</t>
    </rPh>
    <rPh sb="11" eb="12">
      <t>ソウ</t>
    </rPh>
    <rPh sb="12" eb="13">
      <t>ダイ</t>
    </rPh>
    <phoneticPr fontId="3"/>
  </si>
  <si>
    <t>（助成事業者）</t>
    <rPh sb="1" eb="3">
      <t>ジョセイ</t>
    </rPh>
    <phoneticPr fontId="3"/>
  </si>
  <si>
    <t>（単位：千円）※税抜</t>
    <rPh sb="8" eb="10">
      <t>ゼイヌ</t>
    </rPh>
    <phoneticPr fontId="3"/>
  </si>
  <si>
    <r>
      <t>千m</t>
    </r>
    <r>
      <rPr>
        <vertAlign val="superscript"/>
        <sz val="10"/>
        <color theme="1"/>
        <rFont val="ＭＳ 明朝"/>
        <family val="1"/>
        <charset val="128"/>
      </rPr>
      <t>3</t>
    </r>
    <rPh sb="0" eb="1">
      <t>セン</t>
    </rPh>
    <phoneticPr fontId="5"/>
  </si>
  <si>
    <t>※当該シートは、キャップ＆トレード制度の算定方法と同様の算定方法にしております。</t>
    <rPh sb="1" eb="3">
      <t>トウガイ</t>
    </rPh>
    <rPh sb="17" eb="19">
      <t>セイド</t>
    </rPh>
    <rPh sb="20" eb="22">
      <t>サンテイ</t>
    </rPh>
    <rPh sb="22" eb="24">
      <t>ホウホウ</t>
    </rPh>
    <rPh sb="25" eb="27">
      <t>ドウヨウ</t>
    </rPh>
    <rPh sb="28" eb="30">
      <t>サンテイ</t>
    </rPh>
    <rPh sb="30" eb="32">
      <t>ホウホウ</t>
    </rPh>
    <phoneticPr fontId="3"/>
  </si>
  <si>
    <t>報告日</t>
    <rPh sb="0" eb="2">
      <t>ホウコク</t>
    </rPh>
    <rPh sb="2" eb="3">
      <t>ビ</t>
    </rPh>
    <phoneticPr fontId="3"/>
  </si>
  <si>
    <t>※交付決定通知書を参照</t>
    <phoneticPr fontId="3"/>
  </si>
  <si>
    <t>セルの色が黄色い部分のみ入力してください。　</t>
    <rPh sb="3" eb="4">
      <t>イロ</t>
    </rPh>
    <rPh sb="5" eb="7">
      <t>キイロ</t>
    </rPh>
    <rPh sb="12" eb="14">
      <t>ニュウリョク</t>
    </rPh>
    <phoneticPr fontId="5"/>
  </si>
  <si>
    <t>千m3</t>
    <phoneticPr fontId="3"/>
  </si>
  <si>
    <t>輸入原料炭</t>
    <rPh sb="0" eb="2">
      <t>ユニュウ</t>
    </rPh>
    <rPh sb="2" eb="4">
      <t>ゲンリョウ</t>
    </rPh>
    <rPh sb="4" eb="5">
      <t>スミ</t>
    </rPh>
    <phoneticPr fontId="3"/>
  </si>
  <si>
    <t>コークス用原料炭</t>
    <rPh sb="4" eb="5">
      <t>ヨウ</t>
    </rPh>
    <rPh sb="5" eb="7">
      <t>ゲンリョウ</t>
    </rPh>
    <rPh sb="7" eb="8">
      <t>スミ</t>
    </rPh>
    <phoneticPr fontId="3"/>
  </si>
  <si>
    <t>吹込用原料炭</t>
    <rPh sb="0" eb="2">
      <t>フキコ</t>
    </rPh>
    <rPh sb="2" eb="3">
      <t>ヨウ</t>
    </rPh>
    <rPh sb="3" eb="5">
      <t>ゲンリョウ</t>
    </rPh>
    <rPh sb="5" eb="6">
      <t>スミ</t>
    </rPh>
    <phoneticPr fontId="3"/>
  </si>
  <si>
    <t>ｔ</t>
  </si>
  <si>
    <t>輸入一般炭</t>
    <rPh sb="0" eb="2">
      <t>ユニュウ</t>
    </rPh>
    <rPh sb="2" eb="4">
      <t>イッパン</t>
    </rPh>
    <rPh sb="4" eb="5">
      <t>スミ</t>
    </rPh>
    <phoneticPr fontId="3"/>
  </si>
  <si>
    <t>国産一般炭</t>
    <rPh sb="0" eb="2">
      <t>コクサン</t>
    </rPh>
    <rPh sb="2" eb="4">
      <t>イッパン</t>
    </rPh>
    <rPh sb="4" eb="5">
      <t>スミ</t>
    </rPh>
    <phoneticPr fontId="3"/>
  </si>
  <si>
    <t>※事業所内で生成した再エネ熱（環境価値無）、事業所外から供給された再エネ熱（環境価値無）、事業所内で発電した再エネ電気（環境価値無）</t>
    <rPh sb="1" eb="4">
      <t>ジギョウショ</t>
    </rPh>
    <rPh sb="4" eb="5">
      <t>ナイ</t>
    </rPh>
    <rPh sb="6" eb="8">
      <t>セイセイ</t>
    </rPh>
    <rPh sb="10" eb="11">
      <t>サイ</t>
    </rPh>
    <rPh sb="13" eb="14">
      <t>ネツ</t>
    </rPh>
    <rPh sb="15" eb="17">
      <t>カンキョウ</t>
    </rPh>
    <rPh sb="17" eb="19">
      <t>カチ</t>
    </rPh>
    <rPh sb="19" eb="20">
      <t>ム</t>
    </rPh>
    <phoneticPr fontId="3"/>
  </si>
  <si>
    <r>
      <t>事業所外から供給された再エネ電気（環境価値無）の排出係数については、</t>
    </r>
    <r>
      <rPr>
        <sz val="11"/>
        <color rgb="FFFF0000"/>
        <rFont val="ＭＳ 明朝"/>
        <family val="1"/>
        <charset val="128"/>
      </rPr>
      <t>申請時に都が公表している都内平均排出係数</t>
    </r>
    <r>
      <rPr>
        <sz val="11"/>
        <rFont val="ＭＳ 明朝"/>
        <family val="1"/>
      </rPr>
      <t>を入力してください。</t>
    </r>
    <rPh sb="34" eb="36">
      <t>シンセイ</t>
    </rPh>
    <rPh sb="38" eb="39">
      <t>ト</t>
    </rPh>
    <rPh sb="40" eb="42">
      <t>コウヒョウ</t>
    </rPh>
    <rPh sb="46" eb="50">
      <t>トナイヘイキン</t>
    </rPh>
    <rPh sb="50" eb="54">
      <t>ハイシュツケイスウ</t>
    </rPh>
    <rPh sb="55" eb="57">
      <t>ニュウリョク</t>
    </rPh>
    <phoneticPr fontId="3"/>
  </si>
  <si>
    <r>
      <t>千</t>
    </r>
    <r>
      <rPr>
        <strike/>
        <sz val="10"/>
        <rFont val="ＭＳ 明朝"/>
        <family val="1"/>
        <charset val="128"/>
      </rPr>
      <t>N</t>
    </r>
    <r>
      <rPr>
        <sz val="10"/>
        <rFont val="ＭＳ 明朝"/>
        <family val="1"/>
        <charset val="128"/>
      </rPr>
      <t>m3</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</si>
</sst>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411]ggge&quot;年&quot;m&quot;月&quot;d&quot;日&quot;;@"/>
    <numFmt numFmtId="177" formatCode="#"/>
    <numFmt numFmtId="178" formatCode="yyyy&quot;年&quot;m&quot;月&quot;d&quot;日&quot;;@"/>
    <numFmt numFmtId="179" formatCode="General;;"/>
    <numFmt numFmtId="180" formatCode="#,##0_);[Red]\(#,##0\)"/>
    <numFmt numFmtId="181" formatCode="#,##0_ "/>
    <numFmt numFmtId="182" formatCode="[$-411]ggge&quot;年&quot;m&quot;月&quot;d&quot;日&quot;;;&quot;年　　月　　日&quot;"/>
    <numFmt numFmtId="183" formatCode="[$-F800]dddd\,\ mmmm\ dd\,\ yyyy"/>
    <numFmt numFmtId="184" formatCode="yyyy&quot;年&quot;m&quot;月&quot;;@"/>
    <numFmt numFmtId="185" formatCode="[$]ggge&quot;年&quot;m&quot;月&quot;d&quot;日&quot;;@" x16r2:formatCode16="[$-ja-JP-x-gannen]ggge&quot;年&quot;m&quot;月&quot;d&quot;日&quot;;@"/>
    <numFmt numFmtId="186" formatCode="#,##0;\-#,##0;#"/>
    <numFmt numFmtId="187" formatCode="#,##0.00;\-#,##0.00;#.00"/>
    <numFmt numFmtId="188" formatCode="#,##0.000;\-#,##0.000;#.000"/>
    <numFmt numFmtId="189" formatCode="#,##0.0;\-#,##0.0;#.0"/>
    <numFmt numFmtId="190" formatCode="##&quot;年度&quot;"/>
    <numFmt numFmtId="191" formatCode="#,##0.000_);[Red]\(#,##0.000\)"/>
    <numFmt numFmtId="192" formatCode="0.0000_);[Red]\(0.0000\)"/>
    <numFmt numFmtId="193" formatCode="0.000_);[Red]\(0.000\)"/>
  </numFmts>
  <fonts count="67">
    <font>
      <sz val="11"/>
      <color theme="1"/>
      <name val="游ゴシック"/>
      <family val="2"/>
      <charset val="128"/>
      <scheme val="minor"/>
    </font>
    <font>
      <sz val="11"/>
      <color theme="1"/>
      <name val="游ゴシック"/>
      <family val="2"/>
      <charset val="128"/>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6"/>
      <name val="游ゴシック"/>
      <family val="3"/>
      <charset val="128"/>
      <scheme val="minor"/>
    </font>
    <font>
      <sz val="11"/>
      <color rgb="FFFF0000"/>
      <name val="游ゴシック"/>
      <family val="3"/>
      <charset val="128"/>
      <scheme val="minor"/>
    </font>
    <font>
      <sz val="11"/>
      <name val="游ゴシック"/>
      <family val="3"/>
      <charset val="128"/>
      <scheme val="minor"/>
    </font>
    <font>
      <u/>
      <sz val="12.65"/>
      <color theme="10"/>
      <name val="ＭＳ Ｐゴシック"/>
      <family val="3"/>
      <charset val="128"/>
    </font>
    <font>
      <sz val="10.5"/>
      <name val="ＭＳ 明朝"/>
      <family val="1"/>
      <charset val="128"/>
    </font>
    <font>
      <sz val="11"/>
      <name val="ＭＳ 明朝"/>
      <family val="1"/>
      <charset val="128"/>
    </font>
    <font>
      <sz val="11"/>
      <color theme="1"/>
      <name val="ＭＳ 明朝"/>
      <family val="1"/>
      <charset val="128"/>
    </font>
    <font>
      <sz val="11"/>
      <color indexed="8"/>
      <name val="ＭＳ Ｐ明朝"/>
      <family val="1"/>
      <charset val="128"/>
    </font>
    <font>
      <sz val="10.5"/>
      <color theme="1"/>
      <name val="ＭＳ 明朝"/>
      <family val="1"/>
      <charset val="128"/>
    </font>
    <font>
      <sz val="22"/>
      <name val="ＭＳ 明朝"/>
      <family val="1"/>
      <charset val="128"/>
    </font>
    <font>
      <sz val="11"/>
      <color rgb="FFFF0000"/>
      <name val="ＭＳ 明朝"/>
      <family val="1"/>
      <charset val="128"/>
    </font>
    <font>
      <sz val="22"/>
      <color theme="1"/>
      <name val="ＭＳ 明朝"/>
      <family val="1"/>
      <charset val="128"/>
    </font>
    <font>
      <sz val="10"/>
      <color theme="1"/>
      <name val="ＭＳ 明朝"/>
      <family val="1"/>
      <charset val="128"/>
    </font>
    <font>
      <sz val="10"/>
      <name val="ＭＳ 明朝"/>
      <family val="1"/>
      <charset val="128"/>
    </font>
    <font>
      <sz val="10"/>
      <color rgb="FFFF0000"/>
      <name val="ＭＳ 明朝"/>
      <family val="1"/>
      <charset val="128"/>
    </font>
    <font>
      <sz val="9"/>
      <color theme="1"/>
      <name val="ＭＳ 明朝"/>
      <family val="1"/>
      <charset val="128"/>
    </font>
    <font>
      <sz val="12"/>
      <color theme="1"/>
      <name val="ＭＳ 明朝"/>
      <family val="1"/>
      <charset val="128"/>
    </font>
    <font>
      <sz val="8"/>
      <color rgb="FFFF0000"/>
      <name val="ＭＳ 明朝"/>
      <family val="1"/>
      <charset val="128"/>
    </font>
    <font>
      <sz val="6"/>
      <color rgb="FFFF0000"/>
      <name val="ＭＳ 明朝"/>
      <family val="1"/>
      <charset val="128"/>
    </font>
    <font>
      <u/>
      <sz val="11"/>
      <color theme="1"/>
      <name val="ＭＳ 明朝"/>
      <family val="1"/>
      <charset val="128"/>
    </font>
    <font>
      <sz val="9"/>
      <name val="游ゴシック"/>
      <family val="3"/>
      <charset val="128"/>
      <scheme val="minor"/>
    </font>
    <font>
      <sz val="11"/>
      <color theme="1"/>
      <name val="ＭＳ Ｐゴシック"/>
      <family val="2"/>
      <charset val="128"/>
    </font>
    <font>
      <sz val="12"/>
      <color theme="1"/>
      <name val="メイリオ"/>
      <family val="2"/>
      <charset val="128"/>
    </font>
    <font>
      <sz val="11"/>
      <color theme="1"/>
      <name val="游ゴシック"/>
      <family val="2"/>
      <scheme val="minor"/>
    </font>
    <font>
      <b/>
      <sz val="9"/>
      <color indexed="81"/>
      <name val="MS P ゴシック"/>
      <family val="3"/>
      <charset val="128"/>
    </font>
    <font>
      <sz val="11"/>
      <color rgb="FF0000FF"/>
      <name val="ＭＳ 明朝"/>
      <family val="1"/>
      <charset val="128"/>
    </font>
    <font>
      <sz val="11"/>
      <name val="ＭＳ Ｐゴシック"/>
      <family val="3"/>
      <charset val="128"/>
    </font>
    <font>
      <sz val="10.5"/>
      <color rgb="FF0000FF"/>
      <name val="ＭＳ 明朝"/>
      <family val="1"/>
      <charset val="128"/>
    </font>
    <font>
      <sz val="11"/>
      <color theme="1"/>
      <name val="ＭＳ 明朝"/>
      <family val="1"/>
    </font>
    <font>
      <sz val="11"/>
      <color indexed="8"/>
      <name val="ＭＳ Ｐ明朝"/>
      <family val="1"/>
    </font>
    <font>
      <sz val="11"/>
      <name val="ＭＳ 明朝"/>
      <family val="1"/>
    </font>
    <font>
      <sz val="22"/>
      <color theme="1"/>
      <name val="ＭＳ 明朝"/>
      <family val="1"/>
    </font>
    <font>
      <sz val="12"/>
      <color theme="1"/>
      <name val="ＭＳ 明朝"/>
      <family val="1"/>
    </font>
    <font>
      <sz val="11"/>
      <color rgb="FF0000FF"/>
      <name val="ＭＳ 明朝"/>
      <family val="1"/>
    </font>
    <font>
      <sz val="10"/>
      <name val="ＭＳ 明朝"/>
      <family val="1"/>
    </font>
    <font>
      <sz val="11"/>
      <color rgb="FFFF0000"/>
      <name val="ＭＳ 明朝"/>
      <family val="1"/>
    </font>
    <font>
      <sz val="10.5"/>
      <name val="ＭＳ 明朝"/>
      <family val="1"/>
    </font>
    <font>
      <sz val="10.5"/>
      <color rgb="FF0000FF"/>
      <name val="ＭＳ 明朝"/>
      <family val="1"/>
    </font>
    <font>
      <sz val="22"/>
      <name val="ＭＳ 明朝"/>
      <family val="1"/>
    </font>
    <font>
      <sz val="11"/>
      <color indexed="8"/>
      <name val="ＭＳ Ｐゴシック"/>
      <family val="3"/>
      <charset val="128"/>
    </font>
    <font>
      <vertAlign val="subscript"/>
      <sz val="11"/>
      <color theme="1"/>
      <name val="ＭＳ 明朝"/>
      <family val="1"/>
      <charset val="128"/>
    </font>
    <font>
      <sz val="6"/>
      <name val="游ゴシック"/>
      <family val="2"/>
      <charset val="128"/>
    </font>
    <font>
      <sz val="10"/>
      <name val="游ゴシック"/>
      <family val="3"/>
      <charset val="128"/>
      <scheme val="minor"/>
    </font>
    <font>
      <sz val="12"/>
      <color rgb="FFFF0000"/>
      <name val="游ゴシック"/>
      <family val="3"/>
      <charset val="128"/>
      <scheme val="minor"/>
    </font>
    <font>
      <sz val="12"/>
      <color indexed="8"/>
      <name val="游ゴシック"/>
      <family val="3"/>
      <charset val="128"/>
      <scheme val="minor"/>
    </font>
    <font>
      <sz val="20"/>
      <color theme="1"/>
      <name val="游ゴシック"/>
      <family val="3"/>
      <charset val="128"/>
      <scheme val="minor"/>
    </font>
    <font>
      <sz val="9"/>
      <color theme="1"/>
      <name val="游ゴシック"/>
      <family val="3"/>
      <charset val="128"/>
      <scheme val="minor"/>
    </font>
    <font>
      <u/>
      <sz val="12.65"/>
      <color theme="10"/>
      <name val="游ゴシック"/>
      <family val="3"/>
      <charset val="128"/>
      <scheme val="minor"/>
    </font>
    <font>
      <sz val="12.65"/>
      <name val="游ゴシック"/>
      <family val="3"/>
      <charset val="128"/>
      <scheme val="minor"/>
    </font>
    <font>
      <sz val="11"/>
      <color rgb="FFFF0000"/>
      <name val="游ゴシック"/>
      <family val="2"/>
      <charset val="128"/>
      <scheme val="minor"/>
    </font>
    <font>
      <sz val="11"/>
      <name val="游ゴシック"/>
      <family val="2"/>
      <charset val="128"/>
      <scheme val="minor"/>
    </font>
    <font>
      <sz val="9"/>
      <name val="ＭＳ 明朝"/>
      <family val="1"/>
    </font>
    <font>
      <b/>
      <sz val="10"/>
      <name val="ＭＳ 明朝"/>
      <family val="1"/>
    </font>
    <font>
      <sz val="10"/>
      <color theme="1"/>
      <name val="ＭＳ 明朝"/>
      <family val="1"/>
    </font>
    <font>
      <vertAlign val="superscript"/>
      <sz val="10"/>
      <name val="ＭＳ 明朝"/>
      <family val="1"/>
      <charset val="128"/>
    </font>
    <font>
      <b/>
      <sz val="12"/>
      <name val="ＭＳ 明朝"/>
      <family val="1"/>
    </font>
    <font>
      <vertAlign val="superscript"/>
      <sz val="10"/>
      <color theme="1"/>
      <name val="ＭＳ 明朝"/>
      <family val="1"/>
      <charset val="128"/>
    </font>
    <font>
      <sz val="10"/>
      <color rgb="FFFF0000"/>
      <name val="ＭＳ 明朝"/>
      <family val="1"/>
    </font>
    <font>
      <strike/>
      <sz val="10"/>
      <color rgb="FFFF0000"/>
      <name val="ＭＳ 明朝"/>
      <family val="1"/>
      <charset val="128"/>
    </font>
    <font>
      <strike/>
      <sz val="10"/>
      <color rgb="FFFF0000"/>
      <name val="ＭＳ 明朝"/>
      <family val="1"/>
    </font>
    <font>
      <strike/>
      <sz val="10"/>
      <name val="ＭＳ 明朝"/>
      <family val="1"/>
      <charset val="128"/>
    </font>
  </fonts>
  <fills count="9">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C0E6F5"/>
        <bgColor indexed="64"/>
      </patternFill>
    </fill>
    <fill>
      <patternFill patternType="solid">
        <fgColor rgb="FFFFFF99"/>
        <bgColor indexed="64"/>
      </patternFill>
    </fill>
    <fill>
      <patternFill patternType="solid">
        <fgColor theme="0" tint="-0.149998474074526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diagonalUp="1">
      <left style="thin">
        <color indexed="64"/>
      </left>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auto="1"/>
      </bottom>
      <diagonal/>
    </border>
    <border>
      <left style="medium">
        <color indexed="64"/>
      </left>
      <right/>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medium">
        <color indexed="64"/>
      </left>
      <right/>
      <top/>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auto="1"/>
      </top>
      <bottom/>
      <diagonal/>
    </border>
    <border>
      <left style="medium">
        <color indexed="64"/>
      </left>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diagonalUp="1">
      <left/>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diagonalUp="1">
      <left style="thin">
        <color indexed="64"/>
      </left>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ck">
        <color indexed="64"/>
      </left>
      <right style="thick">
        <color indexed="64"/>
      </right>
      <top style="thick">
        <color indexed="64"/>
      </top>
      <bottom style="thick">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s>
  <cellStyleXfs count="37">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2" fillId="0" borderId="0">
      <alignment vertical="center"/>
    </xf>
    <xf numFmtId="0" fontId="27" fillId="0" borderId="0">
      <alignment vertical="center"/>
    </xf>
    <xf numFmtId="38" fontId="27" fillId="0" borderId="0" applyFont="0" applyFill="0" applyBorder="0" applyAlignment="0" applyProtection="0">
      <alignment vertical="center"/>
    </xf>
    <xf numFmtId="0" fontId="28" fillId="0" borderId="0">
      <alignment vertical="center"/>
    </xf>
    <xf numFmtId="0" fontId="4" fillId="0" borderId="0">
      <alignment vertical="center"/>
    </xf>
    <xf numFmtId="38" fontId="28"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2" fillId="0" borderId="0">
      <alignment vertical="center"/>
    </xf>
    <xf numFmtId="9" fontId="28" fillId="0" borderId="0" applyFont="0" applyFill="0" applyBorder="0" applyAlignment="0" applyProtection="0">
      <alignment vertical="center"/>
    </xf>
    <xf numFmtId="0" fontId="4" fillId="0" borderId="0">
      <alignment vertical="center"/>
    </xf>
    <xf numFmtId="0" fontId="29" fillId="0" borderId="0"/>
    <xf numFmtId="0" fontId="2" fillId="0" borderId="0">
      <alignment vertical="center"/>
    </xf>
    <xf numFmtId="0" fontId="32" fillId="0" borderId="0">
      <alignment vertical="center"/>
    </xf>
    <xf numFmtId="0" fontId="4" fillId="0" borderId="0"/>
    <xf numFmtId="0" fontId="2" fillId="0" borderId="0">
      <alignment vertical="center"/>
    </xf>
    <xf numFmtId="38" fontId="4" fillId="0" borderId="0" applyFont="0" applyFill="0" applyBorder="0" applyAlignment="0" applyProtection="0">
      <alignment vertical="center"/>
    </xf>
    <xf numFmtId="0" fontId="2" fillId="0" borderId="0">
      <alignment vertical="center"/>
    </xf>
    <xf numFmtId="0" fontId="32" fillId="0" borderId="0">
      <alignment vertical="center"/>
    </xf>
    <xf numFmtId="0" fontId="2" fillId="0" borderId="0">
      <alignment vertical="center"/>
    </xf>
    <xf numFmtId="38" fontId="32" fillId="0" borderId="0" applyFont="0" applyFill="0" applyBorder="0" applyAlignment="0" applyProtection="0">
      <alignment vertical="center"/>
    </xf>
    <xf numFmtId="0" fontId="29" fillId="0" borderId="0"/>
    <xf numFmtId="0" fontId="2" fillId="0" borderId="0">
      <alignment vertical="center"/>
    </xf>
    <xf numFmtId="0" fontId="32" fillId="0" borderId="0">
      <alignment vertical="center"/>
    </xf>
    <xf numFmtId="0" fontId="4" fillId="0" borderId="0"/>
    <xf numFmtId="0" fontId="2" fillId="0" borderId="0">
      <alignment vertical="center"/>
    </xf>
    <xf numFmtId="0" fontId="32" fillId="0" borderId="0"/>
    <xf numFmtId="38" fontId="45" fillId="0" borderId="0" applyFont="0" applyFill="0" applyBorder="0" applyAlignment="0" applyProtection="0">
      <alignment vertical="center"/>
    </xf>
    <xf numFmtId="0" fontId="1" fillId="0" borderId="0">
      <alignment vertical="center"/>
    </xf>
    <xf numFmtId="0" fontId="32" fillId="0" borderId="0"/>
    <xf numFmtId="0" fontId="32" fillId="0" borderId="0"/>
  </cellStyleXfs>
  <cellXfs count="877">
    <xf numFmtId="0" fontId="0" fillId="0" borderId="0" xfId="0">
      <alignment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12" fillId="0" borderId="0" xfId="0" applyFont="1">
      <alignment vertical="center"/>
    </xf>
    <xf numFmtId="0" fontId="13" fillId="0" borderId="0" xfId="2" applyFont="1">
      <alignment vertical="center"/>
    </xf>
    <xf numFmtId="0" fontId="12" fillId="0" borderId="0" xfId="0" applyFont="1" applyAlignment="1">
      <alignment horizontal="center" vertical="center"/>
    </xf>
    <xf numFmtId="0" fontId="12" fillId="0" borderId="0" xfId="2" applyFont="1">
      <alignment vertical="center"/>
    </xf>
    <xf numFmtId="0" fontId="12" fillId="0" borderId="0" xfId="2" applyFont="1" applyAlignment="1">
      <alignment horizontal="center" vertical="center"/>
    </xf>
    <xf numFmtId="0" fontId="12" fillId="4" borderId="1" xfId="0" applyFont="1" applyFill="1" applyBorder="1">
      <alignment vertical="center"/>
    </xf>
    <xf numFmtId="0" fontId="12" fillId="5" borderId="1" xfId="0" applyFont="1" applyFill="1" applyBorder="1">
      <alignment vertical="center"/>
    </xf>
    <xf numFmtId="0" fontId="12" fillId="0" borderId="15" xfId="2" applyFont="1" applyBorder="1">
      <alignment vertical="center"/>
    </xf>
    <xf numFmtId="0" fontId="14" fillId="0" borderId="15" xfId="2" applyFont="1" applyBorder="1">
      <alignment vertical="center"/>
    </xf>
    <xf numFmtId="0" fontId="14" fillId="3" borderId="0" xfId="2" applyFont="1" applyFill="1">
      <alignment vertical="center"/>
    </xf>
    <xf numFmtId="0" fontId="12" fillId="3" borderId="0" xfId="2" applyFont="1" applyFill="1">
      <alignment vertical="center"/>
    </xf>
    <xf numFmtId="0" fontId="22" fillId="3" borderId="0" xfId="2" applyFont="1" applyFill="1">
      <alignment vertical="center"/>
    </xf>
    <xf numFmtId="0" fontId="12" fillId="3" borderId="0" xfId="2" applyFont="1" applyFill="1" applyAlignment="1">
      <alignment horizontal="right" vertical="center"/>
    </xf>
    <xf numFmtId="0" fontId="12" fillId="3" borderId="0" xfId="2" applyFont="1" applyFill="1" applyAlignment="1">
      <alignment horizontal="center" vertical="center"/>
    </xf>
    <xf numFmtId="0" fontId="12" fillId="3" borderId="6" xfId="2" applyFont="1" applyFill="1" applyBorder="1" applyAlignment="1">
      <alignment horizontal="center" vertical="center" shrinkToFit="1"/>
    </xf>
    <xf numFmtId="0" fontId="12" fillId="3" borderId="1" xfId="2" applyFont="1" applyFill="1" applyBorder="1" applyAlignment="1">
      <alignment horizontal="center" vertical="center" shrinkToFit="1"/>
    </xf>
    <xf numFmtId="0" fontId="12" fillId="3" borderId="3" xfId="2" applyFont="1" applyFill="1" applyBorder="1" applyAlignment="1">
      <alignment horizontal="left" vertical="center"/>
    </xf>
    <xf numFmtId="0" fontId="12" fillId="3" borderId="3" xfId="2" applyFont="1" applyFill="1" applyBorder="1">
      <alignment vertical="center"/>
    </xf>
    <xf numFmtId="0" fontId="12" fillId="0" borderId="5" xfId="2" applyFont="1" applyBorder="1" applyAlignment="1">
      <alignment horizontal="left" vertical="center"/>
    </xf>
    <xf numFmtId="176" fontId="12" fillId="3" borderId="3" xfId="2" applyNumberFormat="1" applyFont="1" applyFill="1" applyBorder="1" applyAlignment="1">
      <alignment horizontal="right" vertical="center"/>
    </xf>
    <xf numFmtId="0" fontId="11" fillId="4" borderId="1" xfId="2" applyFont="1" applyFill="1" applyBorder="1" applyAlignment="1" applyProtection="1">
      <alignment horizontal="center" vertical="center"/>
      <protection locked="0"/>
    </xf>
    <xf numFmtId="0" fontId="16" fillId="0" borderId="1" xfId="2" applyFont="1" applyBorder="1" applyAlignment="1" applyProtection="1">
      <alignment horizontal="center" vertical="center"/>
      <protection locked="0"/>
    </xf>
    <xf numFmtId="0" fontId="16" fillId="0" borderId="0" xfId="2" applyFont="1">
      <alignment vertical="center"/>
    </xf>
    <xf numFmtId="0" fontId="11" fillId="0" borderId="1" xfId="2" applyFont="1" applyBorder="1" applyAlignment="1" applyProtection="1">
      <alignment horizontal="center" vertical="center"/>
      <protection locked="0"/>
    </xf>
    <xf numFmtId="0" fontId="22" fillId="3" borderId="3" xfId="2" quotePrefix="1" applyFont="1" applyFill="1" applyBorder="1" applyAlignment="1"/>
    <xf numFmtId="0" fontId="12" fillId="3" borderId="3" xfId="2" applyFont="1" applyFill="1" applyBorder="1" applyAlignment="1"/>
    <xf numFmtId="176" fontId="12" fillId="3" borderId="3" xfId="2" applyNumberFormat="1" applyFont="1" applyFill="1" applyBorder="1" applyAlignment="1">
      <alignment horizontal="right"/>
    </xf>
    <xf numFmtId="176" fontId="11" fillId="3" borderId="3" xfId="2" applyNumberFormat="1" applyFont="1" applyFill="1" applyBorder="1" applyAlignment="1"/>
    <xf numFmtId="0" fontId="12" fillId="3" borderId="3" xfId="2" applyFont="1" applyFill="1" applyBorder="1" applyAlignment="1">
      <alignment horizontal="center" vertical="center" wrapText="1"/>
    </xf>
    <xf numFmtId="0" fontId="21" fillId="3" borderId="3" xfId="2" applyFont="1" applyFill="1" applyBorder="1" applyAlignment="1"/>
    <xf numFmtId="178" fontId="12" fillId="3" borderId="3" xfId="2" applyNumberFormat="1" applyFont="1" applyFill="1" applyBorder="1" applyAlignment="1">
      <alignment vertical="center" wrapText="1"/>
    </xf>
    <xf numFmtId="0" fontId="16" fillId="3" borderId="0" xfId="2" applyFont="1" applyFill="1">
      <alignment vertical="center"/>
    </xf>
    <xf numFmtId="179" fontId="12" fillId="0" borderId="4" xfId="0" applyNumberFormat="1" applyFont="1" applyBorder="1" applyAlignment="1">
      <alignment horizontal="center" vertical="center" shrinkToFit="1"/>
    </xf>
    <xf numFmtId="0" fontId="12" fillId="4" borderId="1" xfId="0" applyFont="1" applyFill="1" applyBorder="1" applyAlignment="1" applyProtection="1">
      <alignment horizontal="center" vertical="center"/>
      <protection locked="0"/>
    </xf>
    <xf numFmtId="0" fontId="16" fillId="0" borderId="1" xfId="0" applyFont="1" applyBorder="1" applyAlignment="1">
      <alignment horizontal="center" vertical="center"/>
    </xf>
    <xf numFmtId="0" fontId="12" fillId="0" borderId="1" xfId="0" applyFont="1" applyBorder="1" applyAlignment="1">
      <alignment horizontal="center" vertical="center"/>
    </xf>
    <xf numFmtId="0" fontId="22" fillId="3" borderId="10" xfId="2" quotePrefix="1" applyFont="1" applyFill="1" applyBorder="1" applyAlignment="1"/>
    <xf numFmtId="0" fontId="12" fillId="3" borderId="10" xfId="2" applyFont="1" applyFill="1" applyBorder="1" applyAlignment="1">
      <alignment horizontal="left" vertical="center"/>
    </xf>
    <xf numFmtId="0" fontId="12" fillId="3" borderId="10" xfId="2" applyFont="1" applyFill="1" applyBorder="1" applyAlignment="1"/>
    <xf numFmtId="176" fontId="12" fillId="3" borderId="10" xfId="2" applyNumberFormat="1" applyFont="1" applyFill="1" applyBorder="1" applyAlignment="1">
      <alignment horizontal="right"/>
    </xf>
    <xf numFmtId="176" fontId="11" fillId="3" borderId="10" xfId="2" applyNumberFormat="1" applyFont="1" applyFill="1" applyBorder="1" applyAlignment="1"/>
    <xf numFmtId="176" fontId="12" fillId="3" borderId="10" xfId="2" applyNumberFormat="1" applyFont="1" applyFill="1" applyBorder="1" applyAlignment="1">
      <alignment horizontal="right" vertical="center"/>
    </xf>
    <xf numFmtId="0" fontId="12" fillId="3" borderId="10" xfId="2" applyFont="1" applyFill="1" applyBorder="1" applyAlignment="1">
      <alignment horizontal="center" vertical="center" wrapText="1"/>
    </xf>
    <xf numFmtId="0" fontId="12" fillId="3" borderId="10" xfId="2" applyFont="1" applyFill="1" applyBorder="1">
      <alignment vertical="center"/>
    </xf>
    <xf numFmtId="0" fontId="21" fillId="3" borderId="10" xfId="2" applyFont="1" applyFill="1" applyBorder="1" applyAlignment="1"/>
    <xf numFmtId="178" fontId="12" fillId="3" borderId="10" xfId="2" applyNumberFormat="1" applyFont="1" applyFill="1" applyBorder="1" applyAlignment="1">
      <alignment vertical="center" wrapText="1"/>
    </xf>
    <xf numFmtId="0" fontId="18" fillId="3" borderId="19" xfId="2" applyFont="1" applyFill="1" applyBorder="1" applyAlignment="1">
      <alignment horizontal="center" vertical="center" wrapText="1"/>
    </xf>
    <xf numFmtId="0" fontId="18" fillId="3" borderId="20" xfId="2" applyFont="1" applyFill="1" applyBorder="1" applyAlignment="1">
      <alignment horizontal="center" vertical="center" wrapText="1"/>
    </xf>
    <xf numFmtId="0" fontId="19" fillId="4" borderId="22" xfId="2" applyFont="1" applyFill="1" applyBorder="1" applyAlignment="1" applyProtection="1">
      <alignment horizontal="right" vertical="center"/>
      <protection locked="0"/>
    </xf>
    <xf numFmtId="0" fontId="19" fillId="4" borderId="22" xfId="2" applyFont="1" applyFill="1" applyBorder="1" applyProtection="1">
      <alignment vertical="center"/>
      <protection locked="0"/>
    </xf>
    <xf numFmtId="0" fontId="20" fillId="0" borderId="22" xfId="2" applyFont="1" applyBorder="1" applyAlignment="1" applyProtection="1">
      <alignment horizontal="right" vertical="center"/>
      <protection locked="0"/>
    </xf>
    <xf numFmtId="0" fontId="20" fillId="0" borderId="22" xfId="2" applyFont="1" applyBorder="1" applyProtection="1">
      <alignment vertical="center"/>
      <protection locked="0"/>
    </xf>
    <xf numFmtId="0" fontId="19" fillId="0" borderId="22" xfId="2" applyFont="1" applyBorder="1" applyAlignment="1" applyProtection="1">
      <alignment horizontal="right" vertical="center"/>
      <protection locked="0"/>
    </xf>
    <xf numFmtId="0" fontId="19" fillId="0" borderId="22" xfId="2" applyFont="1" applyBorder="1" applyProtection="1">
      <alignment vertical="center"/>
      <protection locked="0"/>
    </xf>
    <xf numFmtId="0" fontId="19" fillId="4" borderId="17" xfId="2" applyFont="1" applyFill="1" applyBorder="1" applyAlignment="1" applyProtection="1">
      <alignment horizontal="right" vertical="center"/>
      <protection locked="0"/>
    </xf>
    <xf numFmtId="0" fontId="19" fillId="4" borderId="17" xfId="2" applyFont="1" applyFill="1" applyBorder="1" applyProtection="1">
      <alignment vertical="center"/>
      <protection locked="0"/>
    </xf>
    <xf numFmtId="0" fontId="19" fillId="0" borderId="17" xfId="2" applyFont="1" applyBorder="1" applyAlignment="1" applyProtection="1">
      <alignment horizontal="right" vertical="center"/>
      <protection locked="0"/>
    </xf>
    <xf numFmtId="0" fontId="19" fillId="0" borderId="17" xfId="2" applyFont="1" applyBorder="1" applyProtection="1">
      <alignment vertical="center"/>
      <protection locked="0"/>
    </xf>
    <xf numFmtId="0" fontId="22" fillId="3" borderId="13" xfId="2" applyFont="1" applyFill="1" applyBorder="1" applyAlignment="1"/>
    <xf numFmtId="0" fontId="12" fillId="3" borderId="13" xfId="2" applyFont="1" applyFill="1" applyBorder="1" applyAlignment="1">
      <alignment vertical="center" wrapText="1"/>
    </xf>
    <xf numFmtId="0" fontId="21" fillId="0" borderId="0" xfId="2" applyFont="1" applyAlignment="1">
      <alignment horizontal="left" vertical="center"/>
    </xf>
    <xf numFmtId="0" fontId="8" fillId="0" borderId="2" xfId="0" applyFont="1" applyBorder="1" applyAlignment="1">
      <alignment horizontal="centerContinuous" vertical="center"/>
    </xf>
    <xf numFmtId="0" fontId="8" fillId="0" borderId="3" xfId="0" applyFont="1" applyBorder="1" applyAlignment="1">
      <alignment horizontal="centerContinuous" vertical="center"/>
    </xf>
    <xf numFmtId="0" fontId="12" fillId="0" borderId="0" xfId="2" applyFont="1" applyAlignment="1">
      <alignment horizontal="left" vertical="center"/>
    </xf>
    <xf numFmtId="0" fontId="12" fillId="0" borderId="10" xfId="2" applyFont="1" applyBorder="1">
      <alignment vertical="center"/>
    </xf>
    <xf numFmtId="0" fontId="12" fillId="0" borderId="0" xfId="17" applyFont="1" applyAlignment="1">
      <alignment horizontal="center" vertical="center"/>
    </xf>
    <xf numFmtId="0" fontId="12" fillId="0" borderId="0" xfId="17" applyFont="1" applyAlignment="1">
      <alignment vertical="center"/>
    </xf>
    <xf numFmtId="0" fontId="12" fillId="0" borderId="0" xfId="17" applyFont="1" applyAlignment="1">
      <alignment horizontal="right" vertical="center"/>
    </xf>
    <xf numFmtId="0" fontId="12" fillId="5" borderId="2" xfId="17" applyFont="1" applyFill="1" applyBorder="1" applyAlignment="1">
      <alignment vertical="center"/>
    </xf>
    <xf numFmtId="0" fontId="12" fillId="5" borderId="4" xfId="17" applyFont="1" applyFill="1" applyBorder="1" applyAlignment="1">
      <alignment vertical="center"/>
    </xf>
    <xf numFmtId="0" fontId="10" fillId="0" borderId="0" xfId="17" applyFont="1" applyAlignment="1">
      <alignment horizontal="left" vertical="center"/>
    </xf>
    <xf numFmtId="0" fontId="12" fillId="0" borderId="0" xfId="17" applyFont="1" applyAlignment="1">
      <alignment horizontal="left" vertical="center"/>
    </xf>
    <xf numFmtId="0" fontId="11" fillId="0" borderId="0" xfId="2" applyFont="1" applyAlignment="1">
      <alignment horizontal="center" vertical="center" wrapText="1"/>
    </xf>
    <xf numFmtId="0" fontId="33" fillId="0" borderId="0" xfId="17" applyFont="1" applyAlignment="1">
      <alignment vertical="center"/>
    </xf>
    <xf numFmtId="0" fontId="31" fillId="0" borderId="0" xfId="17" applyFont="1" applyAlignment="1">
      <alignment vertical="center"/>
    </xf>
    <xf numFmtId="0" fontId="11" fillId="3" borderId="0" xfId="17" applyFont="1" applyFill="1" applyAlignment="1">
      <alignment vertical="center"/>
    </xf>
    <xf numFmtId="0" fontId="10" fillId="3" borderId="0" xfId="17" applyFont="1" applyFill="1" applyAlignment="1">
      <alignment vertical="center"/>
    </xf>
    <xf numFmtId="0" fontId="10" fillId="0" borderId="0" xfId="17" applyFont="1" applyAlignment="1">
      <alignment vertical="center"/>
    </xf>
    <xf numFmtId="0" fontId="11" fillId="0" borderId="0" xfId="17" applyFont="1" applyAlignment="1">
      <alignment vertical="center"/>
    </xf>
    <xf numFmtId="0" fontId="11" fillId="0" borderId="0" xfId="17" applyFont="1" applyAlignment="1">
      <alignment horizontal="left" vertical="center"/>
    </xf>
    <xf numFmtId="0" fontId="11" fillId="0" borderId="0" xfId="17" applyFont="1" applyAlignment="1">
      <alignment horizontal="center" vertical="center"/>
    </xf>
    <xf numFmtId="0" fontId="11" fillId="0" borderId="0" xfId="17" applyFont="1" applyAlignment="1">
      <alignment horizontal="distributed" vertical="center"/>
    </xf>
    <xf numFmtId="177" fontId="11" fillId="0" borderId="0" xfId="17" applyNumberFormat="1" applyFont="1" applyAlignment="1">
      <alignment vertical="center"/>
    </xf>
    <xf numFmtId="0" fontId="15" fillId="3" borderId="0" xfId="17" applyFont="1" applyFill="1" applyAlignment="1">
      <alignment horizontal="center" vertical="center"/>
    </xf>
    <xf numFmtId="0" fontId="15" fillId="0" borderId="0" xfId="17" applyFont="1" applyAlignment="1">
      <alignment horizontal="center" vertical="center"/>
    </xf>
    <xf numFmtId="0" fontId="12" fillId="0" borderId="5" xfId="17" applyFont="1" applyBorder="1" applyAlignment="1">
      <alignment vertical="center"/>
    </xf>
    <xf numFmtId="0" fontId="12" fillId="0" borderId="10" xfId="17" applyFont="1" applyBorder="1" applyAlignment="1">
      <alignment vertical="center"/>
    </xf>
    <xf numFmtId="0" fontId="12" fillId="0" borderId="15" xfId="17" applyFont="1" applyBorder="1" applyAlignment="1">
      <alignment horizontal="center" vertical="center"/>
    </xf>
    <xf numFmtId="0" fontId="12" fillId="0" borderId="0" xfId="17" applyFont="1" applyAlignment="1" applyProtection="1">
      <alignment horizontal="center" vertical="center"/>
      <protection locked="0"/>
    </xf>
    <xf numFmtId="0" fontId="12" fillId="2" borderId="9" xfId="2" applyFont="1" applyFill="1" applyBorder="1">
      <alignment vertical="center"/>
    </xf>
    <xf numFmtId="0" fontId="12" fillId="2" borderId="10" xfId="2" applyFont="1" applyFill="1" applyBorder="1">
      <alignment vertical="center"/>
    </xf>
    <xf numFmtId="0" fontId="12" fillId="2" borderId="11" xfId="2" applyFont="1" applyFill="1" applyBorder="1">
      <alignment vertical="center"/>
    </xf>
    <xf numFmtId="0" fontId="12" fillId="2" borderId="15" xfId="2" applyFont="1" applyFill="1" applyBorder="1">
      <alignment vertical="center"/>
    </xf>
    <xf numFmtId="0" fontId="12" fillId="2" borderId="0" xfId="2" applyFont="1" applyFill="1">
      <alignment vertical="center"/>
    </xf>
    <xf numFmtId="0" fontId="12" fillId="2" borderId="5" xfId="2" applyFont="1" applyFill="1" applyBorder="1">
      <alignment vertical="center"/>
    </xf>
    <xf numFmtId="0" fontId="12" fillId="2" borderId="12" xfId="2" applyFont="1" applyFill="1" applyBorder="1">
      <alignment vertical="center"/>
    </xf>
    <xf numFmtId="0" fontId="12" fillId="2" borderId="13" xfId="2" applyFont="1" applyFill="1" applyBorder="1">
      <alignment vertical="center"/>
    </xf>
    <xf numFmtId="0" fontId="12" fillId="2" borderId="14" xfId="2" applyFont="1" applyFill="1" applyBorder="1">
      <alignment vertical="center"/>
    </xf>
    <xf numFmtId="0" fontId="12" fillId="6" borderId="1" xfId="0" applyFont="1" applyFill="1" applyBorder="1">
      <alignment vertical="center"/>
    </xf>
    <xf numFmtId="0" fontId="22" fillId="0" borderId="9" xfId="2" quotePrefix="1" applyFont="1" applyBorder="1">
      <alignment vertical="center"/>
    </xf>
    <xf numFmtId="177" fontId="19" fillId="0" borderId="3" xfId="0" applyNumberFormat="1" applyFont="1" applyBorder="1" applyAlignment="1">
      <alignment horizontal="left" vertical="center" shrinkToFit="1"/>
    </xf>
    <xf numFmtId="177" fontId="19" fillId="0" borderId="4" xfId="0" applyNumberFormat="1" applyFont="1" applyBorder="1" applyAlignment="1">
      <alignment horizontal="left" vertical="center" shrinkToFit="1"/>
    </xf>
    <xf numFmtId="177" fontId="19" fillId="0" borderId="3" xfId="0" applyNumberFormat="1" applyFont="1" applyBorder="1" applyAlignment="1">
      <alignment vertical="center" shrinkToFit="1"/>
    </xf>
    <xf numFmtId="177" fontId="19" fillId="0" borderId="4" xfId="0" applyNumberFormat="1" applyFont="1" applyBorder="1" applyAlignment="1">
      <alignment vertical="center" shrinkToFit="1"/>
    </xf>
    <xf numFmtId="38" fontId="12" fillId="0" borderId="0" xfId="2" applyNumberFormat="1" applyFont="1">
      <alignment vertical="center"/>
    </xf>
    <xf numFmtId="176" fontId="11" fillId="0" borderId="3" xfId="2" applyNumberFormat="1" applyFont="1" applyBorder="1" applyProtection="1">
      <alignment vertical="center"/>
      <protection locked="0"/>
    </xf>
    <xf numFmtId="176" fontId="11" fillId="0" borderId="4" xfId="2" applyNumberFormat="1" applyFont="1" applyBorder="1" applyProtection="1">
      <alignment vertical="center"/>
      <protection locked="0"/>
    </xf>
    <xf numFmtId="176" fontId="11" fillId="0" borderId="11" xfId="2" applyNumberFormat="1" applyFont="1" applyBorder="1" applyProtection="1">
      <alignment vertical="center"/>
      <protection locked="0"/>
    </xf>
    <xf numFmtId="0" fontId="19" fillId="3" borderId="9" xfId="2" applyFont="1" applyFill="1" applyBorder="1">
      <alignment vertical="center"/>
    </xf>
    <xf numFmtId="0" fontId="35" fillId="0" borderId="0" xfId="2" applyFont="1">
      <alignment vertical="center"/>
    </xf>
    <xf numFmtId="0" fontId="34" fillId="0" borderId="10" xfId="2" applyFont="1" applyBorder="1">
      <alignment vertical="center"/>
    </xf>
    <xf numFmtId="176" fontId="11" fillId="0" borderId="10" xfId="2" applyNumberFormat="1" applyFont="1" applyBorder="1">
      <alignment vertical="center"/>
    </xf>
    <xf numFmtId="0" fontId="12" fillId="0" borderId="12" xfId="2" quotePrefix="1" applyFont="1" applyBorder="1">
      <alignment vertical="center"/>
    </xf>
    <xf numFmtId="177" fontId="11" fillId="0" borderId="13" xfId="0" applyNumberFormat="1" applyFont="1" applyBorder="1" applyAlignment="1">
      <alignment horizontal="left" vertical="center" shrinkToFit="1"/>
    </xf>
    <xf numFmtId="177" fontId="11" fillId="0" borderId="14" xfId="0" applyNumberFormat="1" applyFont="1" applyBorder="1" applyAlignment="1">
      <alignment horizontal="right" vertical="center"/>
    </xf>
    <xf numFmtId="177" fontId="11" fillId="0" borderId="4" xfId="0" applyNumberFormat="1" applyFont="1" applyBorder="1" applyAlignment="1">
      <alignment vertical="center" shrinkToFit="1"/>
    </xf>
    <xf numFmtId="0" fontId="22" fillId="0" borderId="10" xfId="2" applyFont="1" applyBorder="1" applyAlignment="1"/>
    <xf numFmtId="0" fontId="12" fillId="0" borderId="10" xfId="2" applyFont="1" applyBorder="1" applyAlignment="1">
      <alignment horizontal="left" vertical="center" wrapText="1"/>
    </xf>
    <xf numFmtId="0" fontId="12" fillId="0" borderId="10" xfId="2" applyFont="1" applyBorder="1" applyAlignment="1">
      <alignment vertical="center" wrapText="1"/>
    </xf>
    <xf numFmtId="0" fontId="22" fillId="0" borderId="0" xfId="2" applyFont="1" applyAlignment="1"/>
    <xf numFmtId="0" fontId="12" fillId="0" borderId="0" xfId="2" applyFont="1" applyAlignment="1">
      <alignment horizontal="left" vertical="center" wrapText="1"/>
    </xf>
    <xf numFmtId="0" fontId="12" fillId="0" borderId="0" xfId="2" applyFont="1" applyAlignment="1">
      <alignment vertical="center" wrapText="1"/>
    </xf>
    <xf numFmtId="0" fontId="12" fillId="0" borderId="0" xfId="2" applyFont="1" applyAlignment="1" applyProtection="1">
      <alignment vertical="top" wrapText="1"/>
      <protection locked="0"/>
    </xf>
    <xf numFmtId="0" fontId="12" fillId="0" borderId="0" xfId="0" applyFont="1" applyAlignment="1" applyProtection="1">
      <alignment horizontal="center" vertical="center"/>
      <protection locked="0"/>
    </xf>
    <xf numFmtId="0" fontId="11" fillId="3" borderId="10" xfId="2" applyFont="1" applyFill="1" applyBorder="1">
      <alignment vertical="center"/>
    </xf>
    <xf numFmtId="0" fontId="11" fillId="0" borderId="0" xfId="2" applyFont="1">
      <alignment vertical="center"/>
    </xf>
    <xf numFmtId="177" fontId="40" fillId="0" borderId="3" xfId="0" applyNumberFormat="1" applyFont="1" applyBorder="1" applyAlignment="1">
      <alignment horizontal="left" vertical="center" shrinkToFit="1"/>
    </xf>
    <xf numFmtId="177" fontId="40" fillId="0" borderId="4" xfId="0" applyNumberFormat="1" applyFont="1" applyBorder="1" applyAlignment="1">
      <alignment horizontal="left" vertical="center" shrinkToFit="1"/>
    </xf>
    <xf numFmtId="177" fontId="40" fillId="0" borderId="3" xfId="0" applyNumberFormat="1" applyFont="1" applyBorder="1" applyAlignment="1">
      <alignment vertical="center" shrinkToFit="1"/>
    </xf>
    <xf numFmtId="177" fontId="40" fillId="0" borderId="4" xfId="0" applyNumberFormat="1" applyFont="1" applyBorder="1" applyAlignment="1">
      <alignment vertical="center" shrinkToFit="1"/>
    </xf>
    <xf numFmtId="176" fontId="36" fillId="0" borderId="3" xfId="2" applyNumberFormat="1" applyFont="1" applyBorder="1" applyProtection="1">
      <alignment vertical="center"/>
      <protection locked="0"/>
    </xf>
    <xf numFmtId="176" fontId="36" fillId="0" borderId="4" xfId="2" applyNumberFormat="1" applyFont="1" applyBorder="1" applyProtection="1">
      <alignment vertical="center"/>
      <protection locked="0"/>
    </xf>
    <xf numFmtId="176" fontId="36" fillId="0" borderId="11" xfId="2" applyNumberFormat="1" applyFont="1" applyBorder="1" applyProtection="1">
      <alignment vertical="center"/>
      <protection locked="0"/>
    </xf>
    <xf numFmtId="0" fontId="38" fillId="0" borderId="9" xfId="2" quotePrefix="1" applyFont="1" applyBorder="1">
      <alignment vertical="center"/>
    </xf>
    <xf numFmtId="0" fontId="18" fillId="2" borderId="15" xfId="2" applyFont="1" applyFill="1" applyBorder="1">
      <alignment vertical="center"/>
    </xf>
    <xf numFmtId="0" fontId="34" fillId="0" borderId="0" xfId="17" applyFont="1" applyAlignment="1">
      <alignment vertical="center"/>
    </xf>
    <xf numFmtId="0" fontId="34" fillId="0" borderId="0" xfId="17" applyFont="1" applyAlignment="1">
      <alignment horizontal="center" vertical="center"/>
    </xf>
    <xf numFmtId="0" fontId="34" fillId="0" borderId="0" xfId="17" applyFont="1" applyAlignment="1">
      <alignment horizontal="right" vertical="center"/>
    </xf>
    <xf numFmtId="0" fontId="34" fillId="5" borderId="2" xfId="17" applyFont="1" applyFill="1" applyBorder="1" applyAlignment="1">
      <alignment vertical="center"/>
    </xf>
    <xf numFmtId="0" fontId="34" fillId="5" borderId="4" xfId="17" applyFont="1" applyFill="1" applyBorder="1" applyAlignment="1">
      <alignment vertical="center"/>
    </xf>
    <xf numFmtId="0" fontId="42" fillId="0" borderId="0" xfId="17" applyFont="1" applyAlignment="1">
      <alignment horizontal="left" vertical="center"/>
    </xf>
    <xf numFmtId="0" fontId="36" fillId="0" borderId="0" xfId="17" applyFont="1" applyAlignment="1">
      <alignment vertical="center"/>
    </xf>
    <xf numFmtId="0" fontId="34" fillId="0" borderId="0" xfId="17" applyFont="1" applyAlignment="1">
      <alignment horizontal="left" vertical="center"/>
    </xf>
    <xf numFmtId="0" fontId="36" fillId="0" borderId="0" xfId="2" applyFont="1" applyAlignment="1">
      <alignment horizontal="center" vertical="center" wrapText="1"/>
    </xf>
    <xf numFmtId="0" fontId="42" fillId="0" borderId="0" xfId="17" applyFont="1" applyAlignment="1">
      <alignment vertical="center"/>
    </xf>
    <xf numFmtId="0" fontId="43" fillId="0" borderId="0" xfId="17" applyFont="1" applyAlignment="1">
      <alignment vertical="center"/>
    </xf>
    <xf numFmtId="0" fontId="39" fillId="0" borderId="0" xfId="17" applyFont="1" applyAlignment="1">
      <alignment vertical="center"/>
    </xf>
    <xf numFmtId="0" fontId="42" fillId="3" borderId="0" xfId="17" applyFont="1" applyFill="1" applyAlignment="1">
      <alignment vertical="center"/>
    </xf>
    <xf numFmtId="0" fontId="36" fillId="0" borderId="0" xfId="17" applyFont="1" applyAlignment="1">
      <alignment horizontal="left" vertical="center"/>
    </xf>
    <xf numFmtId="0" fontId="36" fillId="3" borderId="0" xfId="17" applyFont="1" applyFill="1" applyAlignment="1">
      <alignment vertical="center"/>
    </xf>
    <xf numFmtId="0" fontId="36" fillId="0" borderId="0" xfId="17" applyFont="1" applyAlignment="1">
      <alignment horizontal="center" vertical="center"/>
    </xf>
    <xf numFmtId="0" fontId="36" fillId="0" borderId="0" xfId="17" applyFont="1" applyAlignment="1">
      <alignment horizontal="distributed" vertical="center"/>
    </xf>
    <xf numFmtId="177" fontId="36" fillId="0" borderId="0" xfId="17" applyNumberFormat="1" applyFont="1" applyAlignment="1">
      <alignment vertical="center"/>
    </xf>
    <xf numFmtId="0" fontId="44" fillId="3" borderId="0" xfId="17" applyFont="1" applyFill="1" applyAlignment="1">
      <alignment horizontal="center" vertical="center"/>
    </xf>
    <xf numFmtId="0" fontId="44" fillId="0" borderId="0" xfId="17" applyFont="1" applyAlignment="1">
      <alignment horizontal="center" vertical="center"/>
    </xf>
    <xf numFmtId="0" fontId="34" fillId="0" borderId="5" xfId="17" applyFont="1" applyBorder="1" applyAlignment="1">
      <alignment vertical="center"/>
    </xf>
    <xf numFmtId="0" fontId="34" fillId="0" borderId="15" xfId="17" applyFont="1" applyBorder="1" applyAlignment="1">
      <alignment horizontal="center" vertical="center"/>
    </xf>
    <xf numFmtId="0" fontId="34" fillId="0" borderId="0" xfId="17" applyFont="1" applyAlignment="1" applyProtection="1">
      <alignment horizontal="center" vertical="center"/>
      <protection locked="0"/>
    </xf>
    <xf numFmtId="0" fontId="34" fillId="0" borderId="13" xfId="17" applyFont="1" applyBorder="1" applyAlignment="1">
      <alignment horizontal="center" vertical="center"/>
    </xf>
    <xf numFmtId="0" fontId="34" fillId="0" borderId="13" xfId="17" applyFont="1" applyBorder="1" applyAlignment="1">
      <alignment vertical="center"/>
    </xf>
    <xf numFmtId="0" fontId="34" fillId="0" borderId="13" xfId="17" applyFont="1" applyBorder="1" applyAlignment="1" applyProtection="1">
      <alignment horizontal="center" vertical="center"/>
      <protection locked="0"/>
    </xf>
    <xf numFmtId="0" fontId="34" fillId="0" borderId="13" xfId="17" applyFont="1" applyBorder="1" applyAlignment="1">
      <alignment vertical="top"/>
    </xf>
    <xf numFmtId="0" fontId="34" fillId="0" borderId="10" xfId="17" applyFont="1" applyBorder="1" applyAlignment="1" applyProtection="1">
      <alignment horizontal="center" vertical="center"/>
      <protection locked="0"/>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4" fillId="0" borderId="9" xfId="17" applyFont="1" applyBorder="1" applyAlignment="1" applyProtection="1">
      <alignment horizontal="center" vertical="center"/>
      <protection locked="0"/>
    </xf>
    <xf numFmtId="0" fontId="34" fillId="0" borderId="11" xfId="17" applyFont="1" applyBorder="1" applyAlignment="1" applyProtection="1">
      <alignment horizontal="center" vertical="center"/>
      <protection locked="0"/>
    </xf>
    <xf numFmtId="0" fontId="34" fillId="0" borderId="15" xfId="17" applyFont="1" applyBorder="1" applyAlignment="1" applyProtection="1">
      <alignment horizontal="center" vertical="center"/>
      <protection locked="0"/>
    </xf>
    <xf numFmtId="0" fontId="34" fillId="0" borderId="5" xfId="17" applyFont="1" applyBorder="1" applyAlignment="1" applyProtection="1">
      <alignment horizontal="center" vertical="center"/>
      <protection locked="0"/>
    </xf>
    <xf numFmtId="0" fontId="34" fillId="0" borderId="12" xfId="17" applyFont="1" applyBorder="1" applyAlignment="1" applyProtection="1">
      <alignment horizontal="center" vertical="center"/>
      <protection locked="0"/>
    </xf>
    <xf numFmtId="0" fontId="34" fillId="0" borderId="14" xfId="17" applyFont="1" applyBorder="1" applyAlignment="1" applyProtection="1">
      <alignment horizontal="center" vertical="center"/>
      <protection locked="0"/>
    </xf>
    <xf numFmtId="0" fontId="12" fillId="0" borderId="10" xfId="17" applyFont="1" applyBorder="1" applyAlignment="1">
      <alignment horizontal="center" vertical="center"/>
    </xf>
    <xf numFmtId="0" fontId="12" fillId="0" borderId="10" xfId="17" applyFont="1" applyBorder="1" applyAlignment="1" applyProtection="1">
      <alignment horizontal="center" vertical="center"/>
      <protection locked="0"/>
    </xf>
    <xf numFmtId="0" fontId="34" fillId="0" borderId="0" xfId="17" applyFont="1" applyAlignment="1">
      <alignment vertical="top"/>
    </xf>
    <xf numFmtId="0" fontId="19" fillId="0" borderId="0" xfId="2" applyFont="1">
      <alignment vertical="center"/>
    </xf>
    <xf numFmtId="0" fontId="17" fillId="0" borderId="0" xfId="2" applyFont="1" applyAlignment="1">
      <alignment horizontal="center" vertical="center"/>
    </xf>
    <xf numFmtId="176" fontId="19" fillId="0" borderId="0" xfId="2" applyNumberFormat="1" applyFont="1" applyAlignment="1">
      <alignment horizontal="right" vertical="center"/>
    </xf>
    <xf numFmtId="0" fontId="7" fillId="2" borderId="3" xfId="0" applyFont="1" applyFill="1" applyBorder="1" applyAlignment="1" applyProtection="1">
      <alignment horizontal="center" vertical="center"/>
      <protection locked="0"/>
    </xf>
    <xf numFmtId="0" fontId="12" fillId="2" borderId="4" xfId="17" applyFont="1" applyFill="1" applyBorder="1" applyAlignment="1">
      <alignment horizontal="center" vertical="center"/>
    </xf>
    <xf numFmtId="0" fontId="12" fillId="2" borderId="2" xfId="17" applyFont="1" applyFill="1" applyBorder="1" applyAlignment="1">
      <alignment horizontal="center" vertical="center"/>
    </xf>
    <xf numFmtId="0" fontId="34" fillId="2" borderId="2" xfId="17" applyFont="1" applyFill="1" applyBorder="1" applyAlignment="1">
      <alignment horizontal="center" vertical="center"/>
    </xf>
    <xf numFmtId="0" fontId="34" fillId="2" borderId="4" xfId="17" applyFont="1" applyFill="1" applyBorder="1" applyAlignment="1">
      <alignment horizontal="center" vertical="center"/>
    </xf>
    <xf numFmtId="0" fontId="12" fillId="2" borderId="1" xfId="0" applyFont="1" applyFill="1" applyBorder="1">
      <alignment vertical="center"/>
    </xf>
    <xf numFmtId="0" fontId="16" fillId="2" borderId="0" xfId="2" applyFont="1" applyFill="1">
      <alignment vertical="center"/>
    </xf>
    <xf numFmtId="0" fontId="8" fillId="2" borderId="3" xfId="0" applyFont="1" applyFill="1" applyBorder="1" applyAlignment="1" applyProtection="1">
      <alignment horizontal="center" vertical="center"/>
      <protection locked="0"/>
    </xf>
    <xf numFmtId="0" fontId="8" fillId="0" borderId="0" xfId="0" applyFont="1">
      <alignment vertical="center"/>
    </xf>
    <xf numFmtId="0" fontId="8" fillId="0" borderId="0" xfId="0" applyFont="1" applyAlignment="1">
      <alignment horizontal="left"/>
    </xf>
    <xf numFmtId="0" fontId="4" fillId="0" borderId="0" xfId="0" applyFont="1">
      <alignment vertical="center"/>
    </xf>
    <xf numFmtId="0" fontId="49" fillId="2" borderId="1" xfId="2" applyFont="1" applyFill="1" applyBorder="1">
      <alignment vertical="center"/>
    </xf>
    <xf numFmtId="0" fontId="50" fillId="0" borderId="0" xfId="2" applyFont="1">
      <alignment vertical="center"/>
    </xf>
    <xf numFmtId="0" fontId="51"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52" fillId="0" borderId="0" xfId="0" applyFont="1">
      <alignment vertical="center"/>
    </xf>
    <xf numFmtId="0" fontId="48" fillId="0" borderId="5" xfId="0" applyFont="1" applyBorder="1" applyAlignment="1"/>
    <xf numFmtId="0" fontId="4" fillId="0" borderId="1" xfId="0" applyFont="1" applyBorder="1">
      <alignment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2" xfId="0" applyFont="1" applyBorder="1">
      <alignment vertical="center"/>
    </xf>
    <xf numFmtId="0" fontId="4" fillId="0" borderId="13" xfId="0" applyFont="1" applyBorder="1">
      <alignment vertical="center"/>
    </xf>
    <xf numFmtId="0" fontId="26" fillId="0" borderId="0" xfId="0" applyFont="1">
      <alignment vertical="center"/>
    </xf>
    <xf numFmtId="38" fontId="4" fillId="0" borderId="0" xfId="1" applyFont="1">
      <alignment vertical="center"/>
    </xf>
    <xf numFmtId="0" fontId="26"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5" xfId="2" applyBorder="1" applyAlignment="1">
      <alignment horizontal="left" vertical="center"/>
    </xf>
    <xf numFmtId="0" fontId="8" fillId="4" borderId="3" xfId="0" applyFont="1" applyFill="1" applyBorder="1" applyAlignment="1" applyProtection="1">
      <alignment horizontal="center" vertical="center"/>
      <protection locked="0"/>
    </xf>
    <xf numFmtId="0" fontId="16" fillId="2" borderId="9" xfId="2" applyFont="1" applyFill="1" applyBorder="1">
      <alignment vertical="center"/>
    </xf>
    <xf numFmtId="0" fontId="16" fillId="2" borderId="15" xfId="2" applyFont="1" applyFill="1" applyBorder="1">
      <alignment vertical="center"/>
    </xf>
    <xf numFmtId="0" fontId="11" fillId="0" borderId="9" xfId="2" applyFont="1" applyBorder="1">
      <alignment vertical="center"/>
    </xf>
    <xf numFmtId="0" fontId="36" fillId="0" borderId="9" xfId="2" applyFont="1" applyBorder="1">
      <alignment vertical="center"/>
    </xf>
    <xf numFmtId="0" fontId="36" fillId="0" borderId="0" xfId="35" applyFont="1"/>
    <xf numFmtId="3" fontId="36" fillId="0" borderId="0" xfId="35" applyNumberFormat="1" applyFont="1"/>
    <xf numFmtId="0" fontId="40" fillId="0" borderId="0" xfId="36" applyFont="1" applyAlignment="1">
      <alignment vertical="center"/>
    </xf>
    <xf numFmtId="0" fontId="40" fillId="0" borderId="0" xfId="35" applyFont="1" applyAlignment="1">
      <alignment vertical="center"/>
    </xf>
    <xf numFmtId="3" fontId="40" fillId="0" borderId="0" xfId="35" applyNumberFormat="1" applyFont="1" applyAlignment="1">
      <alignment vertical="center"/>
    </xf>
    <xf numFmtId="0" fontId="40" fillId="0" borderId="0" xfId="35" applyFont="1" applyAlignment="1">
      <alignment horizontal="right" vertical="center"/>
    </xf>
    <xf numFmtId="180" fontId="57" fillId="0" borderId="0" xfId="35" applyNumberFormat="1" applyFont="1" applyAlignment="1">
      <alignment vertical="center"/>
    </xf>
    <xf numFmtId="0" fontId="57" fillId="0" borderId="0" xfId="35" applyFont="1" applyAlignment="1">
      <alignment horizontal="right" vertical="center"/>
    </xf>
    <xf numFmtId="0" fontId="40" fillId="0" borderId="0" xfId="35" applyFont="1" applyAlignment="1">
      <alignment horizontal="left" vertical="center"/>
    </xf>
    <xf numFmtId="3" fontId="40" fillId="0" borderId="14" xfId="35" applyNumberFormat="1" applyFont="1" applyBorder="1" applyAlignment="1">
      <alignment vertical="center"/>
    </xf>
    <xf numFmtId="3" fontId="40" fillId="0" borderId="13" xfId="35" applyNumberFormat="1" applyFont="1" applyBorder="1" applyAlignment="1">
      <alignment vertical="center"/>
    </xf>
    <xf numFmtId="186" fontId="40" fillId="0" borderId="13" xfId="35" applyNumberFormat="1" applyFont="1" applyBorder="1" applyAlignment="1">
      <alignment vertical="center"/>
    </xf>
    <xf numFmtId="0" fontId="36" fillId="0" borderId="13" xfId="35" applyFont="1" applyBorder="1" applyAlignment="1">
      <alignment horizontal="center" vertical="center"/>
    </xf>
    <xf numFmtId="0" fontId="40" fillId="0" borderId="13" xfId="35" applyFont="1" applyBorder="1" applyAlignment="1">
      <alignment vertical="center" shrinkToFit="1"/>
    </xf>
    <xf numFmtId="0" fontId="40" fillId="0" borderId="13" xfId="35" applyFont="1" applyBorder="1" applyAlignment="1">
      <alignment horizontal="center" vertical="center" shrinkToFit="1"/>
    </xf>
    <xf numFmtId="0" fontId="40" fillId="0" borderId="13" xfId="35" applyFont="1" applyBorder="1" applyAlignment="1">
      <alignment horizontal="distributed" vertical="center" wrapText="1"/>
    </xf>
    <xf numFmtId="0" fontId="40" fillId="0" borderId="13" xfId="35" applyFont="1" applyBorder="1" applyAlignment="1">
      <alignment horizontal="center" vertical="center" wrapText="1"/>
    </xf>
    <xf numFmtId="0" fontId="40" fillId="0" borderId="13" xfId="35" applyFont="1" applyBorder="1" applyAlignment="1">
      <alignment vertical="center"/>
    </xf>
    <xf numFmtId="0" fontId="40" fillId="0" borderId="12" xfId="35" applyFont="1" applyBorder="1" applyAlignment="1">
      <alignment vertical="center"/>
    </xf>
    <xf numFmtId="3" fontId="40" fillId="0" borderId="5" xfId="35" applyNumberFormat="1" applyFont="1" applyBorder="1" applyAlignment="1">
      <alignment horizontal="center" vertical="center"/>
    </xf>
    <xf numFmtId="3" fontId="40" fillId="0" borderId="0" xfId="35" applyNumberFormat="1" applyFont="1" applyAlignment="1">
      <alignment horizontal="center" vertical="center"/>
    </xf>
    <xf numFmtId="186" fontId="40" fillId="0" borderId="0" xfId="35" applyNumberFormat="1" applyFont="1" applyAlignment="1">
      <alignment horizontal="right" vertical="center"/>
    </xf>
    <xf numFmtId="0" fontId="36" fillId="0" borderId="0" xfId="35" applyFont="1" applyAlignment="1">
      <alignment horizontal="center" vertical="center"/>
    </xf>
    <xf numFmtId="0" fontId="40" fillId="0" borderId="0" xfId="35" applyFont="1" applyAlignment="1">
      <alignment horizontal="center" vertical="center" wrapText="1"/>
    </xf>
    <xf numFmtId="0" fontId="57" fillId="0" borderId="0" xfId="35" applyFont="1" applyAlignment="1">
      <alignment horizontal="distributed" vertical="center" wrapText="1"/>
    </xf>
    <xf numFmtId="0" fontId="40" fillId="0" borderId="0" xfId="35" applyFont="1" applyAlignment="1">
      <alignment vertical="center" wrapText="1"/>
    </xf>
    <xf numFmtId="0" fontId="40" fillId="0" borderId="15" xfId="35" applyFont="1" applyBorder="1" applyAlignment="1">
      <alignment vertical="center"/>
    </xf>
    <xf numFmtId="0" fontId="0" fillId="0" borderId="0" xfId="2" applyFont="1">
      <alignment vertical="center"/>
    </xf>
    <xf numFmtId="3" fontId="40" fillId="0" borderId="5" xfId="35" applyNumberFormat="1" applyFont="1" applyBorder="1" applyAlignment="1">
      <alignment vertical="center"/>
    </xf>
    <xf numFmtId="186" fontId="40" fillId="0" borderId="0" xfId="35" applyNumberFormat="1" applyFont="1" applyAlignment="1">
      <alignment vertical="center"/>
    </xf>
    <xf numFmtId="3" fontId="40" fillId="0" borderId="24" xfId="35" applyNumberFormat="1" applyFont="1" applyBorder="1" applyAlignment="1">
      <alignment vertical="center"/>
    </xf>
    <xf numFmtId="0" fontId="40" fillId="0" borderId="25" xfId="35" applyFont="1" applyBorder="1" applyAlignment="1">
      <alignment horizontal="center" vertical="center"/>
    </xf>
    <xf numFmtId="0" fontId="40" fillId="0" borderId="26" xfId="35" applyFont="1" applyBorder="1" applyAlignment="1">
      <alignment horizontal="center" vertical="center" wrapText="1"/>
    </xf>
    <xf numFmtId="0" fontId="40" fillId="0" borderId="27" xfId="35" applyFont="1" applyBorder="1" applyAlignment="1">
      <alignment vertical="center" wrapText="1"/>
    </xf>
    <xf numFmtId="0" fontId="40" fillId="0" borderId="28" xfId="35" applyFont="1" applyBorder="1" applyAlignment="1">
      <alignment vertical="center" wrapText="1"/>
    </xf>
    <xf numFmtId="3" fontId="40" fillId="0" borderId="29" xfId="35" applyNumberFormat="1" applyFont="1" applyBorder="1" applyAlignment="1">
      <alignment horizontal="center" vertical="center"/>
    </xf>
    <xf numFmtId="3" fontId="40" fillId="0" borderId="30" xfId="35" applyNumberFormat="1" applyFont="1" applyBorder="1" applyAlignment="1">
      <alignment horizontal="center" vertical="center"/>
    </xf>
    <xf numFmtId="0" fontId="40" fillId="0" borderId="31" xfId="35" applyFont="1" applyBorder="1" applyAlignment="1">
      <alignment horizontal="center" vertical="center"/>
    </xf>
    <xf numFmtId="0" fontId="40" fillId="0" borderId="32" xfId="35" applyFont="1" applyBorder="1" applyAlignment="1">
      <alignment horizontal="center" vertical="center"/>
    </xf>
    <xf numFmtId="0" fontId="58" fillId="0" borderId="34" xfId="35" applyFont="1" applyBorder="1" applyAlignment="1">
      <alignment horizontal="center" vertical="center" textRotation="255" wrapText="1"/>
    </xf>
    <xf numFmtId="186" fontId="40" fillId="0" borderId="5" xfId="35" applyNumberFormat="1" applyFont="1" applyBorder="1" applyAlignment="1">
      <alignment vertical="center"/>
    </xf>
    <xf numFmtId="186" fontId="40" fillId="0" borderId="37" xfId="35" applyNumberFormat="1" applyFont="1" applyBorder="1" applyAlignment="1">
      <alignment vertical="center"/>
    </xf>
    <xf numFmtId="186" fontId="40" fillId="0" borderId="38" xfId="35" applyNumberFormat="1" applyFont="1" applyBorder="1" applyAlignment="1">
      <alignment vertical="center"/>
    </xf>
    <xf numFmtId="186" fontId="40" fillId="7" borderId="1" xfId="35" applyNumberFormat="1" applyFont="1" applyFill="1" applyBorder="1" applyAlignment="1" applyProtection="1">
      <alignment vertical="center"/>
      <protection locked="0"/>
    </xf>
    <xf numFmtId="0" fontId="40" fillId="0" borderId="1" xfId="35" applyFont="1" applyBorder="1" applyAlignment="1">
      <alignment horizontal="center" vertical="center"/>
    </xf>
    <xf numFmtId="0" fontId="40" fillId="0" borderId="4" xfId="35" applyFont="1" applyBorder="1" applyAlignment="1">
      <alignment vertical="center"/>
    </xf>
    <xf numFmtId="0" fontId="40" fillId="0" borderId="3" xfId="35" applyFont="1" applyBorder="1" applyAlignment="1">
      <alignment horizontal="distributed" vertical="center"/>
    </xf>
    <xf numFmtId="0" fontId="58" fillId="0" borderId="2" xfId="35" applyFont="1" applyBorder="1" applyAlignment="1">
      <alignment horizontal="center" vertical="center" textRotation="255" wrapText="1"/>
    </xf>
    <xf numFmtId="0" fontId="0" fillId="0" borderId="13" xfId="2" applyFont="1" applyBorder="1" applyAlignment="1">
      <alignment horizontal="left" vertical="center"/>
    </xf>
    <xf numFmtId="186" fontId="40" fillId="0" borderId="40" xfId="35" applyNumberFormat="1" applyFont="1" applyBorder="1" applyAlignment="1">
      <alignment vertical="center"/>
    </xf>
    <xf numFmtId="186" fontId="40" fillId="0" borderId="41" xfId="35" applyNumberFormat="1" applyFont="1" applyBorder="1" applyAlignment="1">
      <alignment vertical="center"/>
    </xf>
    <xf numFmtId="186" fontId="40" fillId="7" borderId="42" xfId="35" applyNumberFormat="1" applyFont="1" applyFill="1" applyBorder="1" applyAlignment="1" applyProtection="1">
      <alignment vertical="center"/>
      <protection locked="0"/>
    </xf>
    <xf numFmtId="0" fontId="40" fillId="0" borderId="42" xfId="35" applyFont="1" applyBorder="1" applyAlignment="1">
      <alignment horizontal="center" vertical="center"/>
    </xf>
    <xf numFmtId="0" fontId="40" fillId="0" borderId="43" xfId="35" applyFont="1" applyBorder="1" applyAlignment="1">
      <alignment vertical="center"/>
    </xf>
    <xf numFmtId="0" fontId="58" fillId="0" borderId="45" xfId="35" applyFont="1" applyBorder="1" applyAlignment="1">
      <alignment horizontal="center" vertical="center" textRotation="255" wrapText="1"/>
    </xf>
    <xf numFmtId="186" fontId="40" fillId="0" borderId="48" xfId="35" applyNumberFormat="1" applyFont="1" applyBorder="1" applyAlignment="1">
      <alignment vertical="center"/>
    </xf>
    <xf numFmtId="187" fontId="40" fillId="0" borderId="34" xfId="35" applyNumberFormat="1" applyFont="1" applyBorder="1" applyAlignment="1">
      <alignment vertical="center"/>
    </xf>
    <xf numFmtId="186" fontId="40" fillId="0" borderId="49" xfId="35" applyNumberFormat="1" applyFont="1" applyBorder="1" applyAlignment="1">
      <alignment vertical="center"/>
    </xf>
    <xf numFmtId="0" fontId="40" fillId="0" borderId="49" xfId="35" applyFont="1" applyBorder="1" applyAlignment="1">
      <alignment horizontal="center" vertical="center"/>
    </xf>
    <xf numFmtId="0" fontId="58" fillId="0" borderId="34" xfId="35" applyFont="1" applyBorder="1" applyAlignment="1">
      <alignment horizontal="center" vertical="center" textRotation="255"/>
    </xf>
    <xf numFmtId="0" fontId="0" fillId="0" borderId="51" xfId="2" applyFont="1" applyBorder="1" applyAlignment="1">
      <alignment horizontal="left" vertical="center"/>
    </xf>
    <xf numFmtId="186" fontId="40" fillId="0" borderId="52" xfId="35" applyNumberFormat="1" applyFont="1" applyBorder="1" applyAlignment="1">
      <alignment vertical="center"/>
    </xf>
    <xf numFmtId="186" fontId="40" fillId="7" borderId="8" xfId="35" applyNumberFormat="1" applyFont="1" applyFill="1" applyBorder="1" applyAlignment="1" applyProtection="1">
      <alignment vertical="center"/>
      <protection locked="0"/>
    </xf>
    <xf numFmtId="0" fontId="40" fillId="0" borderId="7" xfId="35" applyFont="1" applyBorder="1" applyAlignment="1">
      <alignment horizontal="center" vertical="center"/>
    </xf>
    <xf numFmtId="0" fontId="40" fillId="0" borderId="14" xfId="35" applyFont="1" applyBorder="1" applyAlignment="1">
      <alignment vertical="center" shrinkToFit="1"/>
    </xf>
    <xf numFmtId="0" fontId="58" fillId="0" borderId="12" xfId="35" applyFont="1" applyBorder="1" applyAlignment="1">
      <alignment horizontal="center" vertical="center" textRotation="255"/>
    </xf>
    <xf numFmtId="0" fontId="40" fillId="0" borderId="8" xfId="35" applyFont="1" applyBorder="1" applyAlignment="1">
      <alignment horizontal="center" vertical="center"/>
    </xf>
    <xf numFmtId="0" fontId="40" fillId="3" borderId="12" xfId="35" applyFont="1" applyFill="1" applyBorder="1" applyAlignment="1" applyProtection="1">
      <alignment vertical="center"/>
      <protection locked="0"/>
    </xf>
    <xf numFmtId="186" fontId="40" fillId="0" borderId="53" xfId="35" applyNumberFormat="1" applyFont="1" applyBorder="1" applyAlignment="1">
      <alignment vertical="center"/>
    </xf>
    <xf numFmtId="0" fontId="40" fillId="0" borderId="43" xfId="35" applyFont="1" applyBorder="1" applyAlignment="1">
      <alignment vertical="center" shrinkToFit="1"/>
    </xf>
    <xf numFmtId="0" fontId="58" fillId="0" borderId="45" xfId="35" applyFont="1" applyBorder="1" applyAlignment="1">
      <alignment horizontal="center" vertical="center" textRotation="255"/>
    </xf>
    <xf numFmtId="186" fontId="40" fillId="0" borderId="55" xfId="35" applyNumberFormat="1" applyFont="1" applyBorder="1" applyAlignment="1">
      <alignment vertical="center"/>
    </xf>
    <xf numFmtId="188" fontId="40" fillId="0" borderId="9" xfId="35" applyNumberFormat="1" applyFont="1" applyBorder="1" applyAlignment="1">
      <alignment horizontal="center" vertical="center"/>
    </xf>
    <xf numFmtId="3" fontId="40" fillId="0" borderId="56" xfId="35" applyNumberFormat="1" applyFont="1" applyBorder="1" applyAlignment="1">
      <alignment horizontal="center" vertical="center"/>
    </xf>
    <xf numFmtId="0" fontId="40" fillId="0" borderId="6" xfId="35" applyFont="1" applyBorder="1" applyAlignment="1">
      <alignment horizontal="center" vertical="center"/>
    </xf>
    <xf numFmtId="0" fontId="40" fillId="0" borderId="5" xfId="35" applyFont="1" applyBorder="1" applyAlignment="1">
      <alignment horizontal="center" vertical="center" wrapText="1"/>
    </xf>
    <xf numFmtId="0" fontId="40" fillId="0" borderId="15" xfId="35" applyFont="1" applyBorder="1" applyAlignment="1">
      <alignment horizontal="center" vertical="center" textRotation="255"/>
    </xf>
    <xf numFmtId="0" fontId="36" fillId="0" borderId="15" xfId="35" applyFont="1" applyBorder="1"/>
    <xf numFmtId="186" fontId="40" fillId="0" borderId="52" xfId="35" applyNumberFormat="1" applyFont="1" applyBorder="1" applyAlignment="1">
      <alignment horizontal="right" vertical="center"/>
    </xf>
    <xf numFmtId="186" fontId="40" fillId="7" borderId="1" xfId="35" applyNumberFormat="1" applyFont="1" applyFill="1" applyBorder="1" applyAlignment="1" applyProtection="1">
      <alignment horizontal="right" vertical="center"/>
      <protection locked="0"/>
    </xf>
    <xf numFmtId="0" fontId="40" fillId="0" borderId="2" xfId="35" applyFont="1" applyBorder="1" applyAlignment="1">
      <alignment horizontal="center" vertical="center" textRotation="255"/>
    </xf>
    <xf numFmtId="186" fontId="40" fillId="0" borderId="37" xfId="35" applyNumberFormat="1" applyFont="1" applyBorder="1" applyAlignment="1">
      <alignment horizontal="right" vertical="center"/>
    </xf>
    <xf numFmtId="186" fontId="40" fillId="0" borderId="57" xfId="35" applyNumberFormat="1" applyFont="1" applyBorder="1" applyAlignment="1">
      <alignment horizontal="right" vertical="center"/>
    </xf>
    <xf numFmtId="186" fontId="40" fillId="7" borderId="8" xfId="35" applyNumberFormat="1" applyFont="1" applyFill="1" applyBorder="1" applyAlignment="1" applyProtection="1">
      <alignment horizontal="right" vertical="center"/>
      <protection locked="0"/>
    </xf>
    <xf numFmtId="0" fontId="40" fillId="0" borderId="14" xfId="35" applyFont="1" applyBorder="1" applyAlignment="1">
      <alignment vertical="center"/>
    </xf>
    <xf numFmtId="0" fontId="40" fillId="0" borderId="12" xfId="35" applyFont="1" applyBorder="1" applyAlignment="1">
      <alignment horizontal="center" vertical="center" textRotation="255"/>
    </xf>
    <xf numFmtId="186" fontId="40" fillId="0" borderId="48" xfId="35" applyNumberFormat="1" applyFont="1" applyBorder="1" applyAlignment="1">
      <alignment horizontal="right" vertical="center"/>
    </xf>
    <xf numFmtId="186" fontId="40" fillId="0" borderId="30" xfId="35" applyNumberFormat="1" applyFont="1" applyBorder="1" applyAlignment="1" applyProtection="1">
      <alignment horizontal="right" vertical="center"/>
      <protection locked="0"/>
    </xf>
    <xf numFmtId="0" fontId="40" fillId="0" borderId="32" xfId="35" applyFont="1" applyBorder="1" applyAlignment="1">
      <alignment vertical="center"/>
    </xf>
    <xf numFmtId="0" fontId="40" fillId="0" borderId="34" xfId="35" applyFont="1" applyBorder="1" applyAlignment="1">
      <alignment horizontal="center" vertical="center" textRotation="255"/>
    </xf>
    <xf numFmtId="186" fontId="40" fillId="3" borderId="52" xfId="35" applyNumberFormat="1" applyFont="1" applyFill="1" applyBorder="1" applyAlignment="1" applyProtection="1">
      <alignment horizontal="right" vertical="center"/>
      <protection locked="0"/>
    </xf>
    <xf numFmtId="189" fontId="40" fillId="7" borderId="1" xfId="35" applyNumberFormat="1" applyFont="1" applyFill="1" applyBorder="1" applyAlignment="1" applyProtection="1">
      <alignment horizontal="right" vertical="center"/>
      <protection locked="0"/>
    </xf>
    <xf numFmtId="0" fontId="40" fillId="7" borderId="1" xfId="35" applyFont="1" applyFill="1" applyBorder="1" applyAlignment="1" applyProtection="1">
      <alignment horizontal="center" vertical="center"/>
      <protection locked="0"/>
    </xf>
    <xf numFmtId="0" fontId="40" fillId="7" borderId="3" xfId="35" applyFont="1" applyFill="1" applyBorder="1" applyAlignment="1" applyProtection="1">
      <alignment horizontal="distributed" vertical="center"/>
      <protection locked="0"/>
    </xf>
    <xf numFmtId="0" fontId="40" fillId="0" borderId="2" xfId="35" applyFont="1" applyBorder="1" applyAlignment="1">
      <alignment horizontal="center" vertical="center" wrapText="1"/>
    </xf>
    <xf numFmtId="0" fontId="40" fillId="7" borderId="3" xfId="35" applyFont="1" applyFill="1" applyBorder="1" applyAlignment="1">
      <alignment horizontal="distributed" vertical="center"/>
    </xf>
    <xf numFmtId="0" fontId="40" fillId="0" borderId="9" xfId="35" applyFont="1" applyBorder="1" applyAlignment="1">
      <alignment horizontal="center" vertical="center" textRotation="255"/>
    </xf>
    <xf numFmtId="187" fontId="40" fillId="3" borderId="1" xfId="35" applyNumberFormat="1" applyFont="1" applyFill="1" applyBorder="1" applyAlignment="1" applyProtection="1">
      <alignment horizontal="right" vertical="center"/>
      <protection locked="0"/>
    </xf>
    <xf numFmtId="0" fontId="40" fillId="0" borderId="2" xfId="35" applyFont="1" applyBorder="1" applyAlignment="1">
      <alignment vertical="center"/>
    </xf>
    <xf numFmtId="0" fontId="40" fillId="0" borderId="5" xfId="35" applyFont="1" applyBorder="1" applyAlignment="1">
      <alignment vertical="center"/>
    </xf>
    <xf numFmtId="0" fontId="40" fillId="0" borderId="11" xfId="35" applyFont="1" applyBorder="1" applyAlignment="1">
      <alignment vertical="center"/>
    </xf>
    <xf numFmtId="0" fontId="40" fillId="0" borderId="4" xfId="35" applyFont="1" applyBorder="1" applyAlignment="1">
      <alignment horizontal="distributed" vertical="center"/>
    </xf>
    <xf numFmtId="0" fontId="40" fillId="0" borderId="14" xfId="35" applyFont="1" applyBorder="1" applyAlignment="1">
      <alignment vertical="center" wrapText="1"/>
    </xf>
    <xf numFmtId="0" fontId="40" fillId="0" borderId="2" xfId="35" applyFont="1" applyBorder="1" applyAlignment="1">
      <alignment vertical="center" wrapText="1"/>
    </xf>
    <xf numFmtId="0" fontId="40" fillId="0" borderId="11" xfId="35" applyFont="1" applyBorder="1" applyAlignment="1">
      <alignment vertical="center" wrapText="1"/>
    </xf>
    <xf numFmtId="0" fontId="40" fillId="0" borderId="4" xfId="35" applyFont="1" applyBorder="1" applyAlignment="1">
      <alignment horizontal="left" vertical="center"/>
    </xf>
    <xf numFmtId="0" fontId="36" fillId="0" borderId="0" xfId="35" applyFont="1" applyAlignment="1">
      <alignment horizontal="left"/>
    </xf>
    <xf numFmtId="0" fontId="36" fillId="0" borderId="0" xfId="35" applyFont="1" applyAlignment="1">
      <alignment horizontal="center" wrapText="1"/>
    </xf>
    <xf numFmtId="3" fontId="40" fillId="0" borderId="5" xfId="35" applyNumberFormat="1" applyFont="1" applyBorder="1" applyAlignment="1">
      <alignment horizontal="center" vertical="center" wrapText="1"/>
    </xf>
    <xf numFmtId="3" fontId="40" fillId="0" borderId="0" xfId="35" applyNumberFormat="1" applyFont="1" applyAlignment="1">
      <alignment horizontal="center" vertical="center" wrapText="1"/>
    </xf>
    <xf numFmtId="0" fontId="40" fillId="8" borderId="58" xfId="35" applyFont="1" applyFill="1" applyBorder="1" applyAlignment="1">
      <alignment horizontal="center" vertical="center" wrapText="1" justifyLastLine="1"/>
    </xf>
    <xf numFmtId="0" fontId="40" fillId="8" borderId="31" xfId="35" applyFont="1" applyFill="1" applyBorder="1" applyAlignment="1">
      <alignment horizontal="center" vertical="center" justifyLastLine="1"/>
    </xf>
    <xf numFmtId="190" fontId="40" fillId="8" borderId="49" xfId="35" applyNumberFormat="1" applyFont="1" applyFill="1" applyBorder="1" applyAlignment="1">
      <alignment horizontal="distributed" vertical="center" justifyLastLine="1"/>
    </xf>
    <xf numFmtId="0" fontId="40" fillId="8" borderId="49" xfId="35" applyFont="1" applyFill="1" applyBorder="1" applyAlignment="1">
      <alignment horizontal="distributed" vertical="center" justifyLastLine="1"/>
    </xf>
    <xf numFmtId="0" fontId="40" fillId="8" borderId="50" xfId="35" applyFont="1" applyFill="1" applyBorder="1" applyAlignment="1">
      <alignment vertical="center"/>
    </xf>
    <xf numFmtId="0" fontId="40" fillId="8" borderId="35" xfId="35" applyFont="1" applyFill="1" applyBorder="1" applyAlignment="1">
      <alignment vertical="center"/>
    </xf>
    <xf numFmtId="0" fontId="40" fillId="8" borderId="36" xfId="35" applyFont="1" applyFill="1" applyBorder="1" applyAlignment="1">
      <alignment vertical="center"/>
    </xf>
    <xf numFmtId="0" fontId="36" fillId="0" borderId="0" xfId="35" applyFont="1" applyAlignment="1">
      <alignment horizontal="center"/>
    </xf>
    <xf numFmtId="0" fontId="40" fillId="0" borderId="5" xfId="35" applyFont="1" applyBorder="1" applyAlignment="1">
      <alignment horizontal="center" vertical="center"/>
    </xf>
    <xf numFmtId="0" fontId="40" fillId="0" borderId="0" xfId="35" applyFont="1" applyAlignment="1">
      <alignment horizontal="center" vertical="center"/>
    </xf>
    <xf numFmtId="0" fontId="40" fillId="8" borderId="62" xfId="35" applyFont="1" applyFill="1" applyBorder="1" applyAlignment="1">
      <alignment vertical="center"/>
    </xf>
    <xf numFmtId="0" fontId="40" fillId="8" borderId="63" xfId="35" applyFont="1" applyFill="1" applyBorder="1" applyAlignment="1">
      <alignment vertical="center"/>
    </xf>
    <xf numFmtId="0" fontId="40" fillId="8" borderId="64" xfId="35" applyFont="1" applyFill="1" applyBorder="1" applyAlignment="1">
      <alignment vertical="center"/>
    </xf>
    <xf numFmtId="3" fontId="36" fillId="0" borderId="5" xfId="35" applyNumberFormat="1" applyFont="1" applyBorder="1"/>
    <xf numFmtId="0" fontId="40" fillId="0" borderId="0" xfId="35" applyFont="1"/>
    <xf numFmtId="0" fontId="40" fillId="0" borderId="15" xfId="35" applyFont="1" applyBorder="1"/>
    <xf numFmtId="0" fontId="40" fillId="0" borderId="0" xfId="32" applyFont="1" applyAlignment="1">
      <alignment vertical="center"/>
    </xf>
    <xf numFmtId="0" fontId="40" fillId="0" borderId="15" xfId="32" applyFont="1" applyBorder="1" applyAlignment="1">
      <alignment vertical="center"/>
    </xf>
    <xf numFmtId="3" fontId="36" fillId="0" borderId="11" xfId="35" applyNumberFormat="1" applyFont="1" applyBorder="1"/>
    <xf numFmtId="3" fontId="36" fillId="0" borderId="10" xfId="35" applyNumberFormat="1" applyFont="1" applyBorder="1"/>
    <xf numFmtId="0" fontId="36" fillId="0" borderId="10" xfId="35" applyFont="1" applyBorder="1"/>
    <xf numFmtId="0" fontId="40" fillId="0" borderId="10" xfId="35" applyFont="1" applyBorder="1"/>
    <xf numFmtId="0" fontId="40" fillId="0" borderId="10" xfId="32" applyFont="1" applyBorder="1" applyAlignment="1">
      <alignment vertical="center"/>
    </xf>
    <xf numFmtId="0" fontId="40" fillId="0" borderId="9" xfId="32" applyFont="1" applyBorder="1" applyAlignment="1">
      <alignment vertical="center"/>
    </xf>
    <xf numFmtId="3" fontId="36" fillId="0" borderId="13" xfId="35" applyNumberFormat="1" applyFont="1" applyBorder="1"/>
    <xf numFmtId="0" fontId="36" fillId="0" borderId="13" xfId="35" applyFont="1" applyBorder="1"/>
    <xf numFmtId="0" fontId="40" fillId="0" borderId="13" xfId="35" applyFont="1" applyBorder="1"/>
    <xf numFmtId="0" fontId="40" fillId="0" borderId="13" xfId="32" applyFont="1" applyBorder="1" applyAlignment="1">
      <alignment vertical="center"/>
    </xf>
    <xf numFmtId="191" fontId="40" fillId="0" borderId="13" xfId="35" applyNumberFormat="1" applyFont="1" applyBorder="1" applyAlignment="1">
      <alignment horizontal="center" vertical="center"/>
    </xf>
    <xf numFmtId="181" fontId="40" fillId="0" borderId="0" xfId="35" applyNumberFormat="1" applyFont="1" applyAlignment="1">
      <alignment horizontal="center" vertical="center"/>
    </xf>
    <xf numFmtId="3" fontId="40" fillId="0" borderId="66" xfId="35" applyNumberFormat="1" applyFont="1" applyBorder="1" applyAlignment="1">
      <alignment vertical="center"/>
    </xf>
    <xf numFmtId="3" fontId="40" fillId="0" borderId="65" xfId="35" applyNumberFormat="1" applyFont="1" applyBorder="1" applyAlignment="1">
      <alignment vertical="center"/>
    </xf>
    <xf numFmtId="0" fontId="40" fillId="0" borderId="67" xfId="35" applyFont="1" applyBorder="1" applyAlignment="1">
      <alignment horizontal="center" vertical="center"/>
    </xf>
    <xf numFmtId="0" fontId="40" fillId="0" borderId="68" xfId="35" applyFont="1" applyBorder="1" applyAlignment="1">
      <alignment horizontal="center" vertical="center" wrapText="1"/>
    </xf>
    <xf numFmtId="0" fontId="40" fillId="0" borderId="69" xfId="35" applyFont="1" applyBorder="1" applyAlignment="1">
      <alignment vertical="center" wrapText="1"/>
    </xf>
    <xf numFmtId="0" fontId="40" fillId="0" borderId="70" xfId="35" applyFont="1" applyBorder="1" applyAlignment="1">
      <alignment vertical="center" wrapText="1"/>
    </xf>
    <xf numFmtId="180" fontId="40" fillId="0" borderId="71" xfId="35" applyNumberFormat="1" applyFont="1" applyBorder="1" applyAlignment="1">
      <alignment horizontal="center" vertical="center"/>
    </xf>
    <xf numFmtId="192" fontId="40" fillId="7" borderId="1" xfId="33" applyNumberFormat="1" applyFont="1" applyFill="1" applyBorder="1" applyProtection="1">
      <alignment vertical="center"/>
      <protection locked="0"/>
    </xf>
    <xf numFmtId="186" fontId="40" fillId="0" borderId="72" xfId="35" applyNumberFormat="1" applyFont="1" applyBorder="1" applyAlignment="1">
      <alignment vertical="center"/>
    </xf>
    <xf numFmtId="186" fontId="40" fillId="3" borderId="1" xfId="35" applyNumberFormat="1" applyFont="1" applyFill="1" applyBorder="1" applyAlignment="1" applyProtection="1">
      <alignment vertical="center"/>
      <protection locked="0"/>
    </xf>
    <xf numFmtId="186" fontId="40" fillId="0" borderId="73" xfId="35" applyNumberFormat="1" applyFont="1" applyBorder="1" applyAlignment="1">
      <alignment horizontal="right" vertical="center"/>
    </xf>
    <xf numFmtId="192" fontId="40" fillId="7" borderId="74" xfId="33" applyNumberFormat="1" applyFont="1" applyFill="1" applyBorder="1" applyProtection="1">
      <alignment vertical="center"/>
      <protection locked="0"/>
    </xf>
    <xf numFmtId="186" fontId="40" fillId="0" borderId="75" xfId="35" applyNumberFormat="1" applyFont="1" applyBorder="1" applyAlignment="1">
      <alignment vertical="center"/>
    </xf>
    <xf numFmtId="186" fontId="40" fillId="3" borderId="42" xfId="35" applyNumberFormat="1" applyFont="1" applyFill="1" applyBorder="1" applyAlignment="1" applyProtection="1">
      <alignment vertical="center"/>
      <protection locked="0"/>
    </xf>
    <xf numFmtId="180" fontId="40" fillId="0" borderId="30" xfId="35" applyNumberFormat="1" applyFont="1" applyBorder="1" applyAlignment="1">
      <alignment horizontal="center" vertical="center"/>
    </xf>
    <xf numFmtId="187" fontId="40" fillId="0" borderId="30" xfId="35" applyNumberFormat="1" applyFont="1" applyBorder="1" applyAlignment="1">
      <alignment vertical="center"/>
    </xf>
    <xf numFmtId="187" fontId="40" fillId="3" borderId="76" xfId="35" applyNumberFormat="1" applyFont="1" applyFill="1" applyBorder="1" applyAlignment="1" applyProtection="1">
      <alignment horizontal="right" vertical="center"/>
      <protection locked="0"/>
    </xf>
    <xf numFmtId="186" fontId="40" fillId="3" borderId="8" xfId="35" applyNumberFormat="1" applyFont="1" applyFill="1" applyBorder="1" applyAlignment="1" applyProtection="1">
      <alignment vertical="center"/>
      <protection locked="0"/>
    </xf>
    <xf numFmtId="191" fontId="40" fillId="3" borderId="76" xfId="35" applyNumberFormat="1" applyFont="1" applyFill="1" applyBorder="1" applyAlignment="1">
      <alignment vertical="center"/>
    </xf>
    <xf numFmtId="186" fontId="40" fillId="3" borderId="37" xfId="35" applyNumberFormat="1" applyFont="1" applyFill="1" applyBorder="1" applyAlignment="1">
      <alignment horizontal="right" vertical="center"/>
    </xf>
    <xf numFmtId="186" fontId="40" fillId="0" borderId="53" xfId="35" applyNumberFormat="1" applyFont="1" applyBorder="1" applyAlignment="1">
      <alignment horizontal="right" vertical="center"/>
    </xf>
    <xf numFmtId="191" fontId="40" fillId="7" borderId="42" xfId="35" applyNumberFormat="1" applyFont="1" applyFill="1" applyBorder="1" applyAlignment="1">
      <alignment vertical="center"/>
    </xf>
    <xf numFmtId="186" fontId="40" fillId="0" borderId="55" xfId="35" applyNumberFormat="1" applyFont="1" applyBorder="1" applyAlignment="1">
      <alignment horizontal="right" vertical="center"/>
    </xf>
    <xf numFmtId="180" fontId="40" fillId="0" borderId="56" xfId="35" applyNumberFormat="1" applyFont="1" applyBorder="1" applyAlignment="1">
      <alignment vertical="center"/>
    </xf>
    <xf numFmtId="189" fontId="40" fillId="0" borderId="30" xfId="35" applyNumberFormat="1" applyFont="1" applyBorder="1" applyAlignment="1">
      <alignment horizontal="center" vertical="center"/>
    </xf>
    <xf numFmtId="186" fontId="40" fillId="3" borderId="1" xfId="35" applyNumberFormat="1" applyFont="1" applyFill="1" applyBorder="1" applyAlignment="1" applyProtection="1">
      <alignment horizontal="right" vertical="center"/>
      <protection locked="0"/>
    </xf>
    <xf numFmtId="192" fontId="40" fillId="3" borderId="76" xfId="35" applyNumberFormat="1" applyFont="1" applyFill="1" applyBorder="1" applyAlignment="1">
      <alignment vertical="center"/>
    </xf>
    <xf numFmtId="192" fontId="40" fillId="7" borderId="1" xfId="35" applyNumberFormat="1" applyFont="1" applyFill="1" applyBorder="1" applyAlignment="1">
      <alignment vertical="center"/>
    </xf>
    <xf numFmtId="187" fontId="40" fillId="3" borderId="77" xfId="35" applyNumberFormat="1" applyFont="1" applyFill="1" applyBorder="1" applyAlignment="1" applyProtection="1">
      <alignment horizontal="right" vertical="center"/>
      <protection locked="0"/>
    </xf>
    <xf numFmtId="186" fontId="40" fillId="3" borderId="8" xfId="35" applyNumberFormat="1" applyFont="1" applyFill="1" applyBorder="1" applyAlignment="1" applyProtection="1">
      <alignment horizontal="right" vertical="center"/>
      <protection locked="0"/>
    </xf>
    <xf numFmtId="192" fontId="40" fillId="0" borderId="30" xfId="35" applyNumberFormat="1" applyFont="1" applyBorder="1" applyAlignment="1" applyProtection="1">
      <alignment vertical="center"/>
      <protection locked="0"/>
    </xf>
    <xf numFmtId="186" fontId="40" fillId="0" borderId="29" xfId="35" applyNumberFormat="1" applyFont="1" applyBorder="1" applyAlignment="1" applyProtection="1">
      <alignment horizontal="right" vertical="center"/>
      <protection locked="0"/>
    </xf>
    <xf numFmtId="192" fontId="40" fillId="7" borderId="1" xfId="35" applyNumberFormat="1" applyFont="1" applyFill="1" applyBorder="1" applyAlignment="1" applyProtection="1">
      <alignment vertical="center"/>
      <protection locked="0"/>
    </xf>
    <xf numFmtId="189" fontId="40" fillId="3" borderId="2" xfId="35" applyNumberFormat="1" applyFont="1" applyFill="1" applyBorder="1" applyAlignment="1" applyProtection="1">
      <alignment horizontal="right" vertical="center"/>
      <protection locked="0"/>
    </xf>
    <xf numFmtId="0" fontId="40" fillId="3" borderId="1" xfId="35" applyFont="1" applyFill="1" applyBorder="1" applyAlignment="1" applyProtection="1">
      <alignment horizontal="center" vertical="center"/>
      <protection locked="0"/>
    </xf>
    <xf numFmtId="0" fontId="40" fillId="3" borderId="3" xfId="35" applyFont="1" applyFill="1" applyBorder="1" applyAlignment="1">
      <alignment horizontal="distributed" vertical="center"/>
    </xf>
    <xf numFmtId="192" fontId="40" fillId="0" borderId="1" xfId="35" applyNumberFormat="1" applyFont="1" applyBorder="1" applyAlignment="1">
      <alignment vertical="center"/>
    </xf>
    <xf numFmtId="3" fontId="40" fillId="0" borderId="52" xfId="35" applyNumberFormat="1" applyFont="1" applyBorder="1" applyAlignment="1">
      <alignment horizontal="distributed" vertical="center" wrapText="1" justifyLastLine="1"/>
    </xf>
    <xf numFmtId="0" fontId="59" fillId="0" borderId="3" xfId="35" applyFont="1" applyBorder="1" applyAlignment="1">
      <alignment horizontal="distributed" vertical="center" wrapText="1" justifyLastLine="1"/>
    </xf>
    <xf numFmtId="0" fontId="40" fillId="0" borderId="7" xfId="35" applyFont="1" applyBorder="1" applyAlignment="1">
      <alignment horizontal="center" vertical="center" justifyLastLine="1"/>
    </xf>
    <xf numFmtId="190" fontId="40" fillId="0" borderId="1" xfId="35" applyNumberFormat="1" applyFont="1" applyBorder="1" applyAlignment="1">
      <alignment horizontal="distributed" vertical="center" justifyLastLine="1"/>
    </xf>
    <xf numFmtId="0" fontId="40" fillId="0" borderId="1" xfId="35" applyFont="1" applyBorder="1" applyAlignment="1">
      <alignment horizontal="distributed" vertical="center" justifyLastLine="1"/>
    </xf>
    <xf numFmtId="0" fontId="40" fillId="0" borderId="79" xfId="35" applyFont="1" applyBorder="1" applyAlignment="1">
      <alignment vertical="center"/>
    </xf>
    <xf numFmtId="0" fontId="40" fillId="0" borderId="62" xfId="35" applyFont="1" applyBorder="1" applyAlignment="1">
      <alignment vertical="center"/>
    </xf>
    <xf numFmtId="0" fontId="40" fillId="0" borderId="63" xfId="35" applyFont="1" applyBorder="1" applyAlignment="1">
      <alignment vertical="center"/>
    </xf>
    <xf numFmtId="0" fontId="40" fillId="0" borderId="64" xfId="35" applyFont="1" applyBorder="1" applyAlignment="1">
      <alignment vertical="center"/>
    </xf>
    <xf numFmtId="0" fontId="15" fillId="0" borderId="0" xfId="17" applyFont="1" applyAlignment="1">
      <alignment vertical="center"/>
    </xf>
    <xf numFmtId="185" fontId="4" fillId="0" borderId="0" xfId="0" applyNumberFormat="1" applyFont="1">
      <alignment vertical="center"/>
    </xf>
    <xf numFmtId="189" fontId="59" fillId="3" borderId="2" xfId="35" applyNumberFormat="1" applyFont="1" applyFill="1" applyBorder="1" applyAlignment="1" applyProtection="1">
      <alignment horizontal="right" vertical="center"/>
      <protection locked="0"/>
    </xf>
    <xf numFmtId="189" fontId="59" fillId="3" borderId="9" xfId="35" applyNumberFormat="1" applyFont="1" applyFill="1" applyBorder="1" applyAlignment="1" applyProtection="1">
      <alignment horizontal="right" vertical="center"/>
      <protection locked="0"/>
    </xf>
    <xf numFmtId="0" fontId="18" fillId="0" borderId="1" xfId="35" applyFont="1" applyBorder="1" applyAlignment="1">
      <alignment horizontal="center" vertical="center"/>
    </xf>
    <xf numFmtId="180" fontId="40" fillId="0" borderId="66" xfId="35" applyNumberFormat="1" applyFont="1" applyBorder="1" applyAlignment="1">
      <alignment horizontal="center" vertical="center"/>
    </xf>
    <xf numFmtId="186" fontId="40" fillId="0" borderId="81" xfId="35" applyNumberFormat="1" applyFont="1" applyBorder="1" applyAlignment="1">
      <alignment horizontal="right" vertical="center"/>
    </xf>
    <xf numFmtId="186" fontId="40" fillId="3" borderId="82" xfId="35" applyNumberFormat="1" applyFont="1" applyFill="1" applyBorder="1" applyAlignment="1">
      <alignment horizontal="right" vertical="center"/>
    </xf>
    <xf numFmtId="3" fontId="40" fillId="0" borderId="83" xfId="35" applyNumberFormat="1" applyFont="1" applyBorder="1" applyAlignment="1">
      <alignment vertical="center"/>
    </xf>
    <xf numFmtId="3" fontId="40" fillId="0" borderId="84" xfId="35" applyNumberFormat="1" applyFont="1" applyBorder="1" applyAlignment="1">
      <alignment vertical="center"/>
    </xf>
    <xf numFmtId="186" fontId="40" fillId="3" borderId="82" xfId="35" applyNumberFormat="1" applyFont="1" applyFill="1" applyBorder="1" applyAlignment="1">
      <alignment vertical="center"/>
    </xf>
    <xf numFmtId="0" fontId="40" fillId="0" borderId="39" xfId="35" applyFont="1" applyBorder="1" applyAlignment="1">
      <alignment vertical="distributed" textRotation="255" justifyLastLine="1"/>
    </xf>
    <xf numFmtId="0" fontId="40" fillId="0" borderId="0" xfId="35" applyFont="1" applyAlignment="1">
      <alignment vertical="distributed" textRotation="255" justifyLastLine="1"/>
    </xf>
    <xf numFmtId="0" fontId="40" fillId="0" borderId="5" xfId="35" applyFont="1" applyBorder="1" applyAlignment="1">
      <alignment vertical="distributed" textRotation="255" justifyLastLine="1"/>
    </xf>
    <xf numFmtId="0" fontId="40" fillId="0" borderId="36" xfId="35" applyFont="1" applyBorder="1" applyAlignment="1">
      <alignment vertical="distributed" textRotation="255" justifyLastLine="1"/>
    </xf>
    <xf numFmtId="0" fontId="40" fillId="0" borderId="35" xfId="35" applyFont="1" applyBorder="1" applyAlignment="1">
      <alignment vertical="distributed" textRotation="255" justifyLastLine="1"/>
    </xf>
    <xf numFmtId="0" fontId="40" fillId="0" borderId="50" xfId="35" applyFont="1" applyBorder="1" applyAlignment="1">
      <alignment vertical="distributed" textRotation="255" justifyLastLine="1"/>
    </xf>
    <xf numFmtId="0" fontId="40" fillId="0" borderId="78" xfId="35" applyFont="1" applyBorder="1" applyAlignment="1">
      <alignment vertical="distributed" textRotation="255" justifyLastLine="1"/>
    </xf>
    <xf numFmtId="0" fontId="40" fillId="0" borderId="10" xfId="35" applyFont="1" applyBorder="1" applyAlignment="1">
      <alignment vertical="distributed" textRotation="255" justifyLastLine="1"/>
    </xf>
    <xf numFmtId="0" fontId="40" fillId="0" borderId="11" xfId="35" applyFont="1" applyBorder="1" applyAlignment="1">
      <alignment vertical="distributed" textRotation="255" justifyLastLine="1"/>
    </xf>
    <xf numFmtId="193" fontId="63" fillId="7" borderId="1" xfId="35" applyNumberFormat="1" applyFont="1" applyFill="1" applyBorder="1" applyAlignment="1">
      <alignment vertical="center"/>
    </xf>
    <xf numFmtId="191" fontId="63" fillId="7" borderId="1" xfId="35" applyNumberFormat="1" applyFont="1" applyFill="1" applyBorder="1" applyAlignment="1">
      <alignment vertical="center"/>
    </xf>
    <xf numFmtId="0" fontId="19" fillId="0" borderId="3" xfId="35" applyFont="1" applyBorder="1" applyAlignment="1">
      <alignment horizontal="distributed" vertical="center"/>
    </xf>
    <xf numFmtId="188" fontId="40" fillId="3" borderId="8" xfId="35" applyNumberFormat="1" applyFont="1" applyFill="1" applyBorder="1" applyAlignment="1" applyProtection="1">
      <alignment horizontal="right" vertical="center"/>
      <protection locked="0"/>
    </xf>
    <xf numFmtId="188" fontId="40" fillId="3" borderId="1" xfId="35" applyNumberFormat="1" applyFont="1" applyFill="1" applyBorder="1" applyAlignment="1" applyProtection="1">
      <alignment horizontal="right" vertical="center"/>
      <protection locked="0"/>
    </xf>
    <xf numFmtId="188" fontId="40" fillId="0" borderId="2" xfId="35" applyNumberFormat="1" applyFont="1" applyBorder="1" applyAlignment="1" applyProtection="1">
      <alignment horizontal="right" vertical="center"/>
      <protection locked="0"/>
    </xf>
    <xf numFmtId="188" fontId="40" fillId="3" borderId="45" xfId="35" applyNumberFormat="1" applyFont="1" applyFill="1" applyBorder="1" applyAlignment="1" applyProtection="1">
      <alignment vertical="center"/>
      <protection locked="0"/>
    </xf>
    <xf numFmtId="188" fontId="40" fillId="3" borderId="12" xfId="35" applyNumberFormat="1" applyFont="1" applyFill="1" applyBorder="1" applyAlignment="1" applyProtection="1">
      <alignment vertical="center"/>
      <protection locked="0"/>
    </xf>
    <xf numFmtId="187" fontId="40" fillId="3" borderId="8" xfId="35" applyNumberFormat="1" applyFont="1" applyFill="1" applyBorder="1" applyAlignment="1" applyProtection="1">
      <alignment horizontal="right" vertical="center"/>
      <protection locked="0"/>
    </xf>
    <xf numFmtId="187" fontId="40" fillId="0" borderId="1" xfId="35" applyNumberFormat="1" applyFont="1" applyBorder="1" applyAlignment="1" applyProtection="1">
      <alignment horizontal="right" vertical="center"/>
      <protection locked="0"/>
    </xf>
    <xf numFmtId="0" fontId="19" fillId="0" borderId="1" xfId="35" applyFont="1" applyBorder="1" applyAlignment="1">
      <alignment horizontal="center" vertical="center"/>
    </xf>
    <xf numFmtId="0" fontId="65" fillId="0" borderId="3" xfId="35" applyFont="1" applyBorder="1" applyAlignment="1">
      <alignment horizontal="distributed" vertical="center"/>
    </xf>
    <xf numFmtId="0" fontId="64" fillId="0" borderId="4" xfId="35" applyFont="1" applyBorder="1" applyAlignment="1">
      <alignment vertical="center"/>
    </xf>
    <xf numFmtId="0" fontId="64" fillId="0" borderId="1" xfId="35" applyFont="1" applyBorder="1" applyAlignment="1">
      <alignment horizontal="center" vertical="center"/>
    </xf>
    <xf numFmtId="186" fontId="64" fillId="7" borderId="1" xfId="35" applyNumberFormat="1" applyFont="1" applyFill="1" applyBorder="1" applyAlignment="1" applyProtection="1">
      <alignment horizontal="right" vertical="center"/>
      <protection locked="0"/>
    </xf>
    <xf numFmtId="187" fontId="64" fillId="3" borderId="76" xfId="35" applyNumberFormat="1" applyFont="1" applyFill="1" applyBorder="1" applyAlignment="1" applyProtection="1">
      <alignment horizontal="right" vertical="center"/>
      <protection locked="0"/>
    </xf>
    <xf numFmtId="186" fontId="64" fillId="0" borderId="52" xfId="35" applyNumberFormat="1" applyFont="1" applyBorder="1" applyAlignment="1">
      <alignment horizontal="right" vertical="center"/>
    </xf>
    <xf numFmtId="2" fontId="36" fillId="0" borderId="0" xfId="35" applyNumberFormat="1" applyFont="1"/>
    <xf numFmtId="0" fontId="41" fillId="0" borderId="0" xfId="35" applyFont="1"/>
    <xf numFmtId="0" fontId="16" fillId="0" borderId="0" xfId="35" applyFont="1"/>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38" fontId="7" fillId="0" borderId="2" xfId="1" applyFont="1" applyFill="1" applyBorder="1" applyAlignment="1">
      <alignment horizontal="center" vertical="center"/>
    </xf>
    <xf numFmtId="38" fontId="7" fillId="0" borderId="3" xfId="1" applyFont="1" applyFill="1" applyBorder="1" applyAlignment="1">
      <alignment horizontal="center" vertical="center"/>
    </xf>
    <xf numFmtId="38" fontId="8" fillId="2" borderId="1" xfId="1" applyFont="1" applyFill="1" applyBorder="1" applyAlignment="1" applyProtection="1">
      <alignment horizontal="center"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8" fillId="0" borderId="2" xfId="0" applyFont="1" applyBorder="1">
      <alignment vertical="center"/>
    </xf>
    <xf numFmtId="0" fontId="8" fillId="0" borderId="4" xfId="0" applyFont="1" applyBorder="1">
      <alignment vertical="center"/>
    </xf>
    <xf numFmtId="0" fontId="8" fillId="0" borderId="2" xfId="0" applyFont="1" applyBorder="1" applyAlignment="1">
      <alignment vertical="center" wrapText="1"/>
    </xf>
    <xf numFmtId="180" fontId="8" fillId="0" borderId="2" xfId="0" applyNumberFormat="1" applyFont="1" applyBorder="1" applyAlignment="1">
      <alignment horizontal="center" vertical="center" wrapText="1"/>
    </xf>
    <xf numFmtId="180" fontId="8" fillId="0" borderId="4" xfId="0" applyNumberFormat="1" applyFont="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8" fillId="2" borderId="2" xfId="0" applyFont="1" applyFill="1" applyBorder="1" applyProtection="1">
      <alignment vertical="center"/>
      <protection locked="0"/>
    </xf>
    <xf numFmtId="0" fontId="8" fillId="2" borderId="3" xfId="0" applyFont="1" applyFill="1" applyBorder="1" applyProtection="1">
      <alignment vertical="center"/>
      <protection locked="0"/>
    </xf>
    <xf numFmtId="0" fontId="8" fillId="2" borderId="4" xfId="0" applyFont="1" applyFill="1" applyBorder="1" applyProtection="1">
      <alignment vertical="center"/>
      <protection locked="0"/>
    </xf>
    <xf numFmtId="0" fontId="4" fillId="0" borderId="1" xfId="0" applyFont="1" applyBorder="1" applyAlignment="1">
      <alignment horizontal="center" vertical="center"/>
    </xf>
    <xf numFmtId="0" fontId="8" fillId="2" borderId="1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8" fillId="0" borderId="3" xfId="0" applyFont="1" applyBorder="1" applyAlignment="1">
      <alignment horizontal="center"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58" fontId="8" fillId="2" borderId="2" xfId="0" applyNumberFormat="1" applyFont="1" applyFill="1" applyBorder="1" applyAlignment="1" applyProtection="1">
      <alignment horizontal="center" vertical="center"/>
      <protection hidden="1"/>
    </xf>
    <xf numFmtId="58" fontId="8" fillId="2" borderId="3" xfId="0" applyNumberFormat="1" applyFont="1" applyFill="1" applyBorder="1" applyAlignment="1" applyProtection="1">
      <alignment horizontal="center" vertical="center"/>
      <protection hidden="1"/>
    </xf>
    <xf numFmtId="58" fontId="8" fillId="2" borderId="4" xfId="0" applyNumberFormat="1" applyFont="1" applyFill="1" applyBorder="1" applyAlignment="1" applyProtection="1">
      <alignment horizontal="center" vertical="center"/>
      <protection hidden="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2" borderId="2" xfId="0" applyFont="1" applyFill="1" applyBorder="1" applyProtection="1">
      <alignment vertical="center"/>
      <protection locked="0"/>
    </xf>
    <xf numFmtId="0" fontId="7" fillId="2" borderId="3" xfId="0" applyFont="1" applyFill="1" applyBorder="1" applyProtection="1">
      <alignment vertical="center"/>
      <protection locked="0"/>
    </xf>
    <xf numFmtId="0" fontId="7" fillId="2" borderId="4" xfId="0" applyFont="1" applyFill="1" applyBorder="1" applyProtection="1">
      <alignment vertical="center"/>
      <protection locked="0"/>
    </xf>
    <xf numFmtId="0" fontId="8" fillId="2" borderId="2" xfId="4" applyFont="1" applyFill="1" applyBorder="1" applyAlignment="1" applyProtection="1">
      <alignment vertical="center"/>
      <protection locked="0"/>
    </xf>
    <xf numFmtId="0" fontId="8" fillId="2" borderId="3" xfId="4" applyFont="1" applyFill="1" applyBorder="1" applyAlignment="1" applyProtection="1">
      <alignment vertical="center"/>
      <protection locked="0"/>
    </xf>
    <xf numFmtId="0" fontId="8" fillId="2" borderId="4" xfId="4" applyFont="1" applyFill="1" applyBorder="1" applyAlignment="1" applyProtection="1">
      <alignment vertical="center"/>
      <protection locked="0"/>
    </xf>
    <xf numFmtId="0" fontId="54" fillId="2" borderId="2" xfId="4" applyFont="1" applyFill="1" applyBorder="1" applyAlignment="1" applyProtection="1">
      <alignment vertical="center"/>
      <protection locked="0"/>
    </xf>
    <xf numFmtId="0" fontId="54" fillId="2" borderId="3" xfId="4" applyFont="1" applyFill="1" applyBorder="1" applyAlignment="1" applyProtection="1">
      <alignment vertical="center"/>
      <protection locked="0"/>
    </xf>
    <xf numFmtId="0" fontId="54" fillId="2" borderId="4" xfId="4" applyFont="1" applyFill="1" applyBorder="1" applyAlignment="1" applyProtection="1">
      <alignment vertical="center"/>
      <protection locked="0"/>
    </xf>
    <xf numFmtId="0" fontId="8" fillId="2" borderId="2" xfId="0" applyFont="1" applyFill="1" applyBorder="1" applyAlignment="1" applyProtection="1">
      <alignment vertical="center" shrinkToFit="1"/>
      <protection locked="0"/>
    </xf>
    <xf numFmtId="0" fontId="8" fillId="2" borderId="3" xfId="0" applyFont="1" applyFill="1" applyBorder="1" applyAlignment="1" applyProtection="1">
      <alignment vertical="center" shrinkToFit="1"/>
      <protection locked="0"/>
    </xf>
    <xf numFmtId="0" fontId="8" fillId="2" borderId="4"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2" borderId="3" xfId="0" applyFont="1" applyFill="1" applyBorder="1" applyAlignment="1" applyProtection="1">
      <alignment vertical="center" shrinkToFit="1"/>
      <protection locked="0"/>
    </xf>
    <xf numFmtId="0" fontId="7" fillId="2" borderId="4" xfId="0" applyFont="1" applyFill="1" applyBorder="1" applyAlignment="1" applyProtection="1">
      <alignment vertical="center" shrinkToFit="1"/>
      <protection locked="0"/>
    </xf>
    <xf numFmtId="0" fontId="4" fillId="0" borderId="7" xfId="0" applyFont="1" applyBorder="1" applyAlignment="1">
      <alignment horizontal="center" vertical="center"/>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8" fillId="2" borderId="2" xfId="4" applyFont="1" applyFill="1" applyBorder="1" applyAlignment="1" applyProtection="1">
      <alignment vertical="center" wrapText="1"/>
      <protection locked="0"/>
    </xf>
    <xf numFmtId="0" fontId="8" fillId="2" borderId="3" xfId="4" applyFont="1" applyFill="1" applyBorder="1" applyAlignment="1" applyProtection="1">
      <alignment vertical="center" wrapText="1"/>
      <protection locked="0"/>
    </xf>
    <xf numFmtId="0" fontId="8" fillId="2" borderId="4" xfId="4" applyFont="1" applyFill="1" applyBorder="1" applyAlignment="1" applyProtection="1">
      <alignment vertical="center" wrapText="1"/>
      <protection locked="0"/>
    </xf>
    <xf numFmtId="0" fontId="54" fillId="4" borderId="2" xfId="4" applyFont="1" applyFill="1" applyBorder="1" applyAlignment="1" applyProtection="1">
      <alignment vertical="center" wrapText="1"/>
      <protection locked="0"/>
    </xf>
    <xf numFmtId="0" fontId="54" fillId="4" borderId="3" xfId="4" applyFont="1" applyFill="1" applyBorder="1" applyAlignment="1" applyProtection="1">
      <alignment vertical="center" wrapText="1"/>
      <protection locked="0"/>
    </xf>
    <xf numFmtId="0" fontId="54" fillId="4" borderId="4" xfId="4" applyFont="1" applyFill="1" applyBorder="1" applyAlignment="1" applyProtection="1">
      <alignment vertical="center" wrapText="1"/>
      <protection locked="0"/>
    </xf>
    <xf numFmtId="180" fontId="7" fillId="2" borderId="2" xfId="0" applyNumberFormat="1" applyFont="1" applyFill="1" applyBorder="1" applyAlignment="1">
      <alignment horizontal="center" vertical="center" wrapText="1"/>
    </xf>
    <xf numFmtId="180" fontId="7" fillId="2" borderId="4" xfId="0" applyNumberFormat="1" applyFont="1" applyFill="1" applyBorder="1" applyAlignment="1">
      <alignment horizontal="center" vertical="center" wrapText="1"/>
    </xf>
    <xf numFmtId="0" fontId="4" fillId="0" borderId="0" xfId="0" applyFont="1" applyAlignment="1">
      <alignment horizontal="right"/>
    </xf>
    <xf numFmtId="183" fontId="8" fillId="2" borderId="2" xfId="0" applyNumberFormat="1" applyFont="1" applyFill="1" applyBorder="1" applyAlignment="1" applyProtection="1">
      <alignment horizontal="left" vertical="center"/>
      <protection locked="0"/>
    </xf>
    <xf numFmtId="183" fontId="8" fillId="2" borderId="3" xfId="0" applyNumberFormat="1" applyFont="1" applyFill="1" applyBorder="1" applyAlignment="1" applyProtection="1">
      <alignment horizontal="left" vertical="center"/>
      <protection locked="0"/>
    </xf>
    <xf numFmtId="183" fontId="8" fillId="2" borderId="4" xfId="0" applyNumberFormat="1" applyFont="1" applyFill="1" applyBorder="1" applyAlignment="1" applyProtection="1">
      <alignment horizontal="left" vertical="center"/>
      <protection locked="0"/>
    </xf>
    <xf numFmtId="183" fontId="7" fillId="2" borderId="1" xfId="3" applyNumberFormat="1" applyFont="1" applyFill="1" applyBorder="1" applyAlignment="1" applyProtection="1">
      <alignment horizontal="left" vertical="center"/>
      <protection locked="0"/>
    </xf>
    <xf numFmtId="0" fontId="53" fillId="2" borderId="2" xfId="4" applyFont="1" applyFill="1" applyBorder="1" applyAlignment="1" applyProtection="1">
      <alignment vertical="center"/>
      <protection locked="0"/>
    </xf>
    <xf numFmtId="0" fontId="53" fillId="2" borderId="3" xfId="4" applyFont="1" applyFill="1" applyBorder="1" applyAlignment="1" applyProtection="1">
      <alignment vertical="center"/>
      <protection locked="0"/>
    </xf>
    <xf numFmtId="0" fontId="53" fillId="2" borderId="4" xfId="4" applyFont="1" applyFill="1" applyBorder="1" applyAlignment="1" applyProtection="1">
      <alignment vertical="center"/>
      <protection locked="0"/>
    </xf>
    <xf numFmtId="184" fontId="56" fillId="2" borderId="2" xfId="0" applyNumberFormat="1" applyFont="1" applyFill="1" applyBorder="1" applyAlignment="1" applyProtection="1">
      <alignment horizontal="center" vertical="center"/>
      <protection locked="0"/>
    </xf>
    <xf numFmtId="184" fontId="56" fillId="2" borderId="3" xfId="0" applyNumberFormat="1" applyFont="1" applyFill="1" applyBorder="1" applyAlignment="1" applyProtection="1">
      <alignment horizontal="center" vertical="center"/>
      <protection locked="0"/>
    </xf>
    <xf numFmtId="184" fontId="56" fillId="2" borderId="4" xfId="0" applyNumberFormat="1" applyFont="1" applyFill="1" applyBorder="1" applyAlignment="1" applyProtection="1">
      <alignment horizontal="center" vertical="center"/>
      <protection locked="0"/>
    </xf>
    <xf numFmtId="0" fontId="4" fillId="0" borderId="13" xfId="0" applyFont="1" applyBorder="1" applyAlignment="1">
      <alignment horizontal="left" vertical="center"/>
    </xf>
    <xf numFmtId="0" fontId="0" fillId="0" borderId="13" xfId="0" applyBorder="1">
      <alignment vertical="center"/>
    </xf>
    <xf numFmtId="180" fontId="7" fillId="0" borderId="2" xfId="0" applyNumberFormat="1" applyFont="1" applyBorder="1" applyAlignment="1">
      <alignment horizontal="center" vertical="center" wrapText="1"/>
    </xf>
    <xf numFmtId="180" fontId="7" fillId="0" borderId="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38" fontId="7" fillId="0" borderId="6"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0" borderId="6"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8" fillId="2" borderId="9" xfId="0" applyFont="1" applyFill="1" applyBorder="1" applyProtection="1">
      <alignment vertical="center"/>
      <protection locked="0"/>
    </xf>
    <xf numFmtId="0" fontId="8" fillId="2" borderId="10" xfId="0" applyFont="1" applyFill="1" applyBorder="1" applyProtection="1">
      <alignment vertical="center"/>
      <protection locked="0"/>
    </xf>
    <xf numFmtId="0" fontId="8" fillId="2" borderId="11" xfId="0" applyFont="1" applyFill="1" applyBorder="1" applyProtection="1">
      <alignment vertical="center"/>
      <protection locked="0"/>
    </xf>
    <xf numFmtId="0" fontId="7" fillId="2" borderId="9" xfId="0" applyFont="1" applyFill="1" applyBorder="1" applyProtection="1">
      <alignment vertical="center"/>
      <protection locked="0"/>
    </xf>
    <xf numFmtId="0" fontId="7" fillId="2" borderId="10" xfId="0" applyFont="1" applyFill="1" applyBorder="1" applyProtection="1">
      <alignment vertical="center"/>
      <protection locked="0"/>
    </xf>
    <xf numFmtId="0" fontId="7" fillId="2" borderId="11" xfId="0" applyFont="1" applyFill="1" applyBorder="1" applyProtection="1">
      <alignment vertical="center"/>
      <protection locked="0"/>
    </xf>
    <xf numFmtId="0" fontId="7" fillId="2" borderId="12" xfId="0" applyFont="1" applyFill="1" applyBorder="1" applyProtection="1">
      <alignment vertical="center"/>
      <protection locked="0"/>
    </xf>
    <xf numFmtId="0" fontId="7" fillId="2" borderId="13" xfId="0" applyFont="1" applyFill="1" applyBorder="1" applyProtection="1">
      <alignment vertical="center"/>
      <protection locked="0"/>
    </xf>
    <xf numFmtId="181" fontId="8" fillId="2" borderId="2" xfId="0" applyNumberFormat="1" applyFont="1" applyFill="1" applyBorder="1" applyAlignment="1" applyProtection="1">
      <alignment horizontal="right" vertical="center"/>
      <protection locked="0"/>
    </xf>
    <xf numFmtId="181" fontId="8" fillId="2" borderId="3" xfId="0" applyNumberFormat="1" applyFont="1" applyFill="1" applyBorder="1" applyAlignment="1" applyProtection="1">
      <alignment horizontal="right" vertical="center"/>
      <protection locked="0"/>
    </xf>
    <xf numFmtId="3" fontId="7" fillId="2" borderId="2" xfId="0" applyNumberFormat="1" applyFont="1" applyFill="1" applyBorder="1" applyProtection="1">
      <alignment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184" fontId="55" fillId="4" borderId="2" xfId="0" applyNumberFormat="1" applyFont="1" applyFill="1" applyBorder="1" applyAlignment="1" applyProtection="1">
      <alignment horizontal="center" vertical="center"/>
      <protection locked="0"/>
    </xf>
    <xf numFmtId="184" fontId="55" fillId="4" borderId="3" xfId="0" applyNumberFormat="1" applyFont="1" applyFill="1" applyBorder="1" applyAlignment="1" applyProtection="1">
      <alignment horizontal="center" vertical="center"/>
      <protection locked="0"/>
    </xf>
    <xf numFmtId="184" fontId="55" fillId="4" borderId="4" xfId="0" applyNumberFormat="1" applyFont="1" applyFill="1" applyBorder="1" applyAlignment="1" applyProtection="1">
      <alignment horizontal="center" vertical="center"/>
      <protection locked="0"/>
    </xf>
    <xf numFmtId="0" fontId="0" fillId="0" borderId="10" xfId="0"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8" fillId="0" borderId="1" xfId="0" applyFont="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58" fontId="7" fillId="0" borderId="2" xfId="0" applyNumberFormat="1"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58" fontId="7" fillId="2" borderId="2" xfId="0" applyNumberFormat="1" applyFont="1" applyFill="1" applyBorder="1" applyAlignment="1" applyProtection="1">
      <alignment horizontal="left" vertical="center"/>
      <protection locked="0"/>
    </xf>
    <xf numFmtId="58" fontId="7" fillId="2" borderId="3" xfId="0" applyNumberFormat="1" applyFont="1" applyFill="1" applyBorder="1" applyAlignment="1" applyProtection="1">
      <alignment horizontal="left" vertical="center"/>
      <protection locked="0"/>
    </xf>
    <xf numFmtId="58" fontId="7" fillId="2" borderId="4" xfId="0" applyNumberFormat="1" applyFont="1" applyFill="1" applyBorder="1" applyAlignment="1" applyProtection="1">
      <alignment horizontal="left" vertical="center"/>
      <protection locked="0"/>
    </xf>
    <xf numFmtId="0" fontId="12" fillId="3" borderId="0" xfId="17" applyFont="1" applyFill="1" applyAlignment="1">
      <alignment vertical="center" wrapText="1"/>
    </xf>
    <xf numFmtId="0" fontId="0" fillId="3" borderId="0" xfId="0" applyFill="1" applyAlignment="1">
      <alignment vertical="center" wrapText="1"/>
    </xf>
    <xf numFmtId="0" fontId="12" fillId="4" borderId="0" xfId="17" applyFont="1" applyFill="1" applyAlignment="1">
      <alignment vertical="center" wrapText="1"/>
    </xf>
    <xf numFmtId="0" fontId="0" fillId="4" borderId="0" xfId="0" applyFill="1" applyAlignment="1">
      <alignment vertical="center" wrapText="1"/>
    </xf>
    <xf numFmtId="0" fontId="34" fillId="0" borderId="2" xfId="17" applyFont="1" applyBorder="1" applyAlignment="1">
      <alignment vertical="center" shrinkToFit="1"/>
    </xf>
    <xf numFmtId="0" fontId="34" fillId="0" borderId="3" xfId="17" applyFont="1" applyBorder="1" applyAlignment="1">
      <alignment vertical="center" shrinkToFit="1"/>
    </xf>
    <xf numFmtId="177" fontId="11" fillId="2" borderId="2" xfId="8" applyNumberFormat="1" applyFont="1" applyFill="1" applyBorder="1" applyAlignment="1">
      <alignment horizontal="center" vertical="center"/>
    </xf>
    <xf numFmtId="177" fontId="11" fillId="2" borderId="3" xfId="8" applyNumberFormat="1" applyFont="1" applyFill="1" applyBorder="1" applyAlignment="1">
      <alignment horizontal="center" vertical="center"/>
    </xf>
    <xf numFmtId="177" fontId="11" fillId="2" borderId="4" xfId="8" applyNumberFormat="1" applyFont="1" applyFill="1" applyBorder="1" applyAlignment="1">
      <alignment horizontal="center" vertical="center"/>
    </xf>
    <xf numFmtId="177" fontId="36" fillId="0" borderId="3" xfId="8" applyNumberFormat="1" applyFont="1" applyBorder="1" applyAlignment="1">
      <alignment horizontal="center" vertical="center"/>
    </xf>
    <xf numFmtId="177" fontId="36" fillId="0" borderId="4" xfId="8" applyNumberFormat="1" applyFont="1" applyBorder="1" applyAlignment="1">
      <alignment horizontal="center" vertical="center"/>
    </xf>
    <xf numFmtId="177" fontId="11" fillId="5" borderId="2" xfId="8" applyNumberFormat="1" applyFont="1" applyFill="1" applyBorder="1" applyAlignment="1">
      <alignment vertical="center"/>
    </xf>
    <xf numFmtId="177" fontId="11" fillId="5" borderId="3" xfId="8" applyNumberFormat="1" applyFont="1" applyFill="1" applyBorder="1" applyAlignment="1">
      <alignment vertical="center"/>
    </xf>
    <xf numFmtId="177" fontId="11" fillId="5" borderId="4" xfId="8" applyNumberFormat="1" applyFont="1" applyFill="1" applyBorder="1" applyAlignment="1">
      <alignment vertical="center"/>
    </xf>
    <xf numFmtId="0" fontId="34" fillId="0" borderId="2" xfId="17" applyFont="1" applyBorder="1" applyAlignment="1">
      <alignment horizontal="center" vertical="center"/>
    </xf>
    <xf numFmtId="0" fontId="34" fillId="0" borderId="3" xfId="17" applyFont="1" applyBorder="1" applyAlignment="1">
      <alignment horizontal="center" vertical="center"/>
    </xf>
    <xf numFmtId="0" fontId="34" fillId="0" borderId="4" xfId="17" applyFont="1" applyBorder="1" applyAlignment="1">
      <alignment horizontal="center" vertical="center"/>
    </xf>
    <xf numFmtId="177" fontId="11" fillId="0" borderId="3" xfId="8" applyNumberFormat="1" applyFont="1" applyFill="1" applyBorder="1" applyAlignment="1">
      <alignment horizontal="center" vertical="center"/>
    </xf>
    <xf numFmtId="177" fontId="11" fillId="0" borderId="4" xfId="8" applyNumberFormat="1" applyFont="1" applyFill="1" applyBorder="1" applyAlignment="1">
      <alignment horizontal="center" vertical="center"/>
    </xf>
    <xf numFmtId="177" fontId="41" fillId="2" borderId="2" xfId="8" applyNumberFormat="1" applyFont="1" applyFill="1" applyBorder="1" applyAlignment="1">
      <alignment horizontal="center" vertical="center"/>
    </xf>
    <xf numFmtId="177" fontId="41" fillId="2" borderId="3" xfId="8" applyNumberFormat="1" applyFont="1" applyFill="1" applyBorder="1" applyAlignment="1">
      <alignment horizontal="center" vertical="center"/>
    </xf>
    <xf numFmtId="177" fontId="16" fillId="5" borderId="2" xfId="17" applyNumberFormat="1" applyFont="1" applyFill="1" applyBorder="1" applyAlignment="1">
      <alignment vertical="center"/>
    </xf>
    <xf numFmtId="177" fontId="16" fillId="5" borderId="3" xfId="17" applyNumberFormat="1" applyFont="1" applyFill="1" applyBorder="1" applyAlignment="1">
      <alignment vertical="center"/>
    </xf>
    <xf numFmtId="177" fontId="16" fillId="5" borderId="4" xfId="17" applyNumberFormat="1" applyFont="1" applyFill="1" applyBorder="1" applyAlignment="1">
      <alignment vertical="center"/>
    </xf>
    <xf numFmtId="0" fontId="12" fillId="0" borderId="2" xfId="17" applyFont="1" applyBorder="1" applyAlignment="1">
      <alignment vertical="center" shrinkToFit="1"/>
    </xf>
    <xf numFmtId="0" fontId="12" fillId="0" borderId="3" xfId="17" applyFont="1" applyBorder="1" applyAlignment="1">
      <alignment vertical="center" shrinkToFit="1"/>
    </xf>
    <xf numFmtId="0" fontId="34" fillId="0" borderId="4" xfId="17" applyFont="1" applyBorder="1" applyAlignment="1">
      <alignment vertical="center" shrinkToFit="1"/>
    </xf>
    <xf numFmtId="177" fontId="16" fillId="5" borderId="2" xfId="8" applyNumberFormat="1" applyFont="1" applyFill="1" applyBorder="1" applyAlignment="1">
      <alignment vertical="center"/>
    </xf>
    <xf numFmtId="177" fontId="16" fillId="5" borderId="3" xfId="8" applyNumberFormat="1" applyFont="1" applyFill="1" applyBorder="1" applyAlignment="1">
      <alignment vertical="center"/>
    </xf>
    <xf numFmtId="177" fontId="16" fillId="5" borderId="4" xfId="8" applyNumberFormat="1" applyFont="1" applyFill="1" applyBorder="1" applyAlignment="1">
      <alignment vertical="center"/>
    </xf>
    <xf numFmtId="0" fontId="36" fillId="0" borderId="0" xfId="17" applyFont="1" applyAlignment="1">
      <alignment horizontal="distributed" vertical="center"/>
    </xf>
    <xf numFmtId="0" fontId="41" fillId="5" borderId="0" xfId="2" applyFont="1" applyFill="1" applyAlignment="1" applyProtection="1">
      <alignment horizontal="left" vertical="center"/>
      <protection hidden="1"/>
    </xf>
    <xf numFmtId="0" fontId="37" fillId="0" borderId="0" xfId="17" applyFont="1" applyAlignment="1">
      <alignment horizontal="center" vertical="center"/>
    </xf>
    <xf numFmtId="0" fontId="36" fillId="0" borderId="13" xfId="17" applyFont="1" applyBorder="1" applyAlignment="1">
      <alignment horizontal="center" vertical="center"/>
    </xf>
    <xf numFmtId="0" fontId="41" fillId="5" borderId="0" xfId="2" applyFont="1" applyFill="1" applyAlignment="1" applyProtection="1">
      <alignment horizontal="left" vertical="center" shrinkToFit="1"/>
      <protection hidden="1"/>
    </xf>
    <xf numFmtId="177" fontId="41" fillId="5" borderId="0" xfId="2" applyNumberFormat="1" applyFont="1" applyFill="1" applyAlignment="1" applyProtection="1">
      <alignment horizontal="left" vertical="center" shrinkToFit="1"/>
      <protection hidden="1"/>
    </xf>
    <xf numFmtId="177" fontId="41" fillId="5" borderId="0" xfId="2" applyNumberFormat="1" applyFont="1" applyFill="1" applyAlignment="1" applyProtection="1">
      <alignment horizontal="left" vertical="center"/>
      <protection hidden="1"/>
    </xf>
    <xf numFmtId="182" fontId="41" fillId="5" borderId="0" xfId="17" applyNumberFormat="1" applyFont="1" applyFill="1" applyAlignment="1">
      <alignment horizontal="right" vertical="center"/>
    </xf>
    <xf numFmtId="0" fontId="36" fillId="0" borderId="0" xfId="2" applyFont="1" applyAlignment="1">
      <alignment horizontal="center" vertical="center"/>
    </xf>
    <xf numFmtId="182" fontId="12" fillId="5" borderId="0" xfId="17" applyNumberFormat="1" applyFont="1" applyFill="1" applyAlignment="1">
      <alignment horizontal="right" vertical="center"/>
    </xf>
    <xf numFmtId="0" fontId="11" fillId="0" borderId="0" xfId="2" applyFont="1" applyAlignment="1">
      <alignment horizontal="center" vertical="center"/>
    </xf>
    <xf numFmtId="0" fontId="11" fillId="0" borderId="0" xfId="17" applyFont="1" applyAlignment="1">
      <alignment horizontal="distributed" vertical="center"/>
    </xf>
    <xf numFmtId="0" fontId="11" fillId="5" borderId="0" xfId="0" applyFont="1" applyFill="1" applyAlignment="1">
      <alignment horizontal="left" vertical="center" shrinkToFit="1"/>
    </xf>
    <xf numFmtId="177" fontId="11" fillId="5" borderId="0" xfId="0" applyNumberFormat="1" applyFont="1" applyFill="1" applyAlignment="1">
      <alignment horizontal="left" vertical="center" shrinkToFit="1"/>
    </xf>
    <xf numFmtId="177" fontId="11" fillId="5" borderId="0" xfId="0" applyNumberFormat="1" applyFont="1" applyFill="1" applyAlignment="1">
      <alignment horizontal="left" vertical="center"/>
    </xf>
    <xf numFmtId="0" fontId="11" fillId="5" borderId="0" xfId="0" applyFont="1" applyFill="1" applyAlignment="1">
      <alignment horizontal="left" vertical="center"/>
    </xf>
    <xf numFmtId="0" fontId="12" fillId="0" borderId="2" xfId="17" applyFont="1" applyBorder="1" applyAlignment="1">
      <alignment horizontal="center" vertical="center"/>
    </xf>
    <xf numFmtId="0" fontId="12" fillId="0" borderId="3" xfId="17" applyFont="1" applyBorder="1" applyAlignment="1">
      <alignment horizontal="center" vertical="center"/>
    </xf>
    <xf numFmtId="0" fontId="12" fillId="0" borderId="4" xfId="17" applyFont="1" applyBorder="1" applyAlignment="1">
      <alignment horizontal="center" vertical="center"/>
    </xf>
    <xf numFmtId="0" fontId="17" fillId="0" borderId="0" xfId="17" applyFont="1" applyAlignment="1">
      <alignment horizontal="center" vertical="center"/>
    </xf>
    <xf numFmtId="0" fontId="11" fillId="0" borderId="13" xfId="17" applyFont="1" applyBorder="1" applyAlignment="1">
      <alignment horizontal="center" vertical="center"/>
    </xf>
    <xf numFmtId="177" fontId="11" fillId="5" borderId="2" xfId="17" applyNumberFormat="1" applyFont="1" applyFill="1" applyBorder="1" applyAlignment="1">
      <alignment horizontal="center" vertical="center"/>
    </xf>
    <xf numFmtId="177" fontId="11" fillId="5" borderId="3" xfId="17" applyNumberFormat="1" applyFont="1" applyFill="1" applyBorder="1" applyAlignment="1">
      <alignment horizontal="center" vertical="center"/>
    </xf>
    <xf numFmtId="177" fontId="11" fillId="5" borderId="4" xfId="17" applyNumberFormat="1" applyFont="1" applyFill="1" applyBorder="1" applyAlignment="1">
      <alignment horizontal="center" vertical="center"/>
    </xf>
    <xf numFmtId="177" fontId="11" fillId="5" borderId="2" xfId="17" applyNumberFormat="1" applyFont="1" applyFill="1" applyBorder="1" applyAlignment="1">
      <alignment vertical="center"/>
    </xf>
    <xf numFmtId="177" fontId="11" fillId="5" borderId="3" xfId="17" applyNumberFormat="1" applyFont="1" applyFill="1" applyBorder="1" applyAlignment="1">
      <alignment vertical="center"/>
    </xf>
    <xf numFmtId="177" fontId="11" fillId="5" borderId="4" xfId="17" applyNumberFormat="1" applyFont="1" applyFill="1" applyBorder="1" applyAlignment="1">
      <alignment vertical="center"/>
    </xf>
    <xf numFmtId="0" fontId="17" fillId="3" borderId="15" xfId="2" applyFont="1" applyFill="1" applyBorder="1" applyAlignment="1">
      <alignment horizontal="center" vertical="center"/>
    </xf>
    <xf numFmtId="0" fontId="17" fillId="3" borderId="0" xfId="2" applyFont="1" applyFill="1" applyAlignment="1">
      <alignment horizontal="center" vertical="center"/>
    </xf>
    <xf numFmtId="0" fontId="17" fillId="3" borderId="5" xfId="2" applyFont="1" applyFill="1" applyBorder="1" applyAlignment="1">
      <alignment horizontal="center" vertical="center"/>
    </xf>
    <xf numFmtId="0" fontId="17" fillId="3" borderId="12" xfId="2" applyFont="1" applyFill="1" applyBorder="1" applyAlignment="1">
      <alignment horizontal="center" vertical="center"/>
    </xf>
    <xf numFmtId="0" fontId="17" fillId="3" borderId="13" xfId="2" applyFont="1" applyFill="1" applyBorder="1" applyAlignment="1">
      <alignment horizontal="center" vertical="center"/>
    </xf>
    <xf numFmtId="0" fontId="17" fillId="3" borderId="14" xfId="2" applyFont="1" applyFill="1" applyBorder="1" applyAlignment="1">
      <alignment horizontal="center" vertical="center"/>
    </xf>
    <xf numFmtId="176" fontId="19" fillId="5" borderId="10" xfId="2" applyNumberFormat="1" applyFont="1" applyFill="1" applyBorder="1" applyAlignment="1">
      <alignment horizontal="right" vertical="center"/>
    </xf>
    <xf numFmtId="176" fontId="19" fillId="5" borderId="11" xfId="2" applyNumberFormat="1" applyFont="1" applyFill="1" applyBorder="1" applyAlignment="1">
      <alignment horizontal="right" vertical="center"/>
    </xf>
    <xf numFmtId="176" fontId="20" fillId="5" borderId="10" xfId="2" applyNumberFormat="1" applyFont="1" applyFill="1" applyBorder="1" applyAlignment="1">
      <alignment horizontal="right" vertical="center"/>
    </xf>
    <xf numFmtId="176" fontId="20" fillId="5" borderId="11" xfId="2" applyNumberFormat="1" applyFont="1" applyFill="1" applyBorder="1" applyAlignment="1">
      <alignment horizontal="right" vertical="center"/>
    </xf>
    <xf numFmtId="176" fontId="11" fillId="6" borderId="10" xfId="2" applyNumberFormat="1" applyFont="1" applyFill="1" applyBorder="1" applyAlignment="1">
      <alignment horizontal="right" vertical="center"/>
    </xf>
    <xf numFmtId="176" fontId="11" fillId="6" borderId="11" xfId="2" applyNumberFormat="1" applyFont="1" applyFill="1" applyBorder="1" applyAlignment="1">
      <alignment horizontal="right" vertical="center"/>
    </xf>
    <xf numFmtId="176" fontId="36" fillId="6" borderId="10" xfId="2" applyNumberFormat="1" applyFont="1" applyFill="1" applyBorder="1" applyAlignment="1">
      <alignment horizontal="right" vertical="center"/>
    </xf>
    <xf numFmtId="176" fontId="36" fillId="6" borderId="11" xfId="2" applyNumberFormat="1" applyFont="1" applyFill="1" applyBorder="1" applyAlignment="1">
      <alignment horizontal="right" vertical="center"/>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0" fontId="37" fillId="0" borderId="12" xfId="2" applyFont="1" applyBorder="1" applyAlignment="1">
      <alignment horizontal="center" vertical="center"/>
    </xf>
    <xf numFmtId="0" fontId="37" fillId="0" borderId="13" xfId="2" applyFont="1" applyBorder="1" applyAlignment="1">
      <alignment horizontal="center" vertical="center"/>
    </xf>
    <xf numFmtId="0" fontId="37" fillId="0" borderId="14" xfId="2" applyFont="1" applyBorder="1" applyAlignment="1">
      <alignment horizontal="center" vertical="center"/>
    </xf>
    <xf numFmtId="0" fontId="12" fillId="0" borderId="9"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0" xfId="2" applyFont="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177" fontId="11" fillId="0" borderId="1" xfId="0" applyNumberFormat="1" applyFont="1" applyBorder="1" applyAlignment="1">
      <alignment horizontal="center" vertical="center" shrinkToFit="1"/>
    </xf>
    <xf numFmtId="38" fontId="11" fillId="6" borderId="3" xfId="1" applyFont="1" applyFill="1" applyBorder="1" applyAlignment="1" applyProtection="1">
      <alignment vertical="center"/>
      <protection locked="0"/>
    </xf>
    <xf numFmtId="0" fontId="34" fillId="0" borderId="9" xfId="2" applyFont="1" applyBorder="1" applyAlignment="1">
      <alignment horizontal="center" vertical="center" wrapText="1" shrinkToFit="1"/>
    </xf>
    <xf numFmtId="0" fontId="34" fillId="0" borderId="10" xfId="2" applyFont="1" applyBorder="1" applyAlignment="1">
      <alignment horizontal="center" vertical="center" wrapText="1" shrinkToFit="1"/>
    </xf>
    <xf numFmtId="0" fontId="34" fillId="0" borderId="15" xfId="2" applyFont="1" applyBorder="1" applyAlignment="1">
      <alignment horizontal="center" vertical="center" wrapText="1" shrinkToFit="1"/>
    </xf>
    <xf numFmtId="0" fontId="34" fillId="0" borderId="0" xfId="2" applyFont="1" applyAlignment="1">
      <alignment horizontal="center" vertical="center" wrapText="1" shrinkToFit="1"/>
    </xf>
    <xf numFmtId="0" fontId="34" fillId="0" borderId="12" xfId="2" applyFont="1" applyBorder="1" applyAlignment="1">
      <alignment horizontal="center" vertical="center" wrapText="1" shrinkToFit="1"/>
    </xf>
    <xf numFmtId="0" fontId="34" fillId="0" borderId="13" xfId="2" applyFont="1" applyBorder="1" applyAlignment="1">
      <alignment horizontal="center" vertical="center" wrapText="1" shrinkToFit="1"/>
    </xf>
    <xf numFmtId="177" fontId="36" fillId="0" borderId="1" xfId="0" applyNumberFormat="1" applyFont="1" applyBorder="1" applyAlignment="1">
      <alignment horizontal="center" vertical="center" shrinkToFit="1"/>
    </xf>
    <xf numFmtId="38" fontId="16" fillId="6" borderId="3" xfId="1" applyFont="1" applyFill="1" applyBorder="1" applyAlignment="1" applyProtection="1">
      <alignment vertical="center"/>
      <protection locked="0"/>
    </xf>
    <xf numFmtId="38" fontId="19" fillId="2" borderId="3" xfId="1" applyFont="1" applyFill="1" applyBorder="1" applyAlignment="1">
      <alignment vertical="center" shrinkToFit="1"/>
    </xf>
    <xf numFmtId="38" fontId="20" fillId="2" borderId="3" xfId="1" applyFont="1" applyFill="1" applyBorder="1" applyAlignment="1">
      <alignment vertical="center" shrinkToFit="1"/>
    </xf>
    <xf numFmtId="38" fontId="19" fillId="4" borderId="2" xfId="1" applyFont="1" applyFill="1" applyBorder="1" applyAlignment="1">
      <alignment vertical="center" shrinkToFit="1"/>
    </xf>
    <xf numFmtId="38" fontId="19" fillId="4" borderId="3" xfId="1" applyFont="1" applyFill="1" applyBorder="1" applyAlignment="1">
      <alignment vertical="center" shrinkToFit="1"/>
    </xf>
    <xf numFmtId="38" fontId="20" fillId="4" borderId="2" xfId="1" applyFont="1" applyFill="1" applyBorder="1" applyAlignment="1">
      <alignment vertical="center" shrinkToFit="1"/>
    </xf>
    <xf numFmtId="38" fontId="20" fillId="4" borderId="3" xfId="1" applyFont="1" applyFill="1" applyBorder="1" applyAlignment="1">
      <alignment vertical="center" shrinkToFit="1"/>
    </xf>
    <xf numFmtId="38" fontId="19" fillId="5" borderId="3" xfId="1" applyFont="1" applyFill="1" applyBorder="1" applyAlignment="1">
      <alignment vertical="center" shrinkToFit="1"/>
    </xf>
    <xf numFmtId="38" fontId="20" fillId="0" borderId="3" xfId="1" applyFont="1" applyFill="1" applyBorder="1" applyAlignment="1">
      <alignment vertical="center" shrinkToFit="1"/>
    </xf>
    <xf numFmtId="176" fontId="11" fillId="0" borderId="2" xfId="2" applyNumberFormat="1" applyFont="1" applyBorder="1" applyAlignment="1" applyProtection="1">
      <alignment horizontal="center" vertical="center"/>
      <protection locked="0"/>
    </xf>
    <xf numFmtId="176" fontId="11" fillId="0" borderId="3" xfId="2" applyNumberFormat="1" applyFont="1" applyBorder="1" applyAlignment="1" applyProtection="1">
      <alignment horizontal="center" vertical="center"/>
      <protection locked="0"/>
    </xf>
    <xf numFmtId="176" fontId="11" fillId="0" borderId="4" xfId="2" applyNumberFormat="1" applyFont="1" applyBorder="1" applyAlignment="1" applyProtection="1">
      <alignment horizontal="center" vertical="center"/>
      <protection locked="0"/>
    </xf>
    <xf numFmtId="38" fontId="11" fillId="6" borderId="2" xfId="1" applyFont="1" applyFill="1" applyBorder="1" applyAlignment="1" applyProtection="1">
      <alignment vertical="center"/>
      <protection locked="0"/>
    </xf>
    <xf numFmtId="176" fontId="36" fillId="0" borderId="2" xfId="2" applyNumberFormat="1" applyFont="1" applyBorder="1" applyAlignment="1" applyProtection="1">
      <alignment horizontal="center" vertical="center"/>
      <protection locked="0"/>
    </xf>
    <xf numFmtId="176" fontId="36" fillId="0" borderId="3" xfId="2" applyNumberFormat="1" applyFont="1" applyBorder="1" applyAlignment="1" applyProtection="1">
      <alignment horizontal="center" vertical="center"/>
      <protection locked="0"/>
    </xf>
    <xf numFmtId="176" fontId="36" fillId="0" borderId="4" xfId="2" applyNumberFormat="1" applyFont="1" applyBorder="1" applyAlignment="1" applyProtection="1">
      <alignment horizontal="center" vertical="center"/>
      <protection locked="0"/>
    </xf>
    <xf numFmtId="38" fontId="16" fillId="6" borderId="2" xfId="1" applyFont="1" applyFill="1" applyBorder="1" applyAlignment="1" applyProtection="1">
      <alignment vertical="center"/>
      <protection locked="0"/>
    </xf>
    <xf numFmtId="38" fontId="11" fillId="2" borderId="2" xfId="1" applyFont="1" applyFill="1" applyBorder="1" applyAlignment="1" applyProtection="1">
      <alignment vertical="center"/>
      <protection locked="0"/>
    </xf>
    <xf numFmtId="38" fontId="11" fillId="2" borderId="3" xfId="1" applyFont="1" applyFill="1" applyBorder="1" applyAlignment="1" applyProtection="1">
      <alignment vertical="center"/>
      <protection locked="0"/>
    </xf>
    <xf numFmtId="38" fontId="16" fillId="2" borderId="2" xfId="1" applyFont="1" applyFill="1" applyBorder="1" applyAlignment="1" applyProtection="1">
      <alignment vertical="center"/>
      <protection locked="0"/>
    </xf>
    <xf numFmtId="38" fontId="16" fillId="2" borderId="3" xfId="1" applyFont="1" applyFill="1" applyBorder="1" applyAlignment="1" applyProtection="1">
      <alignment vertical="center"/>
      <protection locked="0"/>
    </xf>
    <xf numFmtId="38" fontId="11" fillId="5" borderId="2" xfId="1" applyFont="1" applyFill="1" applyBorder="1" applyAlignment="1" applyProtection="1">
      <alignment vertical="center"/>
      <protection locked="0"/>
    </xf>
    <xf numFmtId="38" fontId="11" fillId="5" borderId="3" xfId="1" applyFont="1" applyFill="1" applyBorder="1" applyAlignment="1" applyProtection="1">
      <alignment vertical="center"/>
      <protection locked="0"/>
    </xf>
    <xf numFmtId="38" fontId="16" fillId="0" borderId="2" xfId="1" applyFont="1" applyFill="1" applyBorder="1" applyAlignment="1" applyProtection="1">
      <alignment vertical="center"/>
      <protection locked="0"/>
    </xf>
    <xf numFmtId="38" fontId="16" fillId="0" borderId="3" xfId="1" applyFont="1" applyFill="1" applyBorder="1" applyAlignment="1" applyProtection="1">
      <alignment vertical="center"/>
      <protection locked="0"/>
    </xf>
    <xf numFmtId="0" fontId="22" fillId="0" borderId="2" xfId="2" quotePrefix="1" applyFont="1" applyBorder="1" applyAlignment="1">
      <alignment horizontal="center" vertical="center"/>
    </xf>
    <xf numFmtId="0" fontId="22" fillId="0" borderId="3" xfId="2" quotePrefix="1" applyFont="1" applyBorder="1" applyAlignment="1">
      <alignment horizontal="center" vertical="center"/>
    </xf>
    <xf numFmtId="0" fontId="22" fillId="0" borderId="4" xfId="2" quotePrefix="1" applyFont="1" applyBorder="1" applyAlignment="1">
      <alignment horizontal="center" vertical="center"/>
    </xf>
    <xf numFmtId="0" fontId="38" fillId="0" borderId="2" xfId="2" quotePrefix="1" applyFont="1" applyBorder="1" applyAlignment="1">
      <alignment horizontal="center" vertical="center"/>
    </xf>
    <xf numFmtId="0" fontId="38" fillId="0" borderId="3" xfId="2" applyFont="1" applyBorder="1" applyAlignment="1">
      <alignment horizontal="center" vertical="center"/>
    </xf>
    <xf numFmtId="0" fontId="38" fillId="0" borderId="4" xfId="2" applyFont="1" applyBorder="1" applyAlignment="1">
      <alignment horizontal="center" vertical="center"/>
    </xf>
    <xf numFmtId="0" fontId="12" fillId="2" borderId="9" xfId="0" applyFont="1" applyFill="1" applyBorder="1" applyAlignment="1" applyProtection="1">
      <alignment horizontal="left" vertical="top" wrapText="1"/>
      <protection locked="0"/>
    </xf>
    <xf numFmtId="0" fontId="12" fillId="2" borderId="10"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15" xfId="0" applyFont="1" applyFill="1" applyBorder="1" applyAlignment="1" applyProtection="1">
      <alignment horizontal="left" vertical="top"/>
      <protection locked="0"/>
    </xf>
    <xf numFmtId="0" fontId="12" fillId="2" borderId="0" xfId="0" applyFont="1" applyFill="1" applyAlignment="1" applyProtection="1">
      <alignment horizontal="left" vertical="top"/>
      <protection locked="0"/>
    </xf>
    <xf numFmtId="0" fontId="12" fillId="2" borderId="5" xfId="0" applyFont="1" applyFill="1" applyBorder="1" applyAlignment="1" applyProtection="1">
      <alignment horizontal="left" vertical="top"/>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0" fontId="12" fillId="2" borderId="14" xfId="0" applyFont="1" applyFill="1" applyBorder="1" applyAlignment="1" applyProtection="1">
      <alignment horizontal="left" vertical="top"/>
      <protection locked="0"/>
    </xf>
    <xf numFmtId="0" fontId="16" fillId="2" borderId="9" xfId="0" applyFont="1" applyFill="1" applyBorder="1" applyAlignment="1" applyProtection="1">
      <alignment horizontal="left" vertical="top" wrapText="1"/>
      <protection locked="0"/>
    </xf>
    <xf numFmtId="0" fontId="16" fillId="2" borderId="10" xfId="0" applyFont="1" applyFill="1" applyBorder="1" applyAlignment="1" applyProtection="1">
      <alignment horizontal="left" vertical="top"/>
      <protection locked="0"/>
    </xf>
    <xf numFmtId="0" fontId="16" fillId="2" borderId="11" xfId="0" applyFont="1" applyFill="1" applyBorder="1" applyAlignment="1" applyProtection="1">
      <alignment horizontal="left" vertical="top"/>
      <protection locked="0"/>
    </xf>
    <xf numFmtId="0" fontId="16" fillId="2" borderId="15" xfId="0" applyFont="1" applyFill="1" applyBorder="1" applyAlignment="1" applyProtection="1">
      <alignment horizontal="left" vertical="top"/>
      <protection locked="0"/>
    </xf>
    <xf numFmtId="0" fontId="16" fillId="2" borderId="0" xfId="0" applyFont="1" applyFill="1" applyAlignment="1" applyProtection="1">
      <alignment horizontal="left" vertical="top"/>
      <protection locked="0"/>
    </xf>
    <xf numFmtId="0" fontId="16" fillId="2" borderId="5" xfId="0" applyFont="1" applyFill="1" applyBorder="1" applyAlignment="1" applyProtection="1">
      <alignment horizontal="left" vertical="top"/>
      <protection locked="0"/>
    </xf>
    <xf numFmtId="0" fontId="16" fillId="2" borderId="12" xfId="0" applyFont="1" applyFill="1" applyBorder="1" applyAlignment="1" applyProtection="1">
      <alignment horizontal="left" vertical="top"/>
      <protection locked="0"/>
    </xf>
    <xf numFmtId="0" fontId="16" fillId="2" borderId="13" xfId="0" applyFont="1" applyFill="1" applyBorder="1" applyAlignment="1" applyProtection="1">
      <alignment horizontal="left" vertical="top"/>
      <protection locked="0"/>
    </xf>
    <xf numFmtId="0" fontId="16" fillId="2" borderId="14" xfId="0" applyFont="1" applyFill="1" applyBorder="1" applyAlignment="1" applyProtection="1">
      <alignment horizontal="left" vertical="top"/>
      <protection locked="0"/>
    </xf>
    <xf numFmtId="0" fontId="12" fillId="0" borderId="0" xfId="2" applyFont="1" applyAlignment="1">
      <alignment horizontal="left" vertical="center" wrapText="1"/>
    </xf>
    <xf numFmtId="0" fontId="12" fillId="0" borderId="0" xfId="2" applyFont="1" applyAlignment="1">
      <alignment vertical="center"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0" xfId="2" applyFont="1" applyAlignment="1" applyProtection="1">
      <alignment vertical="center" wrapText="1"/>
      <protection locked="0"/>
    </xf>
    <xf numFmtId="0" fontId="12" fillId="2" borderId="9" xfId="2" quotePrefix="1" applyFont="1" applyFill="1" applyBorder="1" applyAlignment="1">
      <alignment vertical="top"/>
    </xf>
    <xf numFmtId="0" fontId="12" fillId="2" borderId="10" xfId="2" quotePrefix="1" applyFont="1" applyFill="1" applyBorder="1" applyAlignment="1">
      <alignment vertical="top"/>
    </xf>
    <xf numFmtId="0" fontId="12" fillId="2" borderId="11" xfId="2" quotePrefix="1" applyFont="1" applyFill="1" applyBorder="1" applyAlignment="1">
      <alignment vertical="top"/>
    </xf>
    <xf numFmtId="0" fontId="12" fillId="2" borderId="15" xfId="2" quotePrefix="1" applyFont="1" applyFill="1" applyBorder="1" applyAlignment="1">
      <alignment vertical="top"/>
    </xf>
    <xf numFmtId="0" fontId="12" fillId="2" borderId="0" xfId="2" quotePrefix="1" applyFont="1" applyFill="1" applyAlignment="1">
      <alignment vertical="top"/>
    </xf>
    <xf numFmtId="0" fontId="12" fillId="2" borderId="5" xfId="2" quotePrefix="1" applyFont="1" applyFill="1" applyBorder="1" applyAlignment="1">
      <alignment vertical="top"/>
    </xf>
    <xf numFmtId="0" fontId="12" fillId="2" borderId="12" xfId="2" quotePrefix="1" applyFont="1" applyFill="1" applyBorder="1" applyAlignment="1">
      <alignment vertical="top"/>
    </xf>
    <xf numFmtId="0" fontId="12" fillId="2" borderId="13" xfId="2" quotePrefix="1" applyFont="1" applyFill="1" applyBorder="1" applyAlignment="1">
      <alignment vertical="top"/>
    </xf>
    <xf numFmtId="0" fontId="12" fillId="2" borderId="14" xfId="2" quotePrefix="1" applyFont="1" applyFill="1" applyBorder="1" applyAlignment="1">
      <alignment vertical="top"/>
    </xf>
    <xf numFmtId="0" fontId="11" fillId="0" borderId="2" xfId="2" applyFont="1" applyBorder="1" applyAlignment="1">
      <alignment vertical="center" shrinkToFit="1"/>
    </xf>
    <xf numFmtId="0" fontId="11" fillId="0" borderId="3" xfId="2" applyFont="1" applyBorder="1" applyAlignment="1">
      <alignment vertical="center" shrinkToFit="1"/>
    </xf>
    <xf numFmtId="38" fontId="11" fillId="2" borderId="2" xfId="1" applyFont="1" applyFill="1" applyBorder="1" applyAlignment="1">
      <alignment vertical="center" shrinkToFit="1"/>
    </xf>
    <xf numFmtId="38" fontId="11" fillId="2" borderId="3" xfId="1" applyFont="1" applyFill="1" applyBorder="1" applyAlignment="1">
      <alignment vertical="center" shrinkToFit="1"/>
    </xf>
    <xf numFmtId="0" fontId="12" fillId="0" borderId="2" xfId="2" applyFont="1" applyBorder="1" applyAlignment="1">
      <alignment vertical="center" shrinkToFit="1"/>
    </xf>
    <xf numFmtId="0" fontId="12" fillId="0" borderId="3" xfId="2" applyFont="1" applyBorder="1" applyAlignment="1">
      <alignment vertical="center" shrinkToFit="1"/>
    </xf>
    <xf numFmtId="38" fontId="11" fillId="0" borderId="2" xfId="1" applyFont="1" applyFill="1" applyBorder="1" applyAlignment="1">
      <alignment vertical="center" shrinkToFit="1"/>
    </xf>
    <xf numFmtId="38" fontId="11" fillId="0" borderId="3" xfId="1" applyFont="1" applyFill="1" applyBorder="1" applyAlignment="1">
      <alignment vertical="center" shrinkToFit="1"/>
    </xf>
    <xf numFmtId="0" fontId="18" fillId="0" borderId="10" xfId="2" applyFont="1" applyBorder="1" applyAlignment="1">
      <alignment horizontal="left" vertical="top" wrapText="1"/>
    </xf>
    <xf numFmtId="0" fontId="18" fillId="0" borderId="13" xfId="2" applyFont="1" applyBorder="1" applyAlignment="1">
      <alignment horizontal="left" vertical="top" wrapText="1"/>
    </xf>
    <xf numFmtId="0" fontId="11" fillId="0" borderId="4" xfId="2" applyFont="1" applyBorder="1" applyAlignment="1">
      <alignment vertical="center" shrinkToFit="1"/>
    </xf>
    <xf numFmtId="0" fontId="12" fillId="0" borderId="4" xfId="2" applyFont="1" applyBorder="1" applyAlignment="1">
      <alignment vertical="center" shrinkToFit="1"/>
    </xf>
    <xf numFmtId="0" fontId="16" fillId="2" borderId="9" xfId="2" quotePrefix="1" applyFont="1" applyFill="1" applyBorder="1" applyAlignment="1">
      <alignment vertical="top" wrapText="1"/>
    </xf>
    <xf numFmtId="0" fontId="40" fillId="0" borderId="3" xfId="35" applyFont="1" applyBorder="1" applyAlignment="1">
      <alignment horizontal="distributed" vertical="center"/>
    </xf>
    <xf numFmtId="0" fontId="40" fillId="0" borderId="10" xfId="35" applyFont="1" applyBorder="1" applyAlignment="1">
      <alignment horizontal="distributed" vertical="center"/>
    </xf>
    <xf numFmtId="0" fontId="61" fillId="0" borderId="0" xfId="32" applyFont="1" applyAlignment="1">
      <alignment horizontal="center" vertical="center"/>
    </xf>
    <xf numFmtId="0" fontId="40" fillId="8" borderId="63" xfId="35" applyFont="1" applyFill="1" applyBorder="1" applyAlignment="1">
      <alignment horizontal="distributed" vertical="center"/>
    </xf>
    <xf numFmtId="0" fontId="40" fillId="8" borderId="35" xfId="35" applyFont="1" applyFill="1" applyBorder="1" applyAlignment="1">
      <alignment horizontal="distributed" vertical="center"/>
    </xf>
    <xf numFmtId="0" fontId="40" fillId="8" borderId="61" xfId="35" applyFont="1" applyFill="1" applyBorder="1" applyAlignment="1">
      <alignment horizontal="distributed" vertical="center" justifyLastLine="1"/>
    </xf>
    <xf numFmtId="0" fontId="36" fillId="8" borderId="60" xfId="35" applyFont="1" applyFill="1" applyBorder="1" applyAlignment="1">
      <alignment horizontal="center"/>
    </xf>
    <xf numFmtId="0" fontId="36" fillId="8" borderId="59" xfId="35" applyFont="1" applyFill="1" applyBorder="1" applyAlignment="1">
      <alignment horizontal="center"/>
    </xf>
    <xf numFmtId="0" fontId="40" fillId="0" borderId="47" xfId="35" applyFont="1" applyBorder="1" applyAlignment="1">
      <alignment horizontal="center" vertical="distributed" textRotation="255" justifyLastLine="1"/>
    </xf>
    <xf numFmtId="0" fontId="40" fillId="0" borderId="46" xfId="35" applyFont="1" applyBorder="1" applyAlignment="1">
      <alignment horizontal="center" vertical="distributed" textRotation="255" justifyLastLine="1"/>
    </xf>
    <xf numFmtId="0" fontId="40" fillId="0" borderId="54" xfId="35" applyFont="1" applyBorder="1" applyAlignment="1">
      <alignment horizontal="center" vertical="distributed" textRotation="255" justifyLastLine="1"/>
    </xf>
    <xf numFmtId="0" fontId="40" fillId="0" borderId="39" xfId="35" applyFont="1" applyBorder="1" applyAlignment="1">
      <alignment horizontal="center" vertical="distributed" textRotation="255" justifyLastLine="1"/>
    </xf>
    <xf numFmtId="0" fontId="40" fillId="0" borderId="0" xfId="35" applyFont="1" applyAlignment="1">
      <alignment horizontal="center" vertical="distributed" textRotation="255" justifyLastLine="1"/>
    </xf>
    <xf numFmtId="0" fontId="40" fillId="0" borderId="5" xfId="35" applyFont="1" applyBorder="1" applyAlignment="1">
      <alignment horizontal="center" vertical="distributed" textRotation="255" justifyLastLine="1"/>
    </xf>
    <xf numFmtId="0" fontId="40" fillId="0" borderId="36" xfId="35" applyFont="1" applyBorder="1" applyAlignment="1">
      <alignment horizontal="center" vertical="distributed" textRotation="255" justifyLastLine="1"/>
    </xf>
    <xf numFmtId="0" fontId="40" fillId="0" borderId="35" xfId="35" applyFont="1" applyBorder="1" applyAlignment="1">
      <alignment horizontal="center" vertical="distributed" textRotation="255" justifyLastLine="1"/>
    </xf>
    <xf numFmtId="0" fontId="40" fillId="0" borderId="50" xfId="35" applyFont="1" applyBorder="1" applyAlignment="1">
      <alignment horizontal="center" vertical="distributed" textRotation="255" justifyLastLine="1"/>
    </xf>
    <xf numFmtId="0" fontId="40" fillId="0" borderId="13" xfId="35" applyFont="1" applyBorder="1" applyAlignment="1">
      <alignment horizontal="distributed" vertical="center"/>
    </xf>
    <xf numFmtId="0" fontId="40" fillId="0" borderId="9" xfId="35" applyFont="1" applyBorder="1" applyAlignment="1">
      <alignment horizontal="center" vertical="center" textRotation="255"/>
    </xf>
    <xf numFmtId="0" fontId="40" fillId="0" borderId="15" xfId="35" applyFont="1" applyBorder="1" applyAlignment="1">
      <alignment horizontal="center" vertical="center" textRotation="255"/>
    </xf>
    <xf numFmtId="0" fontId="40" fillId="0" borderId="12" xfId="35" applyFont="1" applyBorder="1" applyAlignment="1">
      <alignment horizontal="center" vertical="center" textRotation="255"/>
    </xf>
    <xf numFmtId="0" fontId="40" fillId="0" borderId="0" xfId="35" applyFont="1" applyAlignment="1">
      <alignment horizontal="distributed" vertical="center"/>
    </xf>
    <xf numFmtId="0" fontId="40" fillId="0" borderId="10" xfId="35" applyFont="1" applyBorder="1" applyAlignment="1">
      <alignment horizontal="distributed" vertical="center" wrapText="1"/>
    </xf>
    <xf numFmtId="0" fontId="40" fillId="0" borderId="0" xfId="35" applyFont="1" applyAlignment="1">
      <alignment horizontal="distributed" vertical="center" wrapText="1"/>
    </xf>
    <xf numFmtId="0" fontId="40" fillId="0" borderId="11" xfId="35" applyFont="1" applyBorder="1" applyAlignment="1">
      <alignment horizontal="center" vertical="center" wrapText="1"/>
    </xf>
    <xf numFmtId="0" fontId="40" fillId="0" borderId="5" xfId="35" applyFont="1" applyBorder="1" applyAlignment="1">
      <alignment horizontal="center" vertical="center" wrapText="1"/>
    </xf>
    <xf numFmtId="0" fontId="59" fillId="0" borderId="3" xfId="35" applyFont="1" applyBorder="1" applyAlignment="1">
      <alignment horizontal="distributed" vertical="center"/>
    </xf>
    <xf numFmtId="0" fontId="40" fillId="0" borderId="3" xfId="35" applyFont="1" applyBorder="1" applyAlignment="1">
      <alignment horizontal="distributed" vertical="center" wrapText="1"/>
    </xf>
    <xf numFmtId="0" fontId="19" fillId="0" borderId="3" xfId="35" applyFont="1" applyBorder="1" applyAlignment="1">
      <alignment horizontal="distributed" vertical="center"/>
    </xf>
    <xf numFmtId="0" fontId="40" fillId="0" borderId="33" xfId="35" applyFont="1" applyBorder="1" applyAlignment="1">
      <alignment horizontal="distributed" vertical="center"/>
    </xf>
    <xf numFmtId="0" fontId="40" fillId="0" borderId="44" xfId="35" applyFont="1" applyBorder="1" applyAlignment="1">
      <alignment horizontal="distributed" vertical="center" wrapText="1"/>
    </xf>
    <xf numFmtId="0" fontId="59" fillId="0" borderId="3" xfId="35" applyFont="1" applyBorder="1" applyAlignment="1">
      <alignment horizontal="distributed" vertical="center" shrinkToFit="1"/>
    </xf>
    <xf numFmtId="0" fontId="59" fillId="0" borderId="3" xfId="35" applyFont="1" applyBorder="1" applyAlignment="1">
      <alignment horizontal="distributed" vertical="center" wrapText="1"/>
    </xf>
    <xf numFmtId="0" fontId="40" fillId="0" borderId="0" xfId="35" applyFont="1" applyAlignment="1">
      <alignment horizontal="left" vertical="center"/>
    </xf>
    <xf numFmtId="0" fontId="0" fillId="0" borderId="0" xfId="0" applyAlignment="1">
      <alignment horizontal="left" vertical="center"/>
    </xf>
    <xf numFmtId="0" fontId="40" fillId="0" borderId="47" xfId="35" applyFont="1" applyBorder="1" applyAlignment="1">
      <alignment horizontal="center" vertical="distributed" textRotation="255" wrapText="1" justifyLastLine="1"/>
    </xf>
    <xf numFmtId="0" fontId="40" fillId="0" borderId="46" xfId="35" applyFont="1" applyBorder="1" applyAlignment="1">
      <alignment horizontal="center" vertical="distributed" textRotation="255" wrapText="1" justifyLastLine="1"/>
    </xf>
    <xf numFmtId="0" fontId="40" fillId="0" borderId="39" xfId="35" applyFont="1" applyBorder="1" applyAlignment="1">
      <alignment horizontal="center" vertical="distributed" textRotation="255" wrapText="1" justifyLastLine="1"/>
    </xf>
    <xf numFmtId="0" fontId="40" fillId="0" borderId="0" xfId="35" applyFont="1" applyAlignment="1">
      <alignment horizontal="center" vertical="distributed" textRotation="255" wrapText="1" justifyLastLine="1"/>
    </xf>
    <xf numFmtId="0" fontId="40" fillId="0" borderId="36" xfId="35" applyFont="1" applyBorder="1" applyAlignment="1">
      <alignment horizontal="center" vertical="distributed" textRotation="255" wrapText="1" justifyLastLine="1"/>
    </xf>
    <xf numFmtId="0" fontId="40" fillId="0" borderId="35" xfId="35" applyFont="1" applyBorder="1" applyAlignment="1">
      <alignment horizontal="center" vertical="distributed" textRotation="255" wrapText="1" justifyLastLine="1"/>
    </xf>
    <xf numFmtId="0" fontId="40" fillId="0" borderId="44" xfId="35" applyFont="1" applyBorder="1" applyAlignment="1">
      <alignment horizontal="distributed" vertical="center"/>
    </xf>
    <xf numFmtId="0" fontId="40" fillId="0" borderId="27" xfId="35" applyFont="1" applyBorder="1" applyAlignment="1">
      <alignment horizontal="distributed" vertical="center" wrapText="1"/>
    </xf>
    <xf numFmtId="0" fontId="40" fillId="0" borderId="63" xfId="35" applyFont="1" applyBorder="1" applyAlignment="1">
      <alignment horizontal="distributed" vertical="center"/>
    </xf>
    <xf numFmtId="0" fontId="40" fillId="0" borderId="61" xfId="35" applyFont="1" applyBorder="1" applyAlignment="1">
      <alignment horizontal="distributed" vertical="center" justifyLastLine="1"/>
    </xf>
    <xf numFmtId="0" fontId="40" fillId="0" borderId="60" xfId="35" applyFont="1" applyBorder="1" applyAlignment="1">
      <alignment horizontal="center" vertical="center" justifyLastLine="1"/>
    </xf>
    <xf numFmtId="0" fontId="40" fillId="0" borderId="80" xfId="35" applyFont="1" applyBorder="1" applyAlignment="1">
      <alignment horizontal="center" vertical="center" justifyLastLine="1"/>
    </xf>
    <xf numFmtId="0" fontId="40" fillId="0" borderId="59" xfId="35" applyFont="1" applyBorder="1" applyAlignment="1">
      <alignment horizontal="center" vertical="center" justifyLastLine="1"/>
    </xf>
    <xf numFmtId="0" fontId="19" fillId="0" borderId="0" xfId="35" applyFont="1" applyAlignment="1">
      <alignment horizontal="distributed" vertical="center" wrapText="1"/>
    </xf>
    <xf numFmtId="0" fontId="19" fillId="0" borderId="44" xfId="35" applyFont="1" applyBorder="1" applyAlignment="1">
      <alignment horizontal="distributed" vertical="center" wrapText="1"/>
    </xf>
    <xf numFmtId="0" fontId="19" fillId="0" borderId="3" xfId="35" applyFont="1" applyBorder="1" applyAlignment="1">
      <alignment horizontal="distributed" vertical="center" shrinkToFit="1"/>
    </xf>
    <xf numFmtId="0" fontId="19" fillId="0" borderId="3" xfId="35" applyFont="1" applyBorder="1" applyAlignment="1">
      <alignment horizontal="distributed" vertical="center" wrapText="1"/>
    </xf>
    <xf numFmtId="0" fontId="40" fillId="0" borderId="69" xfId="35" applyFont="1" applyBorder="1" applyAlignment="1">
      <alignment horizontal="distributed" vertical="center" wrapText="1"/>
    </xf>
    <xf numFmtId="0" fontId="12" fillId="3" borderId="2" xfId="2" applyFont="1" applyFill="1" applyBorder="1" applyAlignment="1" applyProtection="1">
      <alignment horizontal="left" vertical="top" wrapText="1"/>
      <protection locked="0"/>
    </xf>
    <xf numFmtId="0" fontId="12" fillId="3" borderId="3" xfId="2" applyFont="1" applyFill="1" applyBorder="1" applyAlignment="1" applyProtection="1">
      <alignment horizontal="left" vertical="top" wrapText="1"/>
      <protection locked="0"/>
    </xf>
    <xf numFmtId="0" fontId="12" fillId="3" borderId="4" xfId="2" applyFont="1" applyFill="1" applyBorder="1" applyAlignment="1" applyProtection="1">
      <alignment horizontal="left" vertical="top" wrapText="1"/>
      <protection locked="0"/>
    </xf>
    <xf numFmtId="0" fontId="19" fillId="4" borderId="12" xfId="2" applyFont="1" applyFill="1" applyBorder="1" applyAlignment="1" applyProtection="1">
      <alignment vertical="center" shrinkToFit="1"/>
      <protection locked="0"/>
    </xf>
    <xf numFmtId="0" fontId="19" fillId="4" borderId="13" xfId="2" applyFont="1" applyFill="1" applyBorder="1" applyAlignment="1" applyProtection="1">
      <alignment vertical="center" shrinkToFit="1"/>
      <protection locked="0"/>
    </xf>
    <xf numFmtId="0" fontId="19" fillId="4" borderId="23" xfId="2" applyFont="1" applyFill="1" applyBorder="1" applyAlignment="1" applyProtection="1">
      <alignment vertical="center" shrinkToFit="1"/>
      <protection locked="0"/>
    </xf>
    <xf numFmtId="0" fontId="19" fillId="0" borderId="12" xfId="2" applyFont="1" applyBorder="1" applyAlignment="1" applyProtection="1">
      <alignment vertical="center" shrinkToFit="1"/>
      <protection locked="0"/>
    </xf>
    <xf numFmtId="0" fontId="19" fillId="0" borderId="13" xfId="2" applyFont="1" applyBorder="1" applyAlignment="1" applyProtection="1">
      <alignment vertical="center" shrinkToFit="1"/>
      <protection locked="0"/>
    </xf>
    <xf numFmtId="0" fontId="19" fillId="0" borderId="23" xfId="2" applyFont="1" applyBorder="1" applyAlignment="1" applyProtection="1">
      <alignment vertical="center" shrinkToFit="1"/>
      <protection locked="0"/>
    </xf>
    <xf numFmtId="0" fontId="19" fillId="0" borderId="15" xfId="2" applyFont="1" applyBorder="1" applyAlignment="1" applyProtection="1">
      <alignment vertical="center" shrinkToFit="1"/>
      <protection locked="0"/>
    </xf>
    <xf numFmtId="0" fontId="19" fillId="0" borderId="21" xfId="2" applyFont="1" applyBorder="1" applyAlignment="1" applyProtection="1">
      <alignment vertical="center" shrinkToFit="1"/>
      <protection locked="0"/>
    </xf>
    <xf numFmtId="0" fontId="19" fillId="4" borderId="15" xfId="2" applyFont="1" applyFill="1" applyBorder="1" applyAlignment="1" applyProtection="1">
      <alignment vertical="center" shrinkToFit="1"/>
      <protection locked="0"/>
    </xf>
    <xf numFmtId="0" fontId="19" fillId="4" borderId="0" xfId="2" applyFont="1" applyFill="1" applyAlignment="1" applyProtection="1">
      <alignment vertical="center" shrinkToFit="1"/>
      <protection locked="0"/>
    </xf>
    <xf numFmtId="0" fontId="19" fillId="4" borderId="21" xfId="2" applyFont="1" applyFill="1" applyBorder="1" applyAlignment="1" applyProtection="1">
      <alignment vertical="center" shrinkToFit="1"/>
      <protection locked="0"/>
    </xf>
    <xf numFmtId="0" fontId="19" fillId="0" borderId="0" xfId="2" applyFont="1" applyAlignment="1" applyProtection="1">
      <alignment vertical="center" shrinkToFit="1"/>
      <protection locked="0"/>
    </xf>
    <xf numFmtId="0" fontId="20" fillId="0" borderId="15" xfId="2" applyFont="1" applyBorder="1" applyAlignment="1" applyProtection="1">
      <alignment vertical="center" shrinkToFit="1"/>
      <protection locked="0"/>
    </xf>
    <xf numFmtId="0" fontId="20" fillId="0" borderId="0" xfId="2" applyFont="1" applyAlignment="1" applyProtection="1">
      <alignment vertical="center" shrinkToFit="1"/>
      <protection locked="0"/>
    </xf>
    <xf numFmtId="0" fontId="20" fillId="0" borderId="21" xfId="2" applyFont="1" applyBorder="1" applyAlignment="1" applyProtection="1">
      <alignment vertical="center" shrinkToFit="1"/>
      <protection locked="0"/>
    </xf>
    <xf numFmtId="0" fontId="18" fillId="3" borderId="2" xfId="2" applyFont="1" applyFill="1" applyBorder="1" applyAlignment="1">
      <alignment horizontal="center" vertical="center" wrapText="1"/>
    </xf>
    <xf numFmtId="0" fontId="18" fillId="3" borderId="18" xfId="2" applyFont="1" applyFill="1" applyBorder="1" applyAlignment="1">
      <alignment horizontal="center" vertical="center" wrapText="1"/>
    </xf>
    <xf numFmtId="0" fontId="19" fillId="4" borderId="9" xfId="2" applyFont="1" applyFill="1" applyBorder="1" applyAlignment="1" applyProtection="1">
      <alignment vertical="center" shrinkToFit="1"/>
      <protection locked="0"/>
    </xf>
    <xf numFmtId="0" fontId="20" fillId="0" borderId="9" xfId="2" applyFont="1" applyBorder="1" applyAlignment="1" applyProtection="1">
      <alignment vertical="center" shrinkToFit="1"/>
      <protection locked="0"/>
    </xf>
    <xf numFmtId="0" fontId="12" fillId="0" borderId="1" xfId="0" applyFont="1" applyBorder="1">
      <alignment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2" xfId="2" applyFont="1" applyFill="1" applyBorder="1" applyAlignment="1">
      <alignment horizontal="center" vertical="center"/>
    </xf>
    <xf numFmtId="0" fontId="18" fillId="3" borderId="13" xfId="2" applyFont="1" applyFill="1" applyBorder="1" applyAlignment="1">
      <alignment horizontal="center" vertical="center"/>
    </xf>
    <xf numFmtId="176" fontId="18" fillId="3" borderId="16" xfId="2" applyNumberFormat="1" applyFont="1" applyFill="1" applyBorder="1" applyAlignment="1">
      <alignment horizontal="center" vertical="center"/>
    </xf>
    <xf numFmtId="176" fontId="18" fillId="3" borderId="17" xfId="2" applyNumberFormat="1" applyFont="1" applyFill="1" applyBorder="1" applyAlignment="1">
      <alignment horizontal="center" vertical="center"/>
    </xf>
    <xf numFmtId="0" fontId="18" fillId="3" borderId="3" xfId="2" applyFont="1" applyFill="1" applyBorder="1" applyAlignment="1">
      <alignment horizontal="center" vertical="center" wrapText="1"/>
    </xf>
    <xf numFmtId="0" fontId="18" fillId="3" borderId="4" xfId="2"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179" fontId="12" fillId="5" borderId="2" xfId="0" applyNumberFormat="1" applyFont="1" applyFill="1" applyBorder="1" applyAlignment="1">
      <alignment horizontal="center" vertical="center"/>
    </xf>
    <xf numFmtId="179" fontId="12" fillId="5" borderId="3" xfId="0" applyNumberFormat="1" applyFont="1" applyFill="1" applyBorder="1" applyAlignment="1">
      <alignment horizontal="center" vertical="center"/>
    </xf>
    <xf numFmtId="179" fontId="12" fillId="5" borderId="4" xfId="0" applyNumberFormat="1" applyFont="1" applyFill="1" applyBorder="1" applyAlignment="1">
      <alignment horizontal="center" vertical="center"/>
    </xf>
    <xf numFmtId="179" fontId="12" fillId="0" borderId="2" xfId="0" applyNumberFormat="1" applyFont="1" applyBorder="1" applyAlignment="1">
      <alignment horizontal="center" vertical="center" shrinkToFit="1"/>
    </xf>
    <xf numFmtId="179" fontId="12" fillId="0" borderId="3" xfId="0" applyNumberFormat="1" applyFont="1" applyBorder="1" applyAlignment="1">
      <alignment horizontal="center" vertical="center" shrinkToFit="1"/>
    </xf>
    <xf numFmtId="179" fontId="12" fillId="4" borderId="3" xfId="0" applyNumberFormat="1" applyFont="1" applyFill="1" applyBorder="1" applyAlignment="1" applyProtection="1">
      <alignment horizontal="center" vertical="center"/>
      <protection locked="0"/>
    </xf>
    <xf numFmtId="179" fontId="16" fillId="0" borderId="3" xfId="0" applyNumberFormat="1" applyFont="1" applyBorder="1" applyAlignment="1">
      <alignment horizontal="center" vertical="center"/>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177" fontId="19" fillId="5" borderId="2" xfId="0" applyNumberFormat="1" applyFont="1" applyFill="1" applyBorder="1" applyAlignment="1">
      <alignment horizontal="left" vertical="center" shrinkToFit="1"/>
    </xf>
    <xf numFmtId="177" fontId="19" fillId="5" borderId="3" xfId="0" applyNumberFormat="1" applyFont="1" applyFill="1" applyBorder="1" applyAlignment="1">
      <alignment horizontal="left" vertical="center" shrinkToFit="1"/>
    </xf>
    <xf numFmtId="177" fontId="19" fillId="5" borderId="4" xfId="0" applyNumberFormat="1" applyFont="1" applyFill="1" applyBorder="1" applyAlignment="1">
      <alignment horizontal="left" vertical="center" shrinkToFit="1"/>
    </xf>
    <xf numFmtId="177" fontId="20" fillId="4" borderId="2" xfId="0" applyNumberFormat="1" applyFont="1" applyFill="1" applyBorder="1" applyAlignment="1">
      <alignment horizontal="left" vertical="center" shrinkToFit="1"/>
    </xf>
    <xf numFmtId="177" fontId="20" fillId="4" borderId="3" xfId="0" applyNumberFormat="1" applyFont="1" applyFill="1" applyBorder="1" applyAlignment="1">
      <alignment horizontal="left" vertical="center" shrinkToFit="1"/>
    </xf>
    <xf numFmtId="177" fontId="20" fillId="4" borderId="4" xfId="0" applyNumberFormat="1" applyFont="1" applyFill="1" applyBorder="1" applyAlignment="1">
      <alignment horizontal="left" vertical="center" shrinkToFit="1"/>
    </xf>
    <xf numFmtId="0" fontId="12" fillId="3" borderId="6" xfId="2" applyFont="1" applyFill="1" applyBorder="1" applyAlignment="1">
      <alignment horizontal="center" vertical="center" wrapText="1" shrinkToFit="1"/>
    </xf>
    <xf numFmtId="0" fontId="12" fillId="3" borderId="8" xfId="2" applyFont="1" applyFill="1" applyBorder="1" applyAlignment="1">
      <alignment horizontal="center" vertical="center" shrinkToFit="1"/>
    </xf>
    <xf numFmtId="176" fontId="11" fillId="4" borderId="3" xfId="2" applyNumberFormat="1" applyFont="1" applyFill="1" applyBorder="1" applyAlignment="1" applyProtection="1">
      <alignment horizontal="center" vertical="center"/>
      <protection locked="0"/>
    </xf>
    <xf numFmtId="176" fontId="11" fillId="4" borderId="4" xfId="2" applyNumberFormat="1" applyFont="1" applyFill="1" applyBorder="1" applyAlignment="1" applyProtection="1">
      <alignment horizontal="center" vertical="center"/>
      <protection locked="0"/>
    </xf>
    <xf numFmtId="176" fontId="16" fillId="4" borderId="3" xfId="2" applyNumberFormat="1" applyFont="1" applyFill="1" applyBorder="1" applyAlignment="1" applyProtection="1">
      <alignment horizontal="center" vertical="center"/>
      <protection locked="0"/>
    </xf>
    <xf numFmtId="176" fontId="16" fillId="4" borderId="4" xfId="2" applyNumberFormat="1" applyFont="1" applyFill="1" applyBorder="1" applyAlignment="1" applyProtection="1">
      <alignment horizontal="center" vertical="center"/>
      <protection locked="0"/>
    </xf>
    <xf numFmtId="176" fontId="11" fillId="5" borderId="0" xfId="2" applyNumberFormat="1" applyFont="1" applyFill="1" applyAlignment="1">
      <alignment horizontal="right" vertical="center"/>
    </xf>
    <xf numFmtId="177" fontId="20" fillId="4" borderId="2" xfId="0" applyNumberFormat="1" applyFont="1" applyFill="1" applyBorder="1" applyAlignment="1">
      <alignment horizontal="left" vertical="center" wrapText="1" shrinkToFit="1"/>
    </xf>
  </cellXfs>
  <cellStyles count="37">
    <cellStyle name="パーセント 2" xfId="15" xr:uid="{6C3884E1-8E07-4168-9418-45A4F8AA4178}"/>
    <cellStyle name="ハイパーリンク" xfId="4" builtinId="8"/>
    <cellStyle name="桁区切り" xfId="1" builtinId="6"/>
    <cellStyle name="桁区切り 2" xfId="8" xr:uid="{D5C819C2-4DBB-4305-A8E5-28BCFBE2349F}"/>
    <cellStyle name="桁区切り 2 2" xfId="22" xr:uid="{7DEAD6A7-6D9A-44F4-9F12-4B7FAEAEC8BF}"/>
    <cellStyle name="桁区切り 2 3" xfId="13" xr:uid="{5D20A3D3-C337-44D1-B915-E531117BF73B}"/>
    <cellStyle name="桁区切り 3" xfId="5" xr:uid="{D13014C2-D148-4265-AE19-DE7F0BA61661}"/>
    <cellStyle name="桁区切り 4" xfId="11" xr:uid="{C9B0CF65-EDE8-43DA-AB10-B062BAADCCA2}"/>
    <cellStyle name="桁区切り 5" xfId="26" xr:uid="{1ED85DDC-1EF0-413C-A7AA-CBA7B63FED84}"/>
    <cellStyle name="桁区切り 6" xfId="33" xr:uid="{68D8AF94-8C60-4382-B6A6-9BB722F31267}"/>
    <cellStyle name="標準" xfId="0" builtinId="0"/>
    <cellStyle name="標準 2" xfId="2" xr:uid="{6594F3AA-EFB3-4AD0-A656-67C9FCF2F0C1}"/>
    <cellStyle name="標準 2 2" xfId="14" xr:uid="{A057EB5D-F209-4F24-8FB8-62D428079FC8}"/>
    <cellStyle name="標準 2 2 2" xfId="30" xr:uid="{DEE26EE4-41FF-45D0-8D39-53CFAC57597B}"/>
    <cellStyle name="標準 2 3" xfId="16" xr:uid="{995C2171-1255-453F-A6D9-48A10A7DBBF9}"/>
    <cellStyle name="標準 2 4" xfId="20" xr:uid="{16EFD7E2-A250-4572-B08C-21EDE664E91B}"/>
    <cellStyle name="標準 2 4 2" xfId="21" xr:uid="{434D390F-D688-4DB5-B959-790F39B560DE}"/>
    <cellStyle name="標準 2 4 3" xfId="24" xr:uid="{3ED5560F-CCE9-4A96-B0E4-C94B2BCA5B7E}"/>
    <cellStyle name="標準 3" xfId="7" xr:uid="{C5457745-7679-4EC6-B84C-D8D11EAF6D0C}"/>
    <cellStyle name="標準 3 2" xfId="10" xr:uid="{EA229CDB-1C5F-4ECF-8382-E69CB1EC227D}"/>
    <cellStyle name="標準 3 2 2" xfId="12" xr:uid="{22160D4D-AC44-4034-A94E-6F7C47DB71C5}"/>
    <cellStyle name="標準 3 3" xfId="3" xr:uid="{E257782F-2FFE-4418-8092-4E8C7F961A93}"/>
    <cellStyle name="標準 3 4" xfId="27" xr:uid="{48F171E7-DA1F-4DE6-9096-4559992DCD09}"/>
    <cellStyle name="標準 4" xfId="9" xr:uid="{48570A6F-15C8-4EE2-95A9-1B70C18D400C}"/>
    <cellStyle name="標準 4 2" xfId="32" xr:uid="{15CFE1A4-555E-44B7-8F93-1D69A108A942}"/>
    <cellStyle name="標準 4 3" xfId="25" xr:uid="{7159C046-5DAB-43AD-9EF8-B10E559D7BA3}"/>
    <cellStyle name="標準 4 4" xfId="18" xr:uid="{4FA73E45-88E7-4DD2-A5B0-4D4E567261AD}"/>
    <cellStyle name="標準 4 4 2" xfId="23" xr:uid="{8BB2EE02-AA81-42ED-8EE9-95838663663D}"/>
    <cellStyle name="標準 4 4 3" xfId="28" xr:uid="{C4A50BE4-EF09-4BFC-B32D-78B938537A90}"/>
    <cellStyle name="標準 5" xfId="17" xr:uid="{1AE51E27-6580-4DD7-9535-573EF21BED4C}"/>
    <cellStyle name="標準 6" xfId="19" xr:uid="{178FCED9-E1F3-43F6-8EDF-314B457AE0A9}"/>
    <cellStyle name="標準 6 2" xfId="31" xr:uid="{2684FEB3-A437-45D5-A08A-785A4F9A2F83}"/>
    <cellStyle name="標準 7" xfId="29" xr:uid="{4ED704AE-14F6-4CEF-B6DB-8ECAE0B26B2C}"/>
    <cellStyle name="標準 8" xfId="6" xr:uid="{4C1D8002-C4F5-4442-AC7C-A8D2DA33E04C}"/>
    <cellStyle name="標準 9" xfId="34" xr:uid="{B4CA2CF0-E494-42F9-BB5E-92138884C0B5}"/>
    <cellStyle name="標準_170125地球温暖化対策計画書(山内修正案）" xfId="35" xr:uid="{507A9FDE-E999-45E6-B873-3CB26774CCEF}"/>
    <cellStyle name="標準_kokuji6_tokuteisanteihoukoku(100315)" xfId="36" xr:uid="{4FEED81A-0EA7-4971-9A09-3464E54D6F23}"/>
  </cellStyles>
  <dxfs count="27">
    <dxf>
      <fill>
        <patternFill>
          <bgColor theme="0"/>
        </patternFill>
      </fill>
    </dxf>
    <dxf>
      <fill>
        <patternFill patternType="solid">
          <bgColor theme="0"/>
        </patternFill>
      </fill>
    </dxf>
    <dxf>
      <font>
        <color auto="1"/>
      </font>
      <fill>
        <patternFill>
          <bgColor theme="0"/>
        </patternFill>
      </fill>
    </dxf>
    <dxf>
      <fill>
        <patternFill>
          <bgColor theme="0"/>
        </patternFill>
      </fill>
    </dxf>
    <dxf>
      <fill>
        <patternFill>
          <bgColor theme="0"/>
        </patternFill>
      </fill>
    </dxf>
    <dxf>
      <fill>
        <patternFill patternType="solid">
          <bgColor theme="0"/>
        </patternFill>
      </fill>
    </dxf>
    <dxf>
      <font>
        <color auto="1"/>
      </font>
      <fill>
        <patternFill>
          <bgColor theme="0"/>
        </patternFill>
      </fill>
    </dxf>
    <dxf>
      <fill>
        <patternFill>
          <bgColor theme="0"/>
        </patternFill>
      </fill>
    </dxf>
    <dxf>
      <fill>
        <patternFill>
          <bgColor rgb="FFFF0000"/>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ont>
        <strike val="0"/>
      </font>
      <fill>
        <patternFill>
          <bgColor theme="0"/>
        </patternFill>
      </fill>
    </dxf>
    <dxf>
      <fill>
        <patternFill>
          <bgColor rgb="FFFFFF66"/>
        </patternFill>
      </fill>
    </dxf>
    <dxf>
      <font>
        <strike val="0"/>
      </font>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ont>
        <strike val="0"/>
      </font>
      <fill>
        <patternFill>
          <bgColor theme="0"/>
        </patternFill>
      </fill>
    </dxf>
    <dxf>
      <font>
        <strike val="0"/>
      </font>
      <fill>
        <patternFill>
          <bgColor theme="0"/>
        </patternFill>
      </fill>
    </dxf>
    <dxf>
      <fill>
        <patternFill>
          <bgColor rgb="FFFFFF66"/>
        </patternFill>
      </fill>
    </dxf>
  </dxfs>
  <tableStyles count="0" defaultTableStyle="TableStyleMedium2" defaultPivotStyle="PivotStyleLight16"/>
  <colors>
    <mruColors>
      <color rgb="FFFFFF66"/>
      <color rgb="FFFFFF99"/>
      <color rgb="FFC0E6F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5.emf"/></Relationships>
</file>

<file path=xl/drawings/_rels/drawing5.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oneCellAnchor>
    <xdr:from>
      <xdr:col>25</xdr:col>
      <xdr:colOff>616060</xdr:colOff>
      <xdr:row>2</xdr:row>
      <xdr:rowOff>8171</xdr:rowOff>
    </xdr:from>
    <xdr:ext cx="1602704" cy="484849"/>
    <xdr:sp macro="" textlink="">
      <xdr:nvSpPr>
        <xdr:cNvPr id="3" name="正方形/長方形 2">
          <a:extLst>
            <a:ext uri="{FF2B5EF4-FFF2-40B4-BE49-F238E27FC236}">
              <a16:creationId xmlns:a16="http://schemas.microsoft.com/office/drawing/2014/main" id="{73E1D685-0568-4EFE-9574-0A49C03662C8}"/>
            </a:ext>
          </a:extLst>
        </xdr:cNvPr>
        <xdr:cNvSpPr/>
      </xdr:nvSpPr>
      <xdr:spPr bwMode="auto">
        <a:xfrm>
          <a:off x="12503260" y="389171"/>
          <a:ext cx="1602704"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310491</xdr:colOff>
      <xdr:row>11</xdr:row>
      <xdr:rowOff>63089</xdr:rowOff>
    </xdr:from>
    <xdr:ext cx="6266329" cy="3235923"/>
    <xdr:sp macro="" textlink="">
      <xdr:nvSpPr>
        <xdr:cNvPr id="2" name="AutoShape 614">
          <a:extLst>
            <a:ext uri="{FF2B5EF4-FFF2-40B4-BE49-F238E27FC236}">
              <a16:creationId xmlns:a16="http://schemas.microsoft.com/office/drawing/2014/main" id="{56BAFF55-D66D-459E-AE70-0178B28E03CE}"/>
            </a:ext>
          </a:extLst>
        </xdr:cNvPr>
        <xdr:cNvSpPr>
          <a:spLocks noChangeArrowheads="1"/>
        </xdr:cNvSpPr>
      </xdr:nvSpPr>
      <xdr:spPr bwMode="auto">
        <a:xfrm>
          <a:off x="400138" y="2582171"/>
          <a:ext cx="6266329" cy="3235923"/>
        </a:xfrm>
        <a:prstGeom prst="roundRect">
          <a:avLst>
            <a:gd name="adj" fmla="val 3556"/>
          </a:avLst>
        </a:prstGeom>
        <a:noFill/>
        <a:ln w="9525">
          <a:solidFill>
            <a:sysClr val="windowText" lastClr="000000"/>
          </a:solidFill>
          <a:prstDash val="dash"/>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noAutofit/>
        </a:bodyPr>
        <a:lstStyle/>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改修計画の内容が把握できるように主に以下のものを記載下さい。</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・改修内容の概要（改修前後の設備概要や改修後の熱源システム、空調システム、照明システム等のシステムフロー図等）</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・改修内容を決定するための検討内容（運用状況等の分析内容、アンケート・ヒアリングの内容、改修計画案の比較表等）</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第</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17</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号様式の</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3</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「一次エネルギー消費量及び</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CO2</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排出量の削減計画書」、第</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1</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号様式の４「設計費及び改修工事費の概算書」の算定根拠の記載にあたっては、現時点での状況をふまえて記載してください。</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＜注意事項＞</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・記載内容に対して紙面が不足する場合は、本様式を複製して記載してください。</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・記載内容は、申請者に確認の上、公表資料として使用することがあります。</a:t>
          </a:r>
          <a:endPar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oneCellAnchor>
  <xdr:twoCellAnchor editAs="oneCell">
    <xdr:from>
      <xdr:col>15</xdr:col>
      <xdr:colOff>380995</xdr:colOff>
      <xdr:row>38</xdr:row>
      <xdr:rowOff>37191</xdr:rowOff>
    </xdr:from>
    <xdr:to>
      <xdr:col>19</xdr:col>
      <xdr:colOff>134148</xdr:colOff>
      <xdr:row>46</xdr:row>
      <xdr:rowOff>228618</xdr:rowOff>
    </xdr:to>
    <xdr:pic>
      <xdr:nvPicPr>
        <xdr:cNvPr id="17" name="図 16">
          <a:extLst>
            <a:ext uri="{FF2B5EF4-FFF2-40B4-BE49-F238E27FC236}">
              <a16:creationId xmlns:a16="http://schemas.microsoft.com/office/drawing/2014/main" id="{19AB4EA6-C4BF-4E1A-BAAF-FAE37A16D606}"/>
            </a:ext>
          </a:extLst>
        </xdr:cNvPr>
        <xdr:cNvPicPr>
          <a:picLocks noChangeAspect="1"/>
        </xdr:cNvPicPr>
      </xdr:nvPicPr>
      <xdr:blipFill>
        <a:blip xmlns:r="http://schemas.openxmlformats.org/officeDocument/2006/relationships" r:embed="rId1"/>
        <a:stretch>
          <a:fillRect/>
        </a:stretch>
      </xdr:blipFill>
      <xdr:spPr>
        <a:xfrm>
          <a:off x="9763120" y="9219291"/>
          <a:ext cx="2496353" cy="2172627"/>
        </a:xfrm>
        <a:prstGeom prst="rect">
          <a:avLst/>
        </a:prstGeom>
      </xdr:spPr>
    </xdr:pic>
    <xdr:clientData/>
  </xdr:twoCellAnchor>
  <xdr:twoCellAnchor editAs="oneCell">
    <xdr:from>
      <xdr:col>15</xdr:col>
      <xdr:colOff>380353</xdr:colOff>
      <xdr:row>19</xdr:row>
      <xdr:rowOff>210499</xdr:rowOff>
    </xdr:from>
    <xdr:to>
      <xdr:col>25</xdr:col>
      <xdr:colOff>304766</xdr:colOff>
      <xdr:row>37</xdr:row>
      <xdr:rowOff>3739</xdr:rowOff>
    </xdr:to>
    <xdr:pic>
      <xdr:nvPicPr>
        <xdr:cNvPr id="18" name="図 17">
          <a:extLst>
            <a:ext uri="{FF2B5EF4-FFF2-40B4-BE49-F238E27FC236}">
              <a16:creationId xmlns:a16="http://schemas.microsoft.com/office/drawing/2014/main" id="{1726F0D7-3B0D-4124-8DFE-E1F02AF4C0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62478" y="4687249"/>
          <a:ext cx="6782413" cy="4250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530679</xdr:colOff>
      <xdr:row>37</xdr:row>
      <xdr:rowOff>13608</xdr:rowOff>
    </xdr:from>
    <xdr:to>
      <xdr:col>24</xdr:col>
      <xdr:colOff>511247</xdr:colOff>
      <xdr:row>47</xdr:row>
      <xdr:rowOff>48962</xdr:rowOff>
    </xdr:to>
    <xdr:pic>
      <xdr:nvPicPr>
        <xdr:cNvPr id="20" name="図 19">
          <a:extLst>
            <a:ext uri="{FF2B5EF4-FFF2-40B4-BE49-F238E27FC236}">
              <a16:creationId xmlns:a16="http://schemas.microsoft.com/office/drawing/2014/main" id="{8124002B-0EB2-4227-ACBF-E12D974B8BD6}"/>
            </a:ext>
          </a:extLst>
        </xdr:cNvPr>
        <xdr:cNvPicPr>
          <a:picLocks noChangeAspect="1"/>
        </xdr:cNvPicPr>
      </xdr:nvPicPr>
      <xdr:blipFill>
        <a:blip xmlns:r="http://schemas.openxmlformats.org/officeDocument/2006/relationships" r:embed="rId3"/>
        <a:stretch>
          <a:fillRect/>
        </a:stretch>
      </xdr:blipFill>
      <xdr:spPr>
        <a:xfrm>
          <a:off x="12656004" y="8948058"/>
          <a:ext cx="3409568" cy="2511854"/>
        </a:xfrm>
        <a:prstGeom prst="rect">
          <a:avLst/>
        </a:prstGeom>
      </xdr:spPr>
    </xdr:pic>
    <xdr:clientData/>
  </xdr:twoCellAnchor>
  <xdr:oneCellAnchor>
    <xdr:from>
      <xdr:col>16</xdr:col>
      <xdr:colOff>363448</xdr:colOff>
      <xdr:row>77</xdr:row>
      <xdr:rowOff>123357</xdr:rowOff>
    </xdr:from>
    <xdr:ext cx="3947160" cy="1348740"/>
    <xdr:pic>
      <xdr:nvPicPr>
        <xdr:cNvPr id="21" name="図 20">
          <a:extLst>
            <a:ext uri="{FF2B5EF4-FFF2-40B4-BE49-F238E27FC236}">
              <a16:creationId xmlns:a16="http://schemas.microsoft.com/office/drawing/2014/main" id="{20DC5E3B-B52E-44AE-8989-C94FA725ED5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364698" y="18710714"/>
          <a:ext cx="3947160" cy="1348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257727</xdr:colOff>
      <xdr:row>57</xdr:row>
      <xdr:rowOff>200909</xdr:rowOff>
    </xdr:from>
    <xdr:ext cx="2780017" cy="2048434"/>
    <xdr:pic>
      <xdr:nvPicPr>
        <xdr:cNvPr id="22" name="図 21">
          <a:extLst>
            <a:ext uri="{FF2B5EF4-FFF2-40B4-BE49-F238E27FC236}">
              <a16:creationId xmlns:a16="http://schemas.microsoft.com/office/drawing/2014/main" id="{0319775A-8A41-4181-ABFE-A85D254E7DE5}"/>
            </a:ext>
          </a:extLst>
        </xdr:cNvPr>
        <xdr:cNvPicPr>
          <a:picLocks noChangeAspect="1"/>
        </xdr:cNvPicPr>
      </xdr:nvPicPr>
      <xdr:blipFill>
        <a:blip xmlns:r="http://schemas.openxmlformats.org/officeDocument/2006/relationships" r:embed="rId5"/>
        <a:stretch>
          <a:fillRect/>
        </a:stretch>
      </xdr:blipFill>
      <xdr:spPr>
        <a:xfrm>
          <a:off x="10258977" y="13889695"/>
          <a:ext cx="2780017" cy="2048434"/>
        </a:xfrm>
        <a:prstGeom prst="rect">
          <a:avLst/>
        </a:prstGeom>
      </xdr:spPr>
    </xdr:pic>
    <xdr:clientData/>
  </xdr:oneCellAnchor>
  <xdr:oneCellAnchor>
    <xdr:from>
      <xdr:col>20</xdr:col>
      <xdr:colOff>322597</xdr:colOff>
      <xdr:row>57</xdr:row>
      <xdr:rowOff>199496</xdr:rowOff>
    </xdr:from>
    <xdr:ext cx="2667841" cy="2024047"/>
    <xdr:pic>
      <xdr:nvPicPr>
        <xdr:cNvPr id="23" name="図 22">
          <a:extLst>
            <a:ext uri="{FF2B5EF4-FFF2-40B4-BE49-F238E27FC236}">
              <a16:creationId xmlns:a16="http://schemas.microsoft.com/office/drawing/2014/main" id="{5896F61D-4CAB-4C3B-8A8E-8DE0A8EE250B}"/>
            </a:ext>
          </a:extLst>
        </xdr:cNvPr>
        <xdr:cNvPicPr>
          <a:picLocks noChangeAspect="1"/>
        </xdr:cNvPicPr>
      </xdr:nvPicPr>
      <xdr:blipFill>
        <a:blip xmlns:r="http://schemas.openxmlformats.org/officeDocument/2006/relationships" r:embed="rId6"/>
        <a:stretch>
          <a:fillRect/>
        </a:stretch>
      </xdr:blipFill>
      <xdr:spPr>
        <a:xfrm>
          <a:off x="13045276" y="13888282"/>
          <a:ext cx="2667841" cy="2024047"/>
        </a:xfrm>
        <a:prstGeom prst="rect">
          <a:avLst/>
        </a:prstGeom>
      </xdr:spPr>
    </xdr:pic>
    <xdr:clientData/>
  </xdr:oneCellAnchor>
  <xdr:twoCellAnchor editAs="oneCell">
    <xdr:from>
      <xdr:col>16</xdr:col>
      <xdr:colOff>338201</xdr:colOff>
      <xdr:row>66</xdr:row>
      <xdr:rowOff>24127</xdr:rowOff>
    </xdr:from>
    <xdr:to>
      <xdr:col>20</xdr:col>
      <xdr:colOff>235841</xdr:colOff>
      <xdr:row>73</xdr:row>
      <xdr:rowOff>182481</xdr:rowOff>
    </xdr:to>
    <xdr:pic>
      <xdr:nvPicPr>
        <xdr:cNvPr id="26" name="図 25">
          <a:extLst>
            <a:ext uri="{FF2B5EF4-FFF2-40B4-BE49-F238E27FC236}">
              <a16:creationId xmlns:a16="http://schemas.microsoft.com/office/drawing/2014/main" id="{E9A0310F-6CEE-4103-9A55-ADFCD74612ED}"/>
            </a:ext>
          </a:extLst>
        </xdr:cNvPr>
        <xdr:cNvPicPr>
          <a:picLocks noChangeAspect="1"/>
        </xdr:cNvPicPr>
      </xdr:nvPicPr>
      <xdr:blipFill>
        <a:blip xmlns:r="http://schemas.openxmlformats.org/officeDocument/2006/relationships" r:embed="rId7"/>
        <a:stretch>
          <a:fillRect/>
        </a:stretch>
      </xdr:blipFill>
      <xdr:spPr>
        <a:xfrm>
          <a:off x="10339451" y="15917270"/>
          <a:ext cx="2619069" cy="1872854"/>
        </a:xfrm>
        <a:prstGeom prst="rect">
          <a:avLst/>
        </a:prstGeom>
      </xdr:spPr>
    </xdr:pic>
    <xdr:clientData/>
  </xdr:twoCellAnchor>
  <xdr:twoCellAnchor editAs="oneCell">
    <xdr:from>
      <xdr:col>16</xdr:col>
      <xdr:colOff>367401</xdr:colOff>
      <xdr:row>83</xdr:row>
      <xdr:rowOff>54433</xdr:rowOff>
    </xdr:from>
    <xdr:to>
      <xdr:col>21</xdr:col>
      <xdr:colOff>508915</xdr:colOff>
      <xdr:row>91</xdr:row>
      <xdr:rowOff>30485</xdr:rowOff>
    </xdr:to>
    <xdr:pic>
      <xdr:nvPicPr>
        <xdr:cNvPr id="29" name="図 28">
          <a:extLst>
            <a:ext uri="{FF2B5EF4-FFF2-40B4-BE49-F238E27FC236}">
              <a16:creationId xmlns:a16="http://schemas.microsoft.com/office/drawing/2014/main" id="{11831C82-AA44-55B3-CD66-4702A9EA7F6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368651" y="20111362"/>
          <a:ext cx="3543300" cy="1935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502920</xdr:colOff>
      <xdr:row>24</xdr:row>
      <xdr:rowOff>304800</xdr:rowOff>
    </xdr:from>
    <xdr:ext cx="7787640" cy="2179320"/>
    <xdr:sp macro="" textlink="">
      <xdr:nvSpPr>
        <xdr:cNvPr id="2" name="AutoShape 614">
          <a:extLst>
            <a:ext uri="{FF2B5EF4-FFF2-40B4-BE49-F238E27FC236}">
              <a16:creationId xmlns:a16="http://schemas.microsoft.com/office/drawing/2014/main" id="{DFEB8DF7-E532-4E70-98C8-049F6B6138C1}"/>
            </a:ext>
          </a:extLst>
        </xdr:cNvPr>
        <xdr:cNvSpPr>
          <a:spLocks noChangeArrowheads="1"/>
        </xdr:cNvSpPr>
      </xdr:nvSpPr>
      <xdr:spPr bwMode="auto">
        <a:xfrm>
          <a:off x="594360" y="6926580"/>
          <a:ext cx="7787640" cy="2179320"/>
        </a:xfrm>
        <a:prstGeom prst="roundRect">
          <a:avLst>
            <a:gd name="adj" fmla="val 3556"/>
          </a:avLst>
        </a:prstGeom>
        <a:noFill/>
        <a:ln w="9525">
          <a:solidFill>
            <a:schemeClr val="tx1"/>
          </a:solidFill>
          <a:prstDash val="dash"/>
          <a:round/>
          <a:headEnd/>
          <a:tailEnd/>
        </a:ln>
        <a:extLst>
          <a:ext uri="{909E8E84-426E-40DD-AFC4-6F175D3DCCD1}">
            <a14:hiddenFill xmlns:a14="http://schemas.microsoft.com/office/drawing/2010/main">
              <a:solidFill>
                <a:srgbClr val="FFFFFF"/>
              </a:solidFill>
            </a14:hiddenFill>
          </a:ext>
        </a:extLst>
      </xdr:spPr>
      <xdr:txBody>
        <a:bodyPr vertOverflow="clip" horzOverflow="clip" wrap="square" lIns="74295" tIns="8890" rIns="74295" bIns="8890" anchor="t" upright="1">
          <a:noAutofit/>
        </a:bodyPr>
        <a:lstStyle/>
        <a:p>
          <a:pPr algn="l" rtl="0">
            <a:defRPr sz="1000"/>
          </a:pPr>
          <a:r>
            <a:rPr lang="ja-JP" altLang="en-US" sz="1100" b="0" i="0" u="none" strike="noStrike" baseline="0">
              <a:solidFill>
                <a:sysClr val="windowText" lastClr="000000"/>
              </a:solidFill>
              <a:latin typeface="HG丸ｺﾞｼｯｸM-PRO"/>
              <a:ea typeface="HG丸ｺﾞｼｯｸM-PRO"/>
            </a:rPr>
            <a:t>以下の項目について、その算定根拠を記載してください。改修後の一次エネルギー消費量及び</a:t>
          </a:r>
          <a:r>
            <a:rPr lang="en-US" altLang="ja-JP" sz="1100" b="0" i="0" u="none" strike="noStrike" baseline="0">
              <a:solidFill>
                <a:sysClr val="windowText" lastClr="000000"/>
              </a:solidFill>
              <a:latin typeface="HG丸ｺﾞｼｯｸM-PRO"/>
              <a:ea typeface="HG丸ｺﾞｼｯｸM-PRO"/>
            </a:rPr>
            <a:t>CO2</a:t>
          </a:r>
          <a:r>
            <a:rPr lang="ja-JP" altLang="en-US" sz="1100" b="0" i="0" u="none" strike="noStrike" baseline="0">
              <a:solidFill>
                <a:sysClr val="windowText" lastClr="000000"/>
              </a:solidFill>
              <a:latin typeface="HG丸ｺﾞｼｯｸM-PRO"/>
              <a:ea typeface="HG丸ｺﾞｼｯｸM-PRO"/>
            </a:rPr>
            <a:t>排出量については、改修計画概要書に記載した改修計画を踏まえて算定してください。</a:t>
          </a:r>
          <a:endParaRPr lang="en-US" altLang="ja-JP" sz="1100" b="0" i="0" u="none" strike="noStrike" baseline="0">
            <a:solidFill>
              <a:sysClr val="windowText" lastClr="000000"/>
            </a:solidFill>
            <a:latin typeface="HG丸ｺﾞｼｯｸM-PRO"/>
            <a:ea typeface="HG丸ｺﾞｼｯｸM-PRO"/>
          </a:endParaRPr>
        </a:p>
        <a:p>
          <a:pPr algn="l" rtl="0">
            <a:defRPr sz="1000"/>
          </a:pPr>
          <a:r>
            <a:rPr lang="ja-JP" altLang="en-US" sz="1100" b="0" i="0" u="none" strike="noStrike" baseline="0">
              <a:solidFill>
                <a:sysClr val="windowText" lastClr="000000"/>
              </a:solidFill>
              <a:latin typeface="HG丸ｺﾞｼｯｸM-PRO"/>
              <a:ea typeface="HG丸ｺﾞｼｯｸM-PRO"/>
            </a:rPr>
            <a:t>① 改修後の建物全体の一次エネルギー消費量</a:t>
          </a:r>
        </a:p>
        <a:p>
          <a:pPr algn="l" rtl="0">
            <a:defRPr sz="1000"/>
          </a:pPr>
          <a:r>
            <a:rPr lang="ja-JP" altLang="en-US" sz="1100" b="0" i="0" u="none" strike="noStrike" baseline="0">
              <a:solidFill>
                <a:sysClr val="windowText" lastClr="000000"/>
              </a:solidFill>
              <a:latin typeface="HG丸ｺﾞｼｯｸM-PRO"/>
              <a:ea typeface="HG丸ｺﾞｼｯｸM-PRO"/>
            </a:rPr>
            <a:t>② 改修前における改修対象部分の一次エネルギー消費量（</a:t>
          </a:r>
          <a:r>
            <a:rPr lang="en-US" altLang="ja-JP" sz="1100" b="0" i="0" u="none" strike="noStrike" baseline="0">
              <a:solidFill>
                <a:sysClr val="windowText" lastClr="000000"/>
              </a:solidFill>
              <a:latin typeface="HG丸ｺﾞｼｯｸM-PRO"/>
              <a:ea typeface="HG丸ｺﾞｼｯｸM-PRO"/>
            </a:rPr>
            <a:t>※</a:t>
          </a:r>
          <a:r>
            <a:rPr lang="ja-JP" altLang="en-US" sz="1100" b="0" i="0" u="none" strike="noStrike" baseline="0">
              <a:solidFill>
                <a:sysClr val="windowText" lastClr="000000"/>
              </a:solidFill>
              <a:latin typeface="HG丸ｺﾞｼｯｸM-PRO"/>
              <a:ea typeface="HG丸ｺﾞｼｯｸM-PRO"/>
            </a:rPr>
            <a:t>電気・燃料使用量の実績値から算定してください）</a:t>
          </a:r>
        </a:p>
        <a:p>
          <a:pPr algn="l" rtl="0">
            <a:defRPr sz="1000"/>
          </a:pPr>
          <a:r>
            <a:rPr lang="ja-JP" altLang="en-US" sz="1100" b="0" i="0" u="none" strike="noStrike" baseline="0">
              <a:solidFill>
                <a:sysClr val="windowText" lastClr="000000"/>
              </a:solidFill>
              <a:latin typeface="HG丸ｺﾞｼｯｸM-PRO"/>
              <a:ea typeface="HG丸ｺﾞｼｯｸM-PRO"/>
            </a:rPr>
            <a:t>③ 改修後における改修対象部分の一次エネルギー消費量</a:t>
          </a:r>
        </a:p>
        <a:p>
          <a:pPr algn="l" rtl="0">
            <a:defRPr sz="1000"/>
          </a:pPr>
          <a:r>
            <a:rPr lang="ja-JP" altLang="en-US" sz="1100" b="0" i="0" u="none" strike="noStrike" baseline="0">
              <a:solidFill>
                <a:sysClr val="windowText" lastClr="000000"/>
              </a:solidFill>
              <a:latin typeface="HG丸ｺﾞｼｯｸM-PRO"/>
              <a:ea typeface="HG丸ｺﾞｼｯｸM-PRO"/>
            </a:rPr>
            <a:t>④ 改修後の建物全体の</a:t>
          </a:r>
          <a:r>
            <a:rPr lang="en-US" altLang="ja-JP" sz="1100" b="0" i="0" u="none" strike="noStrike" baseline="0">
              <a:solidFill>
                <a:sysClr val="windowText" lastClr="000000"/>
              </a:solidFill>
              <a:latin typeface="HG丸ｺﾞｼｯｸM-PRO"/>
              <a:ea typeface="HG丸ｺﾞｼｯｸM-PRO"/>
            </a:rPr>
            <a:t>CO2</a:t>
          </a:r>
          <a:r>
            <a:rPr lang="ja-JP" altLang="en-US" sz="1100" b="0" i="0" u="none" strike="noStrike" baseline="0">
              <a:solidFill>
                <a:sysClr val="windowText" lastClr="000000"/>
              </a:solidFill>
              <a:latin typeface="HG丸ｺﾞｼｯｸM-PRO"/>
              <a:ea typeface="HG丸ｺﾞｼｯｸM-PRO"/>
            </a:rPr>
            <a:t>排出量</a:t>
          </a:r>
          <a:endParaRPr lang="en-US" altLang="ja-JP" sz="1100" b="0" i="0" u="none" strike="noStrike" baseline="0">
            <a:solidFill>
              <a:sysClr val="windowText" lastClr="000000"/>
            </a:solidFill>
            <a:latin typeface="HG丸ｺﾞｼｯｸM-PRO"/>
            <a:ea typeface="HG丸ｺﾞｼｯｸM-PRO"/>
          </a:endParaRPr>
        </a:p>
        <a:p>
          <a:pPr algn="l" rtl="0">
            <a:defRPr sz="1000"/>
          </a:pPr>
          <a:endParaRPr lang="en-US" altLang="ja-JP" sz="1100" b="0" i="0" u="none" strike="noStrike" baseline="0">
            <a:solidFill>
              <a:sysClr val="windowText" lastClr="000000"/>
            </a:solidFill>
            <a:latin typeface="HG丸ｺﾞｼｯｸM-PRO"/>
            <a:ea typeface="HG丸ｺﾞｼｯｸM-PRO"/>
            <a:cs typeface="Times New Roman"/>
          </a:endParaRPr>
        </a:p>
        <a:p>
          <a:pPr algn="l" rtl="0">
            <a:defRPr sz="1000"/>
          </a:pPr>
          <a:r>
            <a:rPr lang="en-US" altLang="ja-JP" sz="1100" b="0" i="0" u="none" strike="noStrike" baseline="0">
              <a:solidFill>
                <a:sysClr val="windowText" lastClr="000000"/>
              </a:solidFill>
              <a:latin typeface="HG丸ｺﾞｼｯｸM-PRO"/>
              <a:ea typeface="HG丸ｺﾞｼｯｸM-PRO"/>
              <a:cs typeface="Times New Roman"/>
            </a:rPr>
            <a:t>※</a:t>
          </a:r>
          <a:r>
            <a:rPr lang="ja-JP" altLang="en-US" sz="1100" b="0" i="0" u="none" strike="noStrike" baseline="0">
              <a:solidFill>
                <a:sysClr val="windowText" lastClr="000000"/>
              </a:solidFill>
              <a:latin typeface="HG丸ｺﾞｼｯｸM-PRO"/>
              <a:ea typeface="HG丸ｺﾞｼｯｸM-PRO"/>
              <a:cs typeface="Times New Roman"/>
            </a:rPr>
            <a:t>燃料や電気の使用量から一次エネルギー消費量への換算、</a:t>
          </a:r>
          <a:r>
            <a:rPr lang="en-US" altLang="ja-JP" sz="1100" b="0" i="0" u="none" strike="noStrike" baseline="0">
              <a:solidFill>
                <a:sysClr val="windowText" lastClr="000000"/>
              </a:solidFill>
              <a:latin typeface="HG丸ｺﾞｼｯｸM-PRO"/>
              <a:ea typeface="HG丸ｺﾞｼｯｸM-PRO"/>
              <a:cs typeface="Times New Roman"/>
            </a:rPr>
            <a:t>CO2</a:t>
          </a:r>
          <a:r>
            <a:rPr lang="ja-JP" altLang="en-US" sz="1100" b="0" i="0" u="none" strike="noStrike" baseline="0">
              <a:solidFill>
                <a:sysClr val="windowText" lastClr="000000"/>
              </a:solidFill>
              <a:latin typeface="HG丸ｺﾞｼｯｸM-PRO"/>
              <a:ea typeface="HG丸ｺﾞｼｯｸM-PRO"/>
              <a:cs typeface="Times New Roman"/>
            </a:rPr>
            <a:t>排出量への換算は一次エネルギー使用量算定シート及び特定温室効果ガス排出量算定シートを使用してください。</a:t>
          </a:r>
          <a:endParaRPr lang="en-US" altLang="ja-JP" sz="1100" b="0" i="0" u="none" strike="noStrike" baseline="0">
            <a:solidFill>
              <a:sysClr val="windowText" lastClr="000000"/>
            </a:solidFill>
            <a:latin typeface="HG丸ｺﾞｼｯｸM-PRO"/>
            <a:ea typeface="HG丸ｺﾞｼｯｸM-PRO"/>
            <a:cs typeface="Times New Roman"/>
          </a:endParaRPr>
        </a:p>
        <a:p>
          <a:pPr algn="l" rtl="0">
            <a:defRPr sz="1000"/>
          </a:pPr>
          <a:endParaRPr lang="ja-JP" altLang="en-US" sz="1100" b="0" i="0" u="none" strike="noStrike" baseline="0">
            <a:solidFill>
              <a:sysClr val="windowText" lastClr="000000"/>
            </a:solidFill>
            <a:latin typeface="HG丸ｺﾞｼｯｸM-PRO"/>
            <a:ea typeface="HG丸ｺﾞｼｯｸM-PRO"/>
            <a:cs typeface="Times New Roman"/>
          </a:endParaRPr>
        </a:p>
        <a:p>
          <a:pPr algn="l" rtl="0">
            <a:defRPr sz="1000"/>
          </a:pPr>
          <a:r>
            <a:rPr lang="en-US" altLang="ja-JP" sz="1100" b="0" i="0" u="none" strike="noStrike" baseline="0">
              <a:solidFill>
                <a:sysClr val="windowText" lastClr="000000"/>
              </a:solidFill>
              <a:latin typeface="HG丸ｺﾞｼｯｸM-PRO"/>
              <a:ea typeface="HG丸ｺﾞｼｯｸM-PRO"/>
              <a:cs typeface="Times New Roman"/>
            </a:rPr>
            <a:t>※</a:t>
          </a:r>
          <a:r>
            <a:rPr lang="ja-JP" altLang="en-US" sz="1100" b="0" i="0" u="none" strike="noStrike" baseline="0">
              <a:solidFill>
                <a:sysClr val="windowText" lastClr="000000"/>
              </a:solidFill>
              <a:latin typeface="HG丸ｺﾞｼｯｸM-PRO"/>
              <a:ea typeface="HG丸ｺﾞｼｯｸM-PRO"/>
              <a:cs typeface="Times New Roman"/>
            </a:rPr>
            <a:t>算定根拠について、別途資料の提示を求める場合があります。</a:t>
          </a:r>
        </a:p>
        <a:p>
          <a:pPr algn="l" rtl="0">
            <a:defRPr sz="1000"/>
          </a:pPr>
          <a:endParaRPr lang="en-US" altLang="ja-JP" sz="1100" b="0" i="0" u="none" strike="noStrike" baseline="0">
            <a:solidFill>
              <a:sysClr val="windowText" lastClr="000000"/>
            </a:solidFill>
            <a:latin typeface="HG丸ｺﾞｼｯｸM-PRO"/>
            <a:ea typeface="HG丸ｺﾞｼｯｸM-PRO"/>
            <a:cs typeface="Times New Roman"/>
          </a:endParaRPr>
        </a:p>
        <a:p>
          <a:pPr algn="l" rtl="0">
            <a:defRPr sz="1000"/>
          </a:pPr>
          <a:endParaRPr lang="en-US" altLang="ja-JP" sz="1100" b="0" i="0" u="none" strike="noStrike" baseline="0">
            <a:solidFill>
              <a:sysClr val="windowText" lastClr="000000"/>
            </a:solidFill>
            <a:latin typeface="HG丸ｺﾞｼｯｸM-PRO"/>
            <a:ea typeface="HG丸ｺﾞｼｯｸM-PRO"/>
            <a:cs typeface="Times New Roman"/>
          </a:endParaRPr>
        </a:p>
      </xdr:txBody>
    </xdr:sp>
    <xdr:clientData/>
  </xdr:oneCellAnchor>
  <xdr:twoCellAnchor>
    <xdr:from>
      <xdr:col>15</xdr:col>
      <xdr:colOff>322730</xdr:colOff>
      <xdr:row>24</xdr:row>
      <xdr:rowOff>71719</xdr:rowOff>
    </xdr:from>
    <xdr:to>
      <xdr:col>25</xdr:col>
      <xdr:colOff>528919</xdr:colOff>
      <xdr:row>26</xdr:row>
      <xdr:rowOff>277906</xdr:rowOff>
    </xdr:to>
    <xdr:sp macro="" textlink="">
      <xdr:nvSpPr>
        <xdr:cNvPr id="3" name="テキスト ボックス 2">
          <a:extLst>
            <a:ext uri="{FF2B5EF4-FFF2-40B4-BE49-F238E27FC236}">
              <a16:creationId xmlns:a16="http://schemas.microsoft.com/office/drawing/2014/main" id="{90D555BD-6667-414C-8C3F-E10BFD344BB1}"/>
            </a:ext>
          </a:extLst>
        </xdr:cNvPr>
        <xdr:cNvSpPr txBox="1"/>
      </xdr:nvSpPr>
      <xdr:spPr>
        <a:xfrm>
          <a:off x="14785490" y="6693499"/>
          <a:ext cx="8283389" cy="84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① 改修後の建物全体の一次エネルギー消費量</a:t>
          </a:r>
        </a:p>
        <a:p>
          <a:pPr marL="0" indent="0" algn="l" rtl="0">
            <a:defRPr sz="1000"/>
          </a:pPr>
          <a:r>
            <a:rPr lang="ja-JP" altLang="en-US" sz="1100" b="0" i="0" u="none" strike="noStrike" baseline="0">
              <a:solidFill>
                <a:srgbClr val="FF0000"/>
              </a:solidFill>
              <a:latin typeface="HG丸ｺﾞｼｯｸM-PRO"/>
              <a:ea typeface="HG丸ｺﾞｼｯｸM-PRO"/>
              <a:cs typeface="+mn-cs"/>
            </a:rPr>
            <a:t>　</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電気・ガス使用量の実績値から、改修前の建物全体の一次エネルギー消費量を算定し、後段②・③にて算定する改修による一次エネルギー消費量の削減量から改修後の建物全体一次エネルギー消費量を推定する。</a:t>
          </a:r>
        </a:p>
        <a:p>
          <a:pPr marL="0" indent="0" algn="l" rtl="0">
            <a:defRPr sz="1000"/>
          </a:pP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年度の建物全体の一次エネルギー消費量の実績値と推定した改修後の建物全体一次エネルギー消費量を以下に示す。</a:t>
          </a: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xdr:from>
      <xdr:col>15</xdr:col>
      <xdr:colOff>322730</xdr:colOff>
      <xdr:row>81</xdr:row>
      <xdr:rowOff>96210</xdr:rowOff>
    </xdr:from>
    <xdr:to>
      <xdr:col>25</xdr:col>
      <xdr:colOff>528919</xdr:colOff>
      <xdr:row>92</xdr:row>
      <xdr:rowOff>63500</xdr:rowOff>
    </xdr:to>
    <xdr:sp macro="" textlink="">
      <xdr:nvSpPr>
        <xdr:cNvPr id="4" name="テキスト ボックス 5">
          <a:extLst>
            <a:ext uri="{FF2B5EF4-FFF2-40B4-BE49-F238E27FC236}">
              <a16:creationId xmlns:a16="http://schemas.microsoft.com/office/drawing/2014/main" id="{C01BDA24-796D-4253-B6F1-F5AFC55E5455}"/>
            </a:ext>
          </a:extLst>
        </xdr:cNvPr>
        <xdr:cNvSpPr txBox="1"/>
      </xdr:nvSpPr>
      <xdr:spPr>
        <a:xfrm>
          <a:off x="14775330" y="22168810"/>
          <a:ext cx="8270689" cy="1783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④ 改修後の建物全体の</a:t>
          </a:r>
          <a:r>
            <a:rPr lang="en-US" altLang="ja-JP" sz="1100" b="1" i="0" u="none" strike="noStrike" baseline="0">
              <a:solidFill>
                <a:srgbClr val="FF0000"/>
              </a:solidFill>
              <a:latin typeface="HG丸ｺﾞｼｯｸM-PRO"/>
              <a:ea typeface="HG丸ｺﾞｼｯｸM-PRO"/>
              <a:cs typeface="+mn-cs"/>
            </a:rPr>
            <a:t>CO2</a:t>
          </a:r>
          <a:r>
            <a:rPr lang="ja-JP" altLang="en-US" sz="1100" b="1" i="0" u="none" strike="noStrike" baseline="0">
              <a:solidFill>
                <a:srgbClr val="FF0000"/>
              </a:solidFill>
              <a:latin typeface="HG丸ｺﾞｼｯｸM-PRO"/>
              <a:ea typeface="HG丸ｺﾞｼｯｸM-PRO"/>
              <a:cs typeface="+mn-cs"/>
            </a:rPr>
            <a:t>排出量</a:t>
          </a:r>
          <a:endParaRPr lang="en-US" altLang="ja-JP" sz="1100" b="1"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年度の電気・ガス比率の実績を用いて、①の改修後の建物全体の一次エネルギー消費量から消費電力量、ガス使用量を想定した。</a:t>
          </a:r>
          <a:r>
            <a:rPr lang="en-US" altLang="ja-JP" sz="1100" b="0" i="0" u="none" strike="noStrike" baseline="0">
              <a:solidFill>
                <a:srgbClr val="FF0000"/>
              </a:solidFill>
              <a:latin typeface="HG丸ｺﾞｼｯｸM-PRO"/>
              <a:ea typeface="HG丸ｺﾞｼｯｸM-PRO"/>
              <a:cs typeface="+mn-cs"/>
            </a:rPr>
            <a:t>CO2</a:t>
          </a:r>
          <a:r>
            <a:rPr lang="ja-JP" altLang="en-US" sz="1100" b="0" i="0" u="none" strike="noStrike" baseline="0">
              <a:solidFill>
                <a:srgbClr val="FF0000"/>
              </a:solidFill>
              <a:latin typeface="HG丸ｺﾞｼｯｸM-PRO"/>
              <a:ea typeface="HG丸ｺﾞｼｯｸM-PRO"/>
              <a:cs typeface="+mn-cs"/>
            </a:rPr>
            <a:t>排出量への換算に当たって、排出係数は現在、事業所にて契約しているプランに基づき以下の通り設定した。電力については、一部を再エネ電力メニューから調達を行っており、残りは一般の高圧電力メニューから調達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電気・・・○○電力の再エネメニューの排出係数　○○</a:t>
          </a:r>
          <a:r>
            <a:rPr lang="en-US" altLang="ja-JP" sz="1100" b="0" i="0" u="none" strike="noStrike" baseline="0">
              <a:solidFill>
                <a:srgbClr val="FF0000"/>
              </a:solidFill>
              <a:latin typeface="HG丸ｺﾞｼｯｸM-PRO"/>
              <a:ea typeface="HG丸ｺﾞｼｯｸM-PRO"/>
              <a:cs typeface="+mn-cs"/>
            </a:rPr>
            <a:t>kg-CO2/kWh</a:t>
          </a:r>
        </a:p>
        <a:p>
          <a:pPr marL="0" indent="0" algn="l" rtl="0">
            <a:defRPr sz="1000"/>
          </a:pPr>
          <a:r>
            <a:rPr lang="ja-JP" altLang="en-US" sz="1100" b="0" i="0" u="none" strike="noStrike" baseline="0">
              <a:solidFill>
                <a:srgbClr val="FF0000"/>
              </a:solidFill>
              <a:latin typeface="HG丸ｺﾞｼｯｸM-PRO"/>
              <a:ea typeface="HG丸ｺﾞｼｯｸM-PRO"/>
              <a:cs typeface="+mn-cs"/>
            </a:rPr>
            <a:t>　　　　　　○○電力の高圧電力の排出係数　　○○</a:t>
          </a:r>
          <a:r>
            <a:rPr lang="en-US" altLang="ja-JP" sz="1100" b="0" i="0" u="none" strike="noStrike" baseline="0">
              <a:solidFill>
                <a:srgbClr val="FF0000"/>
              </a:solidFill>
              <a:latin typeface="HG丸ｺﾞｼｯｸM-PRO"/>
              <a:ea typeface="HG丸ｺﾞｼｯｸM-PRO"/>
              <a:cs typeface="+mn-cs"/>
            </a:rPr>
            <a:t>kg-CO2/kWh</a:t>
          </a:r>
        </a:p>
        <a:p>
          <a:pPr marL="0" indent="0" algn="l" rtl="0">
            <a:defRPr sz="1000"/>
          </a:pPr>
          <a:r>
            <a:rPr lang="ja-JP" altLang="en-US" sz="1100" b="0" i="0" u="none" strike="noStrike" baseline="0">
              <a:solidFill>
                <a:srgbClr val="FF0000"/>
              </a:solidFill>
              <a:latin typeface="HG丸ｺﾞｼｯｸM-PRO"/>
              <a:ea typeface="HG丸ｺﾞｼｯｸM-PRO"/>
              <a:cs typeface="+mn-cs"/>
            </a:rPr>
            <a:t>　ガス・・・○○ガスの都市ガス</a:t>
          </a:r>
          <a:r>
            <a:rPr lang="en-US" altLang="ja-JP" sz="1100" b="0" i="0" u="none" strike="noStrike" baseline="0">
              <a:solidFill>
                <a:srgbClr val="FF0000"/>
              </a:solidFill>
              <a:latin typeface="HG丸ｺﾞｼｯｸM-PRO"/>
              <a:ea typeface="HG丸ｺﾞｼｯｸM-PRO"/>
              <a:cs typeface="+mn-cs"/>
            </a:rPr>
            <a:t>13A</a:t>
          </a:r>
          <a:r>
            <a:rPr lang="ja-JP" altLang="en-US" sz="1100" b="0" i="0" u="none" strike="noStrike" baseline="0">
              <a:solidFill>
                <a:srgbClr val="FF0000"/>
              </a:solidFill>
              <a:latin typeface="HG丸ｺﾞｼｯｸM-PRO"/>
              <a:ea typeface="HG丸ｺﾞｼｯｸM-PRO"/>
              <a:cs typeface="+mn-cs"/>
            </a:rPr>
            <a:t>の排出係数　○○</a:t>
          </a:r>
          <a:r>
            <a:rPr lang="en-US" altLang="ja-JP" sz="1100" b="0" i="0" u="none" strike="noStrike" baseline="0">
              <a:solidFill>
                <a:srgbClr val="FF0000"/>
              </a:solidFill>
              <a:latin typeface="HG丸ｺﾞｼｯｸM-PRO"/>
              <a:ea typeface="HG丸ｺﾞｼｯｸM-PRO"/>
              <a:cs typeface="+mn-cs"/>
            </a:rPr>
            <a:t>kg-CO2/N</a:t>
          </a:r>
          <a:r>
            <a:rPr lang="ja-JP" altLang="en-US" sz="1100" b="0" i="0" u="none" strike="noStrike" baseline="0">
              <a:solidFill>
                <a:srgbClr val="FF0000"/>
              </a:solidFill>
              <a:latin typeface="HG丸ｺﾞｼｯｸM-PRO"/>
              <a:ea typeface="HG丸ｺﾞｼｯｸM-PRO"/>
              <a:cs typeface="+mn-cs"/>
            </a:rPr>
            <a:t>㎥</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算定した</a:t>
          </a:r>
          <a:r>
            <a:rPr lang="en-US" altLang="ja-JP" sz="1100" b="0" i="0" u="none" strike="noStrike" baseline="0">
              <a:solidFill>
                <a:srgbClr val="FF0000"/>
              </a:solidFill>
              <a:latin typeface="HG丸ｺﾞｼｯｸM-PRO"/>
              <a:ea typeface="HG丸ｺﾞｼｯｸM-PRO"/>
              <a:cs typeface="+mn-cs"/>
            </a:rPr>
            <a:t>CO2</a:t>
          </a:r>
          <a:r>
            <a:rPr lang="ja-JP" altLang="en-US" sz="1100" b="0" i="0" u="none" strike="noStrike" baseline="0">
              <a:solidFill>
                <a:srgbClr val="FF0000"/>
              </a:solidFill>
              <a:latin typeface="HG丸ｺﾞｼｯｸM-PRO"/>
              <a:ea typeface="HG丸ｺﾞｼｯｸM-PRO"/>
              <a:cs typeface="+mn-cs"/>
            </a:rPr>
            <a:t>排出量を以下に示す。</a:t>
          </a: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xdr:from>
      <xdr:col>15</xdr:col>
      <xdr:colOff>322730</xdr:colOff>
      <xdr:row>30</xdr:row>
      <xdr:rowOff>162262</xdr:rowOff>
    </xdr:from>
    <xdr:to>
      <xdr:col>25</xdr:col>
      <xdr:colOff>640080</xdr:colOff>
      <xdr:row>35</xdr:row>
      <xdr:rowOff>182880</xdr:rowOff>
    </xdr:to>
    <xdr:sp macro="" textlink="">
      <xdr:nvSpPr>
        <xdr:cNvPr id="5" name="テキスト ボックス 6">
          <a:extLst>
            <a:ext uri="{FF2B5EF4-FFF2-40B4-BE49-F238E27FC236}">
              <a16:creationId xmlns:a16="http://schemas.microsoft.com/office/drawing/2014/main" id="{94DED481-03AD-45DB-911F-74CBED7342CF}"/>
            </a:ext>
          </a:extLst>
        </xdr:cNvPr>
        <xdr:cNvSpPr txBox="1"/>
      </xdr:nvSpPr>
      <xdr:spPr>
        <a:xfrm>
          <a:off x="14785490" y="8704282"/>
          <a:ext cx="8394550" cy="1620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② 改修前における改修対象部分の一次エネルギー消費量</a:t>
          </a:r>
          <a:endParaRPr lang="en-US" altLang="ja-JP" sz="1100" b="1"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既存のメーター及び本事業で追加設置したメーターにより計測を行った</a:t>
          </a:r>
          <a:r>
            <a:rPr lang="en-US" altLang="ja-JP" sz="1100" b="0" i="0" u="none" strike="noStrike" baseline="0">
              <a:solidFill>
                <a:srgbClr val="FF0000"/>
              </a:solidFill>
              <a:latin typeface="HG丸ｺﾞｼｯｸM-PRO"/>
              <a:ea typeface="HG丸ｺﾞｼｯｸM-PRO"/>
              <a:cs typeface="+mn-cs"/>
            </a:rPr>
            <a:t>5</a:t>
          </a: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7</a:t>
          </a:r>
          <a:r>
            <a:rPr lang="ja-JP" altLang="en-US" sz="1100" b="0" i="0" u="none" strike="noStrike" baseline="0">
              <a:solidFill>
                <a:srgbClr val="FF0000"/>
              </a:solidFill>
              <a:latin typeface="HG丸ｺﾞｼｯｸM-PRO"/>
              <a:ea typeface="HG丸ｺﾞｼｯｸM-PRO"/>
              <a:cs typeface="+mn-cs"/>
            </a:rPr>
            <a:t>月の電力・ガス使用量から改修対象部分の一次エネルギー消費量を算定した。次に、</a:t>
          </a:r>
          <a:r>
            <a:rPr lang="en-US" altLang="ja-JP" sz="1100" b="0" i="0" u="none" strike="noStrike" baseline="0">
              <a:solidFill>
                <a:srgbClr val="FF0000"/>
              </a:solidFill>
              <a:latin typeface="HG丸ｺﾞｼｯｸM-PRO"/>
              <a:ea typeface="HG丸ｺﾞｼｯｸM-PRO"/>
              <a:cs typeface="+mn-cs"/>
            </a:rPr>
            <a:t>5</a:t>
          </a: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7</a:t>
          </a:r>
          <a:r>
            <a:rPr lang="ja-JP" altLang="en-US" sz="1100" b="0" i="0" u="none" strike="noStrike" baseline="0">
              <a:solidFill>
                <a:srgbClr val="FF0000"/>
              </a:solidFill>
              <a:latin typeface="HG丸ｺﾞｼｯｸM-PRO"/>
              <a:ea typeface="HG丸ｺﾞｼｯｸM-PRO"/>
              <a:cs typeface="+mn-cs"/>
            </a:rPr>
            <a:t>月における建物全体の一次エネルギー消費量に対する改修対象部分の一次エネルギー消費量の比率を、</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年度の建物全体の年間の一次エネルギー消費量に割り戻すことで、改修対象部分の年間の一次エネルギー消費量を推定した。</a:t>
          </a:r>
        </a:p>
        <a:p>
          <a:pPr marL="0" indent="0" algn="l" rtl="0">
            <a:defRPr sz="1000"/>
          </a:pPr>
          <a:r>
            <a:rPr lang="ja-JP" altLang="en-US" sz="1100" b="0" i="0" u="none" strike="noStrike" baseline="0">
              <a:solidFill>
                <a:srgbClr val="FF0000"/>
              </a:solidFill>
              <a:latin typeface="HG丸ｺﾞｼｯｸM-PRO"/>
              <a:ea typeface="HG丸ｺﾞｼｯｸM-PRO"/>
              <a:cs typeface="+mn-cs"/>
            </a:rPr>
            <a:t>　電灯盤（単相電源）に含まれる空気搬送及び照明、コンセント、給湯の内訳は計量を行っていないため、電灯盤の全電力量を</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優良特定地球温暖化対策事業所の認定基準 別表</a:t>
          </a:r>
          <a:r>
            <a:rPr lang="en-US" altLang="ja-JP" sz="1100" b="0" i="0" u="none" strike="noStrike" baseline="0">
              <a:solidFill>
                <a:srgbClr val="FF0000"/>
              </a:solidFill>
              <a:latin typeface="HG丸ｺﾞｼｯｸM-PRO"/>
              <a:ea typeface="HG丸ｺﾞｼｯｸM-PRO"/>
              <a:cs typeface="+mn-cs"/>
            </a:rPr>
            <a:t>7』</a:t>
          </a:r>
          <a:r>
            <a:rPr lang="ja-JP" altLang="en-US" sz="1100" b="0" i="0" u="none" strike="noStrike" baseline="0">
              <a:solidFill>
                <a:srgbClr val="FF0000"/>
              </a:solidFill>
              <a:latin typeface="HG丸ｺﾞｼｯｸM-PRO"/>
              <a:ea typeface="HG丸ｺﾞｼｯｸM-PRO"/>
              <a:cs typeface="+mn-cs"/>
            </a:rPr>
            <a:t>の消費先別の比率で按分することで、消費先別の一次エネルギー消費量を推定した。</a:t>
          </a: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xdr:from>
      <xdr:col>15</xdr:col>
      <xdr:colOff>281940</xdr:colOff>
      <xdr:row>53</xdr:row>
      <xdr:rowOff>38100</xdr:rowOff>
    </xdr:from>
    <xdr:to>
      <xdr:col>24</xdr:col>
      <xdr:colOff>739141</xdr:colOff>
      <xdr:row>57</xdr:row>
      <xdr:rowOff>19050</xdr:rowOff>
    </xdr:to>
    <xdr:sp macro="" textlink="">
      <xdr:nvSpPr>
        <xdr:cNvPr id="6" name="テキスト ボックス 10">
          <a:extLst>
            <a:ext uri="{FF2B5EF4-FFF2-40B4-BE49-F238E27FC236}">
              <a16:creationId xmlns:a16="http://schemas.microsoft.com/office/drawing/2014/main" id="{B8D8D88A-521C-461C-BBB5-0A284909788E}"/>
            </a:ext>
          </a:extLst>
        </xdr:cNvPr>
        <xdr:cNvSpPr txBox="1"/>
      </xdr:nvSpPr>
      <xdr:spPr>
        <a:xfrm>
          <a:off x="14744700" y="15941040"/>
          <a:ext cx="7726681" cy="1261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③ 改修後における改修対象部分の一次エネルギー消費量</a:t>
          </a:r>
          <a:endParaRPr lang="en-US" altLang="ja-JP" sz="1100" b="1"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改修計画概要書にて検討中の主要な省エネルギー項目の削減効果から一次エネルギー消費量の削減量を推定した。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・熱源設備の高効率化＋ダウンサイジング</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改修前後の熱源機の部分負荷特性と</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年度の負荷分布の実績から、負荷による加重平均の</a:t>
          </a:r>
          <a:r>
            <a:rPr lang="en-US" altLang="ja-JP" sz="1100" b="0" i="0" u="none" strike="noStrike" baseline="0">
              <a:solidFill>
                <a:srgbClr val="FF0000"/>
              </a:solidFill>
              <a:latin typeface="HG丸ｺﾞｼｯｸM-PRO"/>
              <a:ea typeface="HG丸ｺﾞｼｯｸM-PRO"/>
              <a:cs typeface="+mn-cs"/>
            </a:rPr>
            <a:t>COP</a:t>
          </a:r>
          <a:r>
            <a:rPr lang="ja-JP" altLang="en-US" sz="1100" b="0" i="0" u="none" strike="noStrike" baseline="0">
              <a:solidFill>
                <a:srgbClr val="FF0000"/>
              </a:solidFill>
              <a:latin typeface="HG丸ｺﾞｼｯｸM-PRO"/>
              <a:ea typeface="HG丸ｺﾞｼｯｸM-PRO"/>
              <a:cs typeface="+mn-cs"/>
            </a:rPr>
            <a:t>を算定した。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改修前後の加重平均</a:t>
          </a:r>
          <a:r>
            <a:rPr lang="en-US" altLang="ja-JP" sz="1100" b="0" i="0" u="none" strike="noStrike" baseline="0">
              <a:solidFill>
                <a:srgbClr val="FF0000"/>
              </a:solidFill>
              <a:latin typeface="HG丸ｺﾞｼｯｸM-PRO"/>
              <a:ea typeface="HG丸ｺﾞｼｯｸM-PRO"/>
              <a:cs typeface="+mn-cs"/>
            </a:rPr>
            <a:t>COP</a:t>
          </a:r>
          <a:r>
            <a:rPr lang="ja-JP" altLang="en-US" sz="1100" b="0" i="0" u="none" strike="noStrike" baseline="0">
              <a:solidFill>
                <a:srgbClr val="FF0000"/>
              </a:solidFill>
              <a:latin typeface="HG丸ｺﾞｼｯｸM-PRO"/>
              <a:ea typeface="HG丸ｺﾞｼｯｸM-PRO"/>
              <a:cs typeface="+mn-cs"/>
            </a:rPr>
            <a:t>から、削減率は△△％と推定した。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年間の熱負荷の内、冷房負荷と暖房負荷の比を○：○（</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１）として、削減率は○○％（・・・）と想定した。　</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１：・・・文献名・・・</a:t>
          </a: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照明の導入</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既存の蛍光灯の平均的な発光効率を○○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代表室の器具仕様から設定）、改修後の</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と想定し、削減率は○○</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上記の削減率を考慮した③ 改修後における改修対象部分の一次エネルギー消費量を以下に示す。</a:t>
          </a: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xdr:from>
      <xdr:col>15</xdr:col>
      <xdr:colOff>322731</xdr:colOff>
      <xdr:row>62</xdr:row>
      <xdr:rowOff>24556</xdr:rowOff>
    </xdr:from>
    <xdr:to>
      <xdr:col>25</xdr:col>
      <xdr:colOff>144781</xdr:colOff>
      <xdr:row>71</xdr:row>
      <xdr:rowOff>19050</xdr:rowOff>
    </xdr:to>
    <xdr:sp macro="" textlink="">
      <xdr:nvSpPr>
        <xdr:cNvPr id="8" name="テキスト ボックス 10">
          <a:extLst>
            <a:ext uri="{FF2B5EF4-FFF2-40B4-BE49-F238E27FC236}">
              <a16:creationId xmlns:a16="http://schemas.microsoft.com/office/drawing/2014/main" id="{0077FBA9-B740-48B4-8389-762D1FA64FBD}"/>
            </a:ext>
          </a:extLst>
        </xdr:cNvPr>
        <xdr:cNvSpPr txBox="1"/>
      </xdr:nvSpPr>
      <xdr:spPr>
        <a:xfrm>
          <a:off x="14785491" y="18807856"/>
          <a:ext cx="7899250" cy="1808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0" i="0" u="none" strike="noStrike" baseline="0">
              <a:solidFill>
                <a:srgbClr val="FF0000"/>
              </a:solidFill>
              <a:latin typeface="HG丸ｺﾞｼｯｸM-PRO"/>
              <a:ea typeface="HG丸ｺﾞｼｯｸM-PRO"/>
              <a:cs typeface="+mn-cs"/>
            </a:rPr>
            <a:t>・二次ポンプの○○制御の導入</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二次ポンプへの○○制御導入による削減率は、文献○○より△△</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照明の導入</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既存の蛍光灯の平均的な発光効率を○○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代表室の器具仕様から設定）、改修後の</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と想定し、削減率は△△</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上記で求めた削減率から改修後における改修対象部分の一次エネルギー消費量を以下の通り算定した。</a:t>
          </a: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editAs="oneCell">
    <xdr:from>
      <xdr:col>15</xdr:col>
      <xdr:colOff>381000</xdr:colOff>
      <xdr:row>68</xdr:row>
      <xdr:rowOff>136711</xdr:rowOff>
    </xdr:from>
    <xdr:to>
      <xdr:col>19</xdr:col>
      <xdr:colOff>103893</xdr:colOff>
      <xdr:row>80</xdr:row>
      <xdr:rowOff>52892</xdr:rowOff>
    </xdr:to>
    <xdr:pic>
      <xdr:nvPicPr>
        <xdr:cNvPr id="9" name="図 8">
          <a:extLst>
            <a:ext uri="{FF2B5EF4-FFF2-40B4-BE49-F238E27FC236}">
              <a16:creationId xmlns:a16="http://schemas.microsoft.com/office/drawing/2014/main" id="{54496C43-D878-4898-8267-AA9773840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3760" y="20230651"/>
          <a:ext cx="2953772" cy="1927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457200</xdr:colOff>
      <xdr:row>56</xdr:row>
      <xdr:rowOff>233279</xdr:rowOff>
    </xdr:from>
    <xdr:to>
      <xdr:col>20</xdr:col>
      <xdr:colOff>427084</xdr:colOff>
      <xdr:row>61</xdr:row>
      <xdr:rowOff>216080</xdr:rowOff>
    </xdr:to>
    <xdr:pic>
      <xdr:nvPicPr>
        <xdr:cNvPr id="10" name="図 9">
          <a:extLst>
            <a:ext uri="{FF2B5EF4-FFF2-40B4-BE49-F238E27FC236}">
              <a16:creationId xmlns:a16="http://schemas.microsoft.com/office/drawing/2014/main" id="{EAE74E06-DE6E-41F2-9201-3B6D33FFD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19960" y="17096339"/>
          <a:ext cx="4008484" cy="158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426720</xdr:colOff>
      <xdr:row>26</xdr:row>
      <xdr:rowOff>312420</xdr:rowOff>
    </xdr:from>
    <xdr:to>
      <xdr:col>21</xdr:col>
      <xdr:colOff>243841</xdr:colOff>
      <xdr:row>30</xdr:row>
      <xdr:rowOff>44196</xdr:rowOff>
    </xdr:to>
    <xdr:pic>
      <xdr:nvPicPr>
        <xdr:cNvPr id="12" name="図 11">
          <a:extLst>
            <a:ext uri="{FF2B5EF4-FFF2-40B4-BE49-F238E27FC236}">
              <a16:creationId xmlns:a16="http://schemas.microsoft.com/office/drawing/2014/main" id="{77D953CE-DDB3-4176-9DBE-EBFE388B20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89480" y="7574280"/>
          <a:ext cx="4663440" cy="1011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327660</xdr:colOff>
      <xdr:row>35</xdr:row>
      <xdr:rowOff>167640</xdr:rowOff>
    </xdr:from>
    <xdr:to>
      <xdr:col>21</xdr:col>
      <xdr:colOff>205741</xdr:colOff>
      <xdr:row>38</xdr:row>
      <xdr:rowOff>182956</xdr:rowOff>
    </xdr:to>
    <xdr:pic>
      <xdr:nvPicPr>
        <xdr:cNvPr id="13" name="図 12">
          <a:extLst>
            <a:ext uri="{FF2B5EF4-FFF2-40B4-BE49-F238E27FC236}">
              <a16:creationId xmlns:a16="http://schemas.microsoft.com/office/drawing/2014/main" id="{F5D82104-674D-4C6F-AABC-E81F0A16675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790420" y="10309860"/>
          <a:ext cx="4724400" cy="975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579120</xdr:colOff>
      <xdr:row>35</xdr:row>
      <xdr:rowOff>106680</xdr:rowOff>
    </xdr:from>
    <xdr:to>
      <xdr:col>25</xdr:col>
      <xdr:colOff>289559</xdr:colOff>
      <xdr:row>43</xdr:row>
      <xdr:rowOff>139624</xdr:rowOff>
    </xdr:to>
    <xdr:pic>
      <xdr:nvPicPr>
        <xdr:cNvPr id="14" name="図 13">
          <a:extLst>
            <a:ext uri="{FF2B5EF4-FFF2-40B4-BE49-F238E27FC236}">
              <a16:creationId xmlns:a16="http://schemas.microsoft.com/office/drawing/2014/main" id="{A3AC8244-9B09-48E8-93B7-D1D0E03532E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888200" y="10248900"/>
          <a:ext cx="2941320" cy="2593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463550</xdr:colOff>
      <xdr:row>91</xdr:row>
      <xdr:rowOff>82550</xdr:rowOff>
    </xdr:from>
    <xdr:to>
      <xdr:col>19</xdr:col>
      <xdr:colOff>114301</xdr:colOff>
      <xdr:row>102</xdr:row>
      <xdr:rowOff>30331</xdr:rowOff>
    </xdr:to>
    <xdr:pic>
      <xdr:nvPicPr>
        <xdr:cNvPr id="28" name="図 27">
          <a:extLst>
            <a:ext uri="{FF2B5EF4-FFF2-40B4-BE49-F238E27FC236}">
              <a16:creationId xmlns:a16="http://schemas.microsoft.com/office/drawing/2014/main" id="{D1800202-37EA-7A2E-03D9-3E3E836D41B6}"/>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42943" b="23408"/>
        <a:stretch/>
      </xdr:blipFill>
      <xdr:spPr bwMode="auto">
        <a:xfrm>
          <a:off x="14916150" y="23806150"/>
          <a:ext cx="2876550" cy="1763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489956</xdr:colOff>
      <xdr:row>19</xdr:row>
      <xdr:rowOff>116542</xdr:rowOff>
    </xdr:from>
    <xdr:to>
      <xdr:col>9</xdr:col>
      <xdr:colOff>355486</xdr:colOff>
      <xdr:row>24</xdr:row>
      <xdr:rowOff>198120</xdr:rowOff>
    </xdr:to>
    <xdr:sp macro="" textlink="">
      <xdr:nvSpPr>
        <xdr:cNvPr id="2" name="AutoShape 614">
          <a:extLst>
            <a:ext uri="{FF2B5EF4-FFF2-40B4-BE49-F238E27FC236}">
              <a16:creationId xmlns:a16="http://schemas.microsoft.com/office/drawing/2014/main" id="{65684F0A-860A-43C4-8587-AD9856442DE9}"/>
            </a:ext>
          </a:extLst>
        </xdr:cNvPr>
        <xdr:cNvSpPr>
          <a:spLocks noChangeArrowheads="1"/>
        </xdr:cNvSpPr>
      </xdr:nvSpPr>
      <xdr:spPr bwMode="auto">
        <a:xfrm>
          <a:off x="581396" y="6197302"/>
          <a:ext cx="6327290" cy="1681778"/>
        </a:xfrm>
        <a:prstGeom prst="roundRect">
          <a:avLst>
            <a:gd name="adj" fmla="val 3556"/>
          </a:avLst>
        </a:prstGeom>
        <a:noFill/>
        <a:ln w="9525">
          <a:solidFill>
            <a:sysClr val="windowText" lastClr="000000"/>
          </a:solidFill>
          <a:prstDash val="dash"/>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000" b="0" i="0" u="none" strike="noStrike" baseline="0">
              <a:solidFill>
                <a:sysClr val="windowText" lastClr="000000"/>
              </a:solidFill>
              <a:latin typeface="HG丸ｺﾞｼｯｸM-PRO"/>
              <a:ea typeface="HG丸ｺﾞｼｯｸM-PRO"/>
            </a:rPr>
            <a:t>以下の算定根拠を簡潔に示してください。</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① 統合的設計に係る設計費</a:t>
          </a:r>
        </a:p>
        <a:p>
          <a:pPr algn="l" rtl="0">
            <a:defRPr sz="1000"/>
          </a:pPr>
          <a:r>
            <a:rPr lang="ja-JP" altLang="en-US" sz="1000" b="0" i="0" u="none" strike="noStrike" baseline="0">
              <a:solidFill>
                <a:sysClr val="windowText" lastClr="000000"/>
              </a:solidFill>
              <a:latin typeface="HG丸ｺﾞｼｯｸM-PRO"/>
              <a:ea typeface="HG丸ｺﾞｼｯｸM-PRO"/>
            </a:rPr>
            <a:t>② 単純更新（設備仕様を既存同等とした場合）の場合の概算工事費</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③ 統合的な設計を取り入れた改修工事の概算工事費</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④ 統合的な設計を取り入れた改修工事を実施した場合に削減される光熱水費</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en-US" altLang="ja-JP" sz="1000" b="0" i="0" u="none" strike="noStrike" baseline="0">
              <a:solidFill>
                <a:sysClr val="windowText" lastClr="000000"/>
              </a:solidFill>
              <a:latin typeface="HG丸ｺﾞｼｯｸM-PRO"/>
              <a:ea typeface="HG丸ｺﾞｼｯｸM-PRO"/>
            </a:rPr>
            <a:t>※ </a:t>
          </a:r>
          <a:r>
            <a:rPr lang="ja-JP" altLang="en-US" sz="1000" b="0" i="0" u="none" strike="noStrike" baseline="0">
              <a:solidFill>
                <a:sysClr val="windowText" lastClr="000000"/>
              </a:solidFill>
              <a:latin typeface="HG丸ｺﾞｼｯｸM-PRO"/>
              <a:ea typeface="HG丸ｺﾞｼｯｸM-PRO"/>
            </a:rPr>
            <a:t>光熱水費を算定する期間は、原則</a:t>
          </a:r>
          <a:r>
            <a:rPr lang="en-US" altLang="ja-JP" sz="1000" b="0" i="0" u="none" strike="noStrike" baseline="0">
              <a:solidFill>
                <a:sysClr val="windowText" lastClr="000000"/>
              </a:solidFill>
              <a:latin typeface="HG丸ｺﾞｼｯｸM-PRO"/>
              <a:ea typeface="HG丸ｺﾞｼｯｸM-PRO"/>
            </a:rPr>
            <a:t>15</a:t>
          </a:r>
          <a:r>
            <a:rPr lang="ja-JP" altLang="en-US" sz="1000" b="0" i="0" u="none" strike="noStrike" baseline="0">
              <a:solidFill>
                <a:sysClr val="windowText" lastClr="000000"/>
              </a:solidFill>
              <a:latin typeface="HG丸ｺﾞｼｯｸM-PRO"/>
              <a:ea typeface="HG丸ｺﾞｼｯｸM-PRO"/>
            </a:rPr>
            <a:t>年としますが、機器ごとの法定耐用年数を考慮した期間等、</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　 助成対象事業者で適切と想定した期間で積み上げる場合は、別途、根拠を提示してください。</a:t>
          </a:r>
        </a:p>
        <a:p>
          <a:pPr algn="l" rtl="0">
            <a:defRPr sz="1000"/>
          </a:pPr>
          <a:r>
            <a:rPr lang="en-US" altLang="ja-JP" sz="1000" b="0" i="0" u="none" strike="noStrike" baseline="0">
              <a:solidFill>
                <a:sysClr val="windowText" lastClr="000000"/>
              </a:solidFill>
              <a:latin typeface="HG丸ｺﾞｼｯｸM-PRO"/>
              <a:ea typeface="HG丸ｺﾞｼｯｸM-PRO"/>
            </a:rPr>
            <a:t>※</a:t>
          </a:r>
          <a:r>
            <a:rPr lang="ja-JP" altLang="en-US" sz="1000" b="0" i="0" u="none" strike="noStrike" baseline="0">
              <a:solidFill>
                <a:sysClr val="windowText" lastClr="000000"/>
              </a:solidFill>
              <a:latin typeface="HG丸ｺﾞｼｯｸM-PRO"/>
              <a:ea typeface="HG丸ｺﾞｼｯｸM-PRO"/>
            </a:rPr>
            <a:t>算定根拠について、別途資料の提示を求める場合があります。</a:t>
          </a:r>
        </a:p>
        <a:p>
          <a:pPr algn="l" rtl="0">
            <a:defRPr sz="1000"/>
          </a:pPr>
          <a:endParaRPr lang="en-US" altLang="ja-JP" sz="1000" b="0" i="0" u="none" strike="noStrike" baseline="0">
            <a:solidFill>
              <a:sysClr val="windowText" lastClr="000000"/>
            </a:solidFill>
            <a:latin typeface="HG丸ｺﾞｼｯｸM-PRO"/>
            <a:ea typeface="HG丸ｺﾞｼｯｸM-PRO"/>
          </a:endParaRPr>
        </a:p>
        <a:p>
          <a:pPr algn="l" rtl="0">
            <a:defRPr sz="1000"/>
          </a:pP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　</a:t>
          </a:r>
          <a:endParaRPr lang="en-US" altLang="ja-JP" sz="1000" b="0" i="0" u="none" strike="noStrike" baseline="0">
            <a:solidFill>
              <a:sysClr val="windowText" lastClr="000000"/>
            </a:solidFill>
            <a:latin typeface="HG丸ｺﾞｼｯｸM-PRO"/>
            <a:ea typeface="HG丸ｺﾞｼｯｸM-PRO"/>
          </a:endParaRPr>
        </a:p>
      </xdr:txBody>
    </xdr:sp>
    <xdr:clientData/>
  </xdr:twoCellAnchor>
  <xdr:twoCellAnchor editAs="oneCell">
    <xdr:from>
      <xdr:col>13</xdr:col>
      <xdr:colOff>330710</xdr:colOff>
      <xdr:row>30</xdr:row>
      <xdr:rowOff>47625</xdr:rowOff>
    </xdr:from>
    <xdr:to>
      <xdr:col>21</xdr:col>
      <xdr:colOff>590154</xdr:colOff>
      <xdr:row>37</xdr:row>
      <xdr:rowOff>266699</xdr:rowOff>
    </xdr:to>
    <xdr:pic>
      <xdr:nvPicPr>
        <xdr:cNvPr id="3" name="図 2">
          <a:extLst>
            <a:ext uri="{FF2B5EF4-FFF2-40B4-BE49-F238E27FC236}">
              <a16:creationId xmlns:a16="http://schemas.microsoft.com/office/drawing/2014/main" id="{4AF29CDD-827A-9374-1FE2-8C8696D7B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9985" y="9477375"/>
          <a:ext cx="6736444" cy="2419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482236</xdr:colOff>
      <xdr:row>0</xdr:row>
      <xdr:rowOff>55645</xdr:rowOff>
    </xdr:from>
    <xdr:to>
      <xdr:col>27</xdr:col>
      <xdr:colOff>280147</xdr:colOff>
      <xdr:row>36</xdr:row>
      <xdr:rowOff>112059</xdr:rowOff>
    </xdr:to>
    <xdr:sp macro="" textlink="">
      <xdr:nvSpPr>
        <xdr:cNvPr id="2" name="正方形/長方形 1">
          <a:extLst>
            <a:ext uri="{FF2B5EF4-FFF2-40B4-BE49-F238E27FC236}">
              <a16:creationId xmlns:a16="http://schemas.microsoft.com/office/drawing/2014/main" id="{8852A2B5-D736-4B9E-84CE-2D6428E96997}"/>
            </a:ext>
          </a:extLst>
        </xdr:cNvPr>
        <xdr:cNvSpPr/>
      </xdr:nvSpPr>
      <xdr:spPr>
        <a:xfrm>
          <a:off x="8692786" y="55645"/>
          <a:ext cx="6532086" cy="9971939"/>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260439</xdr:colOff>
      <xdr:row>0</xdr:row>
      <xdr:rowOff>17417</xdr:rowOff>
    </xdr:from>
    <xdr:ext cx="1924051" cy="484849"/>
    <xdr:sp macro="" textlink="">
      <xdr:nvSpPr>
        <xdr:cNvPr id="3" name="正方形/長方形 2">
          <a:extLst>
            <a:ext uri="{FF2B5EF4-FFF2-40B4-BE49-F238E27FC236}">
              <a16:creationId xmlns:a16="http://schemas.microsoft.com/office/drawing/2014/main" id="{B4101F2D-9064-4EBA-B27E-368AB3002641}"/>
            </a:ext>
          </a:extLst>
        </xdr:cNvPr>
        <xdr:cNvSpPr/>
      </xdr:nvSpPr>
      <xdr:spPr bwMode="auto">
        <a:xfrm>
          <a:off x="11052264" y="17417"/>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24</xdr:col>
      <xdr:colOff>493058</xdr:colOff>
      <xdr:row>1</xdr:row>
      <xdr:rowOff>56030</xdr:rowOff>
    </xdr:from>
    <xdr:to>
      <xdr:col>30</xdr:col>
      <xdr:colOff>573964</xdr:colOff>
      <xdr:row>6</xdr:row>
      <xdr:rowOff>69029</xdr:rowOff>
    </xdr:to>
    <xdr:grpSp>
      <xdr:nvGrpSpPr>
        <xdr:cNvPr id="4" name="グループ化 3">
          <a:extLst>
            <a:ext uri="{FF2B5EF4-FFF2-40B4-BE49-F238E27FC236}">
              <a16:creationId xmlns:a16="http://schemas.microsoft.com/office/drawing/2014/main" id="{AFFC3881-5D01-44A3-A3F1-7B74C708120A}"/>
            </a:ext>
          </a:extLst>
        </xdr:cNvPr>
        <xdr:cNvGrpSpPr/>
      </xdr:nvGrpSpPr>
      <xdr:grpSpPr>
        <a:xfrm>
          <a:off x="13809008" y="227480"/>
          <a:ext cx="3738506" cy="870249"/>
          <a:chOff x="4091940" y="6263640"/>
          <a:chExt cx="3749040" cy="853440"/>
        </a:xfrm>
      </xdr:grpSpPr>
      <xdr:grpSp>
        <xdr:nvGrpSpPr>
          <xdr:cNvPr id="5" name="グループ化 4">
            <a:extLst>
              <a:ext uri="{FF2B5EF4-FFF2-40B4-BE49-F238E27FC236}">
                <a16:creationId xmlns:a16="http://schemas.microsoft.com/office/drawing/2014/main" id="{821B2924-86BD-691F-39E3-059BE49DC4E3}"/>
              </a:ext>
            </a:extLst>
          </xdr:cNvPr>
          <xdr:cNvGrpSpPr/>
        </xdr:nvGrpSpPr>
        <xdr:grpSpPr>
          <a:xfrm>
            <a:off x="4091940" y="6263640"/>
            <a:ext cx="3749040" cy="853440"/>
            <a:chOff x="10174665" y="196645"/>
            <a:chExt cx="4686300" cy="1304495"/>
          </a:xfrm>
        </xdr:grpSpPr>
        <xdr:pic>
          <xdr:nvPicPr>
            <xdr:cNvPr id="7" name="図 6">
              <a:extLst>
                <a:ext uri="{FF2B5EF4-FFF2-40B4-BE49-F238E27FC236}">
                  <a16:creationId xmlns:a16="http://schemas.microsoft.com/office/drawing/2014/main" id="{1226D9CA-BA0F-3602-2F5F-448F40345738}"/>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8" name="正方形/長方形 7">
              <a:extLst>
                <a:ext uri="{FF2B5EF4-FFF2-40B4-BE49-F238E27FC236}">
                  <a16:creationId xmlns:a16="http://schemas.microsoft.com/office/drawing/2014/main" id="{9335736F-7B42-15A6-0ED8-A272C4871C0E}"/>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6" name="正方形/長方形 5">
            <a:extLst>
              <a:ext uri="{FF2B5EF4-FFF2-40B4-BE49-F238E27FC236}">
                <a16:creationId xmlns:a16="http://schemas.microsoft.com/office/drawing/2014/main" id="{959186D9-019F-DEBA-4249-F1D666836A6B}"/>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twoCellAnchor>
    <xdr:from>
      <xdr:col>15</xdr:col>
      <xdr:colOff>482236</xdr:colOff>
      <xdr:row>0</xdr:row>
      <xdr:rowOff>55645</xdr:rowOff>
    </xdr:from>
    <xdr:to>
      <xdr:col>27</xdr:col>
      <xdr:colOff>280147</xdr:colOff>
      <xdr:row>36</xdr:row>
      <xdr:rowOff>112059</xdr:rowOff>
    </xdr:to>
    <xdr:sp macro="" textlink="">
      <xdr:nvSpPr>
        <xdr:cNvPr id="9" name="正方形/長方形 8">
          <a:extLst>
            <a:ext uri="{FF2B5EF4-FFF2-40B4-BE49-F238E27FC236}">
              <a16:creationId xmlns:a16="http://schemas.microsoft.com/office/drawing/2014/main" id="{973787E6-F774-435F-A6F9-1FB0E579DB35}"/>
            </a:ext>
          </a:extLst>
        </xdr:cNvPr>
        <xdr:cNvSpPr/>
      </xdr:nvSpPr>
      <xdr:spPr>
        <a:xfrm>
          <a:off x="8692786" y="55645"/>
          <a:ext cx="6532086" cy="9971939"/>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260439</xdr:colOff>
      <xdr:row>0</xdr:row>
      <xdr:rowOff>17417</xdr:rowOff>
    </xdr:from>
    <xdr:ext cx="1924051" cy="484849"/>
    <xdr:sp macro="" textlink="">
      <xdr:nvSpPr>
        <xdr:cNvPr id="10" name="正方形/長方形 9">
          <a:extLst>
            <a:ext uri="{FF2B5EF4-FFF2-40B4-BE49-F238E27FC236}">
              <a16:creationId xmlns:a16="http://schemas.microsoft.com/office/drawing/2014/main" id="{5F6FEA65-8410-4176-A268-0451D180F0C3}"/>
            </a:ext>
          </a:extLst>
        </xdr:cNvPr>
        <xdr:cNvSpPr/>
      </xdr:nvSpPr>
      <xdr:spPr bwMode="auto">
        <a:xfrm>
          <a:off x="11052264" y="17417"/>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24</xdr:col>
      <xdr:colOff>493058</xdr:colOff>
      <xdr:row>1</xdr:row>
      <xdr:rowOff>56030</xdr:rowOff>
    </xdr:from>
    <xdr:to>
      <xdr:col>30</xdr:col>
      <xdr:colOff>573964</xdr:colOff>
      <xdr:row>6</xdr:row>
      <xdr:rowOff>69029</xdr:rowOff>
    </xdr:to>
    <xdr:grpSp>
      <xdr:nvGrpSpPr>
        <xdr:cNvPr id="11" name="グループ化 10">
          <a:extLst>
            <a:ext uri="{FF2B5EF4-FFF2-40B4-BE49-F238E27FC236}">
              <a16:creationId xmlns:a16="http://schemas.microsoft.com/office/drawing/2014/main" id="{F62282EE-5B4B-463E-B123-BC3BA6C93207}"/>
            </a:ext>
          </a:extLst>
        </xdr:cNvPr>
        <xdr:cNvGrpSpPr/>
      </xdr:nvGrpSpPr>
      <xdr:grpSpPr>
        <a:xfrm>
          <a:off x="13809008" y="227480"/>
          <a:ext cx="3738506" cy="870249"/>
          <a:chOff x="4091940" y="6263640"/>
          <a:chExt cx="3749040" cy="853440"/>
        </a:xfrm>
      </xdr:grpSpPr>
      <xdr:grpSp>
        <xdr:nvGrpSpPr>
          <xdr:cNvPr id="12" name="グループ化 11">
            <a:extLst>
              <a:ext uri="{FF2B5EF4-FFF2-40B4-BE49-F238E27FC236}">
                <a16:creationId xmlns:a16="http://schemas.microsoft.com/office/drawing/2014/main" id="{68EE42D7-CED3-D5D7-1D8E-2353A704037B}"/>
              </a:ext>
            </a:extLst>
          </xdr:cNvPr>
          <xdr:cNvGrpSpPr/>
        </xdr:nvGrpSpPr>
        <xdr:grpSpPr>
          <a:xfrm>
            <a:off x="4091940" y="6263640"/>
            <a:ext cx="3749040" cy="853440"/>
            <a:chOff x="10174665" y="196645"/>
            <a:chExt cx="4686300" cy="1304495"/>
          </a:xfrm>
        </xdr:grpSpPr>
        <xdr:pic>
          <xdr:nvPicPr>
            <xdr:cNvPr id="14" name="図 13">
              <a:extLst>
                <a:ext uri="{FF2B5EF4-FFF2-40B4-BE49-F238E27FC236}">
                  <a16:creationId xmlns:a16="http://schemas.microsoft.com/office/drawing/2014/main" id="{2CADAD6E-D23D-077B-CCDA-E6CD625BB442}"/>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15" name="正方形/長方形 14">
              <a:extLst>
                <a:ext uri="{FF2B5EF4-FFF2-40B4-BE49-F238E27FC236}">
                  <a16:creationId xmlns:a16="http://schemas.microsoft.com/office/drawing/2014/main" id="{14699017-75B4-CBD4-9E21-6A8730202189}"/>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13" name="正方形/長方形 12">
            <a:extLst>
              <a:ext uri="{FF2B5EF4-FFF2-40B4-BE49-F238E27FC236}">
                <a16:creationId xmlns:a16="http://schemas.microsoft.com/office/drawing/2014/main" id="{F6CEEC82-5426-9A2A-C479-5BE6E7CC85FD}"/>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37117;&#24066;&#12456;&#12493;&#20419;&#36914;&#12481;&#12540;&#12512;\&#65320;&#65298;&#65305;\08&#12479;&#12463;&#12471;&#12540;\&#9734;11&#30003;&#35531;&#21463;&#20184;&#31807;\&#65333;&#65316;\&#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4.202.22\b63&#20107;&#26989;&#25512;&#36914;&#25285;&#24403;\Users\sakurai-k\Desktop\&#27096;&#24335;1&#65374;4_&#20132;&#20184;&#30003;&#35531;&#26360;&#39006;&#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第4（ﾊﾞｲｵﾏｽ燃料)"/>
      <sheetName val="別紙1"/>
      <sheetName val="別紙2"/>
      <sheetName val="別紙3"/>
      <sheetName val="別紙4"/>
      <sheetName val="別紙4 (2)"/>
      <sheetName val="別紙5"/>
      <sheetName val="別紙6"/>
      <sheetName val="別紙7"/>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3836-8619-4523-89C4-6E1A7515F23E}">
  <sheetPr>
    <pageSetUpPr fitToPage="1"/>
  </sheetPr>
  <dimension ref="B1:AR96"/>
  <sheetViews>
    <sheetView zoomScale="85" zoomScaleNormal="85" workbookViewId="0"/>
  </sheetViews>
  <sheetFormatPr defaultColWidth="3.625" defaultRowHeight="18.75"/>
  <cols>
    <col min="1" max="1" width="2.625" style="197" customWidth="1"/>
    <col min="2" max="2" width="5.125" style="197" customWidth="1"/>
    <col min="3" max="3" width="15.75" style="197" customWidth="1"/>
    <col min="4" max="4" width="18.625" style="197" customWidth="1"/>
    <col min="5" max="10" width="6.75" style="197" customWidth="1"/>
    <col min="11" max="18" width="3.625" style="197"/>
    <col min="19" max="19" width="2.75" style="197" customWidth="1"/>
    <col min="20" max="22" width="3.625" style="197"/>
    <col min="23" max="23" width="2.625" style="197" customWidth="1"/>
    <col min="24" max="24" width="5.125" style="197" customWidth="1"/>
    <col min="25" max="25" width="15.75" style="197" customWidth="1"/>
    <col min="26" max="26" width="18.625" style="197" customWidth="1"/>
    <col min="27" max="32" width="6.75" style="197" customWidth="1"/>
    <col min="33" max="35" width="3.625" style="197"/>
    <col min="36" max="36" width="25.75" style="197" hidden="1" customWidth="1"/>
    <col min="37" max="41" width="12.75" style="197" hidden="1" customWidth="1"/>
    <col min="42" max="42" width="25.75" style="197" hidden="1" customWidth="1"/>
    <col min="43" max="44" width="12.75" style="197" hidden="1" customWidth="1"/>
    <col min="45" max="45" width="0" style="197" hidden="1" customWidth="1"/>
    <col min="46" max="16384" width="3.625" style="197"/>
  </cols>
  <sheetData>
    <row r="1" spans="2:32" ht="10.15" customHeight="1"/>
    <row r="2" spans="2:32" ht="20.65" customHeight="1">
      <c r="B2" s="198"/>
      <c r="C2" s="199" t="s">
        <v>0</v>
      </c>
      <c r="X2" s="198"/>
      <c r="Y2" s="199" t="s">
        <v>0</v>
      </c>
    </row>
    <row r="3" spans="2:32" ht="10.15" customHeight="1"/>
    <row r="4" spans="2:32" ht="33">
      <c r="B4" s="200" t="s">
        <v>1</v>
      </c>
      <c r="E4" s="520"/>
      <c r="F4" s="520"/>
      <c r="G4" s="520"/>
      <c r="H4" s="520"/>
      <c r="I4" s="520"/>
      <c r="J4" s="520"/>
      <c r="X4" s="200" t="s">
        <v>1</v>
      </c>
      <c r="AA4" s="520"/>
      <c r="AB4" s="520"/>
      <c r="AC4" s="520"/>
      <c r="AD4" s="520"/>
      <c r="AE4" s="520"/>
      <c r="AF4" s="520"/>
    </row>
    <row r="5" spans="2:32" ht="21" customHeight="1">
      <c r="B5" s="201" t="s">
        <v>385</v>
      </c>
      <c r="C5" s="202"/>
      <c r="D5" s="203"/>
      <c r="E5" s="521"/>
      <c r="F5" s="522"/>
      <c r="G5" s="522"/>
      <c r="H5" s="522"/>
      <c r="I5" s="522"/>
      <c r="J5" s="523"/>
      <c r="K5" s="218" t="s">
        <v>2</v>
      </c>
      <c r="X5" s="201" t="s">
        <v>385</v>
      </c>
      <c r="Y5" s="202"/>
      <c r="Z5" s="203"/>
      <c r="AA5" s="524">
        <v>45771</v>
      </c>
      <c r="AB5" s="524"/>
      <c r="AC5" s="524"/>
      <c r="AD5" s="524"/>
      <c r="AE5" s="524"/>
      <c r="AF5" s="524"/>
    </row>
    <row r="6" spans="2:32" ht="21" customHeight="1">
      <c r="B6" s="201" t="s">
        <v>3</v>
      </c>
      <c r="C6" s="202"/>
      <c r="D6" s="202"/>
      <c r="E6" s="499"/>
      <c r="F6" s="500"/>
      <c r="G6" s="500"/>
      <c r="H6" s="500"/>
      <c r="I6" s="500"/>
      <c r="J6" s="501"/>
      <c r="K6" s="204" t="s">
        <v>4</v>
      </c>
      <c r="X6" s="201" t="s">
        <v>3</v>
      </c>
      <c r="Y6" s="202"/>
      <c r="Z6" s="202"/>
      <c r="AA6" s="502" t="s">
        <v>5</v>
      </c>
      <c r="AB6" s="503"/>
      <c r="AC6" s="503"/>
      <c r="AD6" s="503"/>
      <c r="AE6" s="503"/>
      <c r="AF6" s="504"/>
    </row>
    <row r="7" spans="2:32" ht="27" customHeight="1">
      <c r="B7" s="205" t="s">
        <v>6</v>
      </c>
      <c r="C7" s="195"/>
      <c r="E7" s="206"/>
      <c r="F7" s="206"/>
      <c r="G7" s="206"/>
      <c r="H7" s="206"/>
      <c r="I7" s="206"/>
      <c r="J7" s="206"/>
      <c r="X7" s="205" t="s">
        <v>6</v>
      </c>
      <c r="Y7" s="195"/>
      <c r="AA7" s="206"/>
      <c r="AB7" s="206"/>
      <c r="AC7" s="206"/>
      <c r="AD7" s="206"/>
      <c r="AE7" s="206"/>
      <c r="AF7" s="206"/>
    </row>
    <row r="8" spans="2:32" ht="21" customHeight="1">
      <c r="B8" s="467" t="s">
        <v>7</v>
      </c>
      <c r="C8" s="470" t="s">
        <v>8</v>
      </c>
      <c r="D8" s="207" t="s">
        <v>9</v>
      </c>
      <c r="E8" s="472"/>
      <c r="F8" s="473"/>
      <c r="G8" s="473"/>
      <c r="H8" s="473"/>
      <c r="I8" s="473"/>
      <c r="J8" s="474"/>
      <c r="X8" s="467" t="s">
        <v>7</v>
      </c>
      <c r="Y8" s="470" t="s">
        <v>8</v>
      </c>
      <c r="Z8" s="207" t="s">
        <v>9</v>
      </c>
      <c r="AA8" s="490" t="s">
        <v>10</v>
      </c>
      <c r="AB8" s="491"/>
      <c r="AC8" s="491"/>
      <c r="AD8" s="491"/>
      <c r="AE8" s="491"/>
      <c r="AF8" s="492"/>
    </row>
    <row r="9" spans="2:32" ht="21" customHeight="1">
      <c r="B9" s="468"/>
      <c r="C9" s="471"/>
      <c r="D9" s="207" t="s">
        <v>11</v>
      </c>
      <c r="E9" s="472"/>
      <c r="F9" s="473"/>
      <c r="G9" s="473"/>
      <c r="H9" s="473"/>
      <c r="I9" s="473"/>
      <c r="J9" s="474"/>
      <c r="X9" s="468"/>
      <c r="Y9" s="471"/>
      <c r="Z9" s="207" t="s">
        <v>11</v>
      </c>
      <c r="AA9" s="490" t="s">
        <v>12</v>
      </c>
      <c r="AB9" s="491"/>
      <c r="AC9" s="491"/>
      <c r="AD9" s="491"/>
      <c r="AE9" s="491"/>
      <c r="AF9" s="492"/>
    </row>
    <row r="10" spans="2:32" ht="21" customHeight="1">
      <c r="B10" s="468"/>
      <c r="C10" s="478" t="s">
        <v>13</v>
      </c>
      <c r="D10" s="208" t="s">
        <v>14</v>
      </c>
      <c r="E10" s="472"/>
      <c r="F10" s="473"/>
      <c r="G10" s="473"/>
      <c r="H10" s="473"/>
      <c r="I10" s="473"/>
      <c r="J10" s="474"/>
      <c r="X10" s="468"/>
      <c r="Y10" s="478" t="s">
        <v>13</v>
      </c>
      <c r="Z10" s="208" t="s">
        <v>14</v>
      </c>
      <c r="AA10" s="490" t="s">
        <v>15</v>
      </c>
      <c r="AB10" s="491"/>
      <c r="AC10" s="491"/>
      <c r="AD10" s="491"/>
      <c r="AE10" s="491"/>
      <c r="AF10" s="492"/>
    </row>
    <row r="11" spans="2:32" ht="21" customHeight="1">
      <c r="B11" s="468"/>
      <c r="C11" s="479"/>
      <c r="D11" s="207" t="s">
        <v>16</v>
      </c>
      <c r="E11" s="499"/>
      <c r="F11" s="500"/>
      <c r="G11" s="500"/>
      <c r="H11" s="500"/>
      <c r="I11" s="500"/>
      <c r="J11" s="501"/>
      <c r="X11" s="468"/>
      <c r="Y11" s="479"/>
      <c r="Z11" s="207" t="s">
        <v>16</v>
      </c>
      <c r="AA11" s="502" t="s">
        <v>17</v>
      </c>
      <c r="AB11" s="503"/>
      <c r="AC11" s="503"/>
      <c r="AD11" s="503"/>
      <c r="AE11" s="503"/>
      <c r="AF11" s="504"/>
    </row>
    <row r="12" spans="2:32" ht="21" customHeight="1">
      <c r="B12" s="468"/>
      <c r="C12" s="470" t="s">
        <v>18</v>
      </c>
      <c r="D12" s="207" t="s">
        <v>19</v>
      </c>
      <c r="E12" s="472"/>
      <c r="F12" s="473"/>
      <c r="G12" s="473"/>
      <c r="H12" s="473"/>
      <c r="I12" s="473"/>
      <c r="J12" s="474"/>
      <c r="X12" s="468"/>
      <c r="Y12" s="470" t="s">
        <v>18</v>
      </c>
      <c r="Z12" s="207" t="s">
        <v>19</v>
      </c>
      <c r="AA12" s="490" t="s">
        <v>20</v>
      </c>
      <c r="AB12" s="491"/>
      <c r="AC12" s="491"/>
      <c r="AD12" s="491"/>
      <c r="AE12" s="491"/>
      <c r="AF12" s="492"/>
    </row>
    <row r="13" spans="2:32" ht="21" customHeight="1">
      <c r="B13" s="468"/>
      <c r="C13" s="505"/>
      <c r="D13" s="207" t="s">
        <v>9</v>
      </c>
      <c r="E13" s="472"/>
      <c r="F13" s="473"/>
      <c r="G13" s="473"/>
      <c r="H13" s="473"/>
      <c r="I13" s="473"/>
      <c r="J13" s="474"/>
      <c r="X13" s="468"/>
      <c r="Y13" s="505"/>
      <c r="Z13" s="207" t="s">
        <v>9</v>
      </c>
      <c r="AA13" s="490" t="s">
        <v>21</v>
      </c>
      <c r="AB13" s="491"/>
      <c r="AC13" s="491"/>
      <c r="AD13" s="491"/>
      <c r="AE13" s="491"/>
      <c r="AF13" s="492"/>
    </row>
    <row r="14" spans="2:32" ht="21" customHeight="1">
      <c r="B14" s="468"/>
      <c r="C14" s="471"/>
      <c r="D14" s="207" t="s">
        <v>22</v>
      </c>
      <c r="E14" s="472"/>
      <c r="F14" s="473"/>
      <c r="G14" s="473"/>
      <c r="H14" s="473"/>
      <c r="I14" s="473"/>
      <c r="J14" s="474"/>
      <c r="X14" s="468"/>
      <c r="Y14" s="471"/>
      <c r="Z14" s="207" t="s">
        <v>22</v>
      </c>
      <c r="AA14" s="490" t="s">
        <v>21</v>
      </c>
      <c r="AB14" s="491"/>
      <c r="AC14" s="491"/>
      <c r="AD14" s="491"/>
      <c r="AE14" s="491"/>
      <c r="AF14" s="492"/>
    </row>
    <row r="15" spans="2:32" ht="21" customHeight="1">
      <c r="B15" s="468"/>
      <c r="C15" s="487" t="s">
        <v>23</v>
      </c>
      <c r="D15" s="207" t="s">
        <v>24</v>
      </c>
      <c r="E15" s="472"/>
      <c r="F15" s="473"/>
      <c r="G15" s="473"/>
      <c r="H15" s="473"/>
      <c r="I15" s="473"/>
      <c r="J15" s="474"/>
      <c r="X15" s="468"/>
      <c r="Y15" s="487" t="s">
        <v>23</v>
      </c>
      <c r="Z15" s="207" t="s">
        <v>24</v>
      </c>
      <c r="AA15" s="490" t="s">
        <v>25</v>
      </c>
      <c r="AB15" s="491"/>
      <c r="AC15" s="491"/>
      <c r="AD15" s="491"/>
      <c r="AE15" s="491"/>
      <c r="AF15" s="492"/>
    </row>
    <row r="16" spans="2:32" ht="21" customHeight="1">
      <c r="B16" s="468"/>
      <c r="C16" s="488"/>
      <c r="D16" s="207" t="s">
        <v>9</v>
      </c>
      <c r="E16" s="472"/>
      <c r="F16" s="473"/>
      <c r="G16" s="473"/>
      <c r="H16" s="473"/>
      <c r="I16" s="473"/>
      <c r="J16" s="474"/>
      <c r="X16" s="468"/>
      <c r="Y16" s="488"/>
      <c r="Z16" s="207" t="s">
        <v>9</v>
      </c>
      <c r="AA16" s="490" t="s">
        <v>21</v>
      </c>
      <c r="AB16" s="491"/>
      <c r="AC16" s="491"/>
      <c r="AD16" s="491"/>
      <c r="AE16" s="491"/>
      <c r="AF16" s="492"/>
    </row>
    <row r="17" spans="2:32" ht="21" customHeight="1">
      <c r="B17" s="468"/>
      <c r="C17" s="488"/>
      <c r="D17" s="207" t="s">
        <v>22</v>
      </c>
      <c r="E17" s="472"/>
      <c r="F17" s="473"/>
      <c r="G17" s="473"/>
      <c r="H17" s="473"/>
      <c r="I17" s="473"/>
      <c r="J17" s="474"/>
      <c r="X17" s="468"/>
      <c r="Y17" s="488"/>
      <c r="Z17" s="207" t="s">
        <v>22</v>
      </c>
      <c r="AA17" s="490" t="s">
        <v>21</v>
      </c>
      <c r="AB17" s="491"/>
      <c r="AC17" s="491"/>
      <c r="AD17" s="491"/>
      <c r="AE17" s="491"/>
      <c r="AF17" s="492"/>
    </row>
    <row r="18" spans="2:32" ht="21" customHeight="1">
      <c r="B18" s="468"/>
      <c r="C18" s="488"/>
      <c r="D18" s="207" t="s">
        <v>26</v>
      </c>
      <c r="E18" s="506"/>
      <c r="F18" s="507"/>
      <c r="G18" s="507"/>
      <c r="H18" s="507"/>
      <c r="I18" s="507"/>
      <c r="J18" s="508"/>
      <c r="X18" s="468"/>
      <c r="Y18" s="488"/>
      <c r="Z18" s="207" t="s">
        <v>26</v>
      </c>
      <c r="AA18" s="509" t="s">
        <v>27</v>
      </c>
      <c r="AB18" s="510"/>
      <c r="AC18" s="510"/>
      <c r="AD18" s="510"/>
      <c r="AE18" s="510"/>
      <c r="AF18" s="511"/>
    </row>
    <row r="19" spans="2:32" ht="21" customHeight="1">
      <c r="B19" s="468"/>
      <c r="C19" s="488"/>
      <c r="D19" s="207" t="s">
        <v>28</v>
      </c>
      <c r="E19" s="506"/>
      <c r="F19" s="507"/>
      <c r="G19" s="507"/>
      <c r="H19" s="507"/>
      <c r="I19" s="507"/>
      <c r="J19" s="508"/>
      <c r="X19" s="468"/>
      <c r="Y19" s="488"/>
      <c r="Z19" s="207" t="s">
        <v>28</v>
      </c>
      <c r="AA19" s="509" t="s">
        <v>29</v>
      </c>
      <c r="AB19" s="510"/>
      <c r="AC19" s="510"/>
      <c r="AD19" s="510"/>
      <c r="AE19" s="510"/>
      <c r="AF19" s="511"/>
    </row>
    <row r="20" spans="2:32" ht="21" customHeight="1">
      <c r="B20" s="468"/>
      <c r="C20" s="489"/>
      <c r="D20" s="207" t="s">
        <v>30</v>
      </c>
      <c r="E20" s="472"/>
      <c r="F20" s="473"/>
      <c r="G20" s="473"/>
      <c r="H20" s="473"/>
      <c r="I20" s="473"/>
      <c r="J20" s="474"/>
      <c r="X20" s="468"/>
      <c r="Y20" s="489"/>
      <c r="Z20" s="207" t="s">
        <v>30</v>
      </c>
      <c r="AA20" s="509" t="s">
        <v>31</v>
      </c>
      <c r="AB20" s="510"/>
      <c r="AC20" s="510"/>
      <c r="AD20" s="510"/>
      <c r="AE20" s="510"/>
      <c r="AF20" s="511"/>
    </row>
    <row r="21" spans="2:32" ht="42" customHeight="1">
      <c r="B21" s="469"/>
      <c r="C21" s="209" t="s">
        <v>32</v>
      </c>
      <c r="D21" s="214" t="s">
        <v>33</v>
      </c>
      <c r="E21" s="512"/>
      <c r="F21" s="513"/>
      <c r="G21" s="513"/>
      <c r="H21" s="513"/>
      <c r="I21" s="513"/>
      <c r="J21" s="514"/>
      <c r="X21" s="469"/>
      <c r="Y21" s="209" t="s">
        <v>32</v>
      </c>
      <c r="Z21" s="214" t="s">
        <v>33</v>
      </c>
      <c r="AA21" s="515"/>
      <c r="AB21" s="516"/>
      <c r="AC21" s="516"/>
      <c r="AD21" s="516"/>
      <c r="AE21" s="516"/>
      <c r="AF21" s="517"/>
    </row>
    <row r="22" spans="2:32" ht="21" customHeight="1">
      <c r="B22" s="467" t="s">
        <v>34</v>
      </c>
      <c r="C22" s="470" t="s">
        <v>8</v>
      </c>
      <c r="D22" s="207" t="s">
        <v>9</v>
      </c>
      <c r="E22" s="472"/>
      <c r="F22" s="473"/>
      <c r="G22" s="473"/>
      <c r="H22" s="473"/>
      <c r="I22" s="473"/>
      <c r="J22" s="474"/>
      <c r="X22" s="467" t="s">
        <v>34</v>
      </c>
      <c r="Y22" s="470" t="s">
        <v>8</v>
      </c>
      <c r="Z22" s="207" t="s">
        <v>9</v>
      </c>
      <c r="AA22" s="472"/>
      <c r="AB22" s="473"/>
      <c r="AC22" s="473"/>
      <c r="AD22" s="473"/>
      <c r="AE22" s="473"/>
      <c r="AF22" s="474"/>
    </row>
    <row r="23" spans="2:32" ht="21" customHeight="1">
      <c r="B23" s="468"/>
      <c r="C23" s="471"/>
      <c r="D23" s="207" t="s">
        <v>11</v>
      </c>
      <c r="E23" s="472"/>
      <c r="F23" s="473"/>
      <c r="G23" s="473"/>
      <c r="H23" s="473"/>
      <c r="I23" s="473"/>
      <c r="J23" s="474"/>
      <c r="X23" s="468"/>
      <c r="Y23" s="471"/>
      <c r="Z23" s="207" t="s">
        <v>11</v>
      </c>
      <c r="AA23" s="472"/>
      <c r="AB23" s="473"/>
      <c r="AC23" s="473"/>
      <c r="AD23" s="473"/>
      <c r="AE23" s="473"/>
      <c r="AF23" s="474"/>
    </row>
    <row r="24" spans="2:32" ht="21" customHeight="1">
      <c r="B24" s="468"/>
      <c r="C24" s="478" t="s">
        <v>13</v>
      </c>
      <c r="D24" s="208" t="s">
        <v>14</v>
      </c>
      <c r="E24" s="472"/>
      <c r="F24" s="473"/>
      <c r="G24" s="473"/>
      <c r="H24" s="473"/>
      <c r="I24" s="473"/>
      <c r="J24" s="474"/>
      <c r="X24" s="468"/>
      <c r="Y24" s="478" t="s">
        <v>13</v>
      </c>
      <c r="Z24" s="208" t="s">
        <v>14</v>
      </c>
      <c r="AA24" s="472"/>
      <c r="AB24" s="473"/>
      <c r="AC24" s="473"/>
      <c r="AD24" s="473"/>
      <c r="AE24" s="473"/>
      <c r="AF24" s="474"/>
    </row>
    <row r="25" spans="2:32" ht="21" customHeight="1">
      <c r="B25" s="468"/>
      <c r="C25" s="479"/>
      <c r="D25" s="207" t="s">
        <v>16</v>
      </c>
      <c r="E25" s="499"/>
      <c r="F25" s="500"/>
      <c r="G25" s="500"/>
      <c r="H25" s="500"/>
      <c r="I25" s="500"/>
      <c r="J25" s="501"/>
      <c r="X25" s="468"/>
      <c r="Y25" s="479"/>
      <c r="Z25" s="207" t="s">
        <v>16</v>
      </c>
      <c r="AA25" s="499"/>
      <c r="AB25" s="500"/>
      <c r="AC25" s="500"/>
      <c r="AD25" s="500"/>
      <c r="AE25" s="500"/>
      <c r="AF25" s="501"/>
    </row>
    <row r="26" spans="2:32" ht="21" customHeight="1">
      <c r="B26" s="468"/>
      <c r="C26" s="470" t="s">
        <v>18</v>
      </c>
      <c r="D26" s="207" t="s">
        <v>19</v>
      </c>
      <c r="E26" s="472"/>
      <c r="F26" s="473"/>
      <c r="G26" s="473"/>
      <c r="H26" s="473"/>
      <c r="I26" s="473"/>
      <c r="J26" s="474"/>
      <c r="X26" s="468"/>
      <c r="Y26" s="470" t="s">
        <v>18</v>
      </c>
      <c r="Z26" s="207" t="s">
        <v>19</v>
      </c>
      <c r="AA26" s="472"/>
      <c r="AB26" s="473"/>
      <c r="AC26" s="473"/>
      <c r="AD26" s="473"/>
      <c r="AE26" s="473"/>
      <c r="AF26" s="474"/>
    </row>
    <row r="27" spans="2:32" ht="21" customHeight="1">
      <c r="B27" s="468"/>
      <c r="C27" s="505"/>
      <c r="D27" s="207" t="s">
        <v>9</v>
      </c>
      <c r="E27" s="472"/>
      <c r="F27" s="473"/>
      <c r="G27" s="473"/>
      <c r="H27" s="473"/>
      <c r="I27" s="473"/>
      <c r="J27" s="474"/>
      <c r="X27" s="468"/>
      <c r="Y27" s="505"/>
      <c r="Z27" s="207" t="s">
        <v>9</v>
      </c>
      <c r="AA27" s="472"/>
      <c r="AB27" s="473"/>
      <c r="AC27" s="473"/>
      <c r="AD27" s="473"/>
      <c r="AE27" s="473"/>
      <c r="AF27" s="474"/>
    </row>
    <row r="28" spans="2:32" ht="21" customHeight="1">
      <c r="B28" s="468"/>
      <c r="C28" s="471"/>
      <c r="D28" s="207" t="s">
        <v>22</v>
      </c>
      <c r="E28" s="472"/>
      <c r="F28" s="473"/>
      <c r="G28" s="473"/>
      <c r="H28" s="473"/>
      <c r="I28" s="473"/>
      <c r="J28" s="474"/>
      <c r="X28" s="468"/>
      <c r="Y28" s="471"/>
      <c r="Z28" s="207" t="s">
        <v>22</v>
      </c>
      <c r="AA28" s="472"/>
      <c r="AB28" s="473"/>
      <c r="AC28" s="473"/>
      <c r="AD28" s="473"/>
      <c r="AE28" s="473"/>
      <c r="AF28" s="474"/>
    </row>
    <row r="29" spans="2:32" ht="21" customHeight="1">
      <c r="B29" s="468"/>
      <c r="C29" s="487" t="s">
        <v>23</v>
      </c>
      <c r="D29" s="207" t="s">
        <v>24</v>
      </c>
      <c r="E29" s="472"/>
      <c r="F29" s="473"/>
      <c r="G29" s="473"/>
      <c r="H29" s="473"/>
      <c r="I29" s="473"/>
      <c r="J29" s="474"/>
      <c r="X29" s="468"/>
      <c r="Y29" s="487" t="s">
        <v>23</v>
      </c>
      <c r="Z29" s="207" t="s">
        <v>24</v>
      </c>
      <c r="AA29" s="472"/>
      <c r="AB29" s="473"/>
      <c r="AC29" s="473"/>
      <c r="AD29" s="473"/>
      <c r="AE29" s="473"/>
      <c r="AF29" s="474"/>
    </row>
    <row r="30" spans="2:32" ht="21" customHeight="1">
      <c r="B30" s="468"/>
      <c r="C30" s="488"/>
      <c r="D30" s="207" t="s">
        <v>9</v>
      </c>
      <c r="E30" s="472"/>
      <c r="F30" s="473"/>
      <c r="G30" s="473"/>
      <c r="H30" s="473"/>
      <c r="I30" s="473"/>
      <c r="J30" s="474"/>
      <c r="X30" s="468"/>
      <c r="Y30" s="488"/>
      <c r="Z30" s="207" t="s">
        <v>9</v>
      </c>
      <c r="AA30" s="472"/>
      <c r="AB30" s="473"/>
      <c r="AC30" s="473"/>
      <c r="AD30" s="473"/>
      <c r="AE30" s="473"/>
      <c r="AF30" s="474"/>
    </row>
    <row r="31" spans="2:32" ht="21" customHeight="1">
      <c r="B31" s="468"/>
      <c r="C31" s="488"/>
      <c r="D31" s="207" t="s">
        <v>22</v>
      </c>
      <c r="E31" s="472"/>
      <c r="F31" s="473"/>
      <c r="G31" s="473"/>
      <c r="H31" s="473"/>
      <c r="I31" s="473"/>
      <c r="J31" s="474"/>
      <c r="X31" s="468"/>
      <c r="Y31" s="488"/>
      <c r="Z31" s="207" t="s">
        <v>22</v>
      </c>
      <c r="AA31" s="472"/>
      <c r="AB31" s="473"/>
      <c r="AC31" s="473"/>
      <c r="AD31" s="473"/>
      <c r="AE31" s="473"/>
      <c r="AF31" s="474"/>
    </row>
    <row r="32" spans="2:32" ht="21" customHeight="1">
      <c r="B32" s="468"/>
      <c r="C32" s="488"/>
      <c r="D32" s="207" t="s">
        <v>26</v>
      </c>
      <c r="E32" s="506"/>
      <c r="F32" s="507"/>
      <c r="G32" s="507"/>
      <c r="H32" s="507"/>
      <c r="I32" s="507"/>
      <c r="J32" s="508"/>
      <c r="X32" s="468"/>
      <c r="Y32" s="488"/>
      <c r="Z32" s="207" t="s">
        <v>26</v>
      </c>
      <c r="AA32" s="506"/>
      <c r="AB32" s="507"/>
      <c r="AC32" s="507"/>
      <c r="AD32" s="507"/>
      <c r="AE32" s="507"/>
      <c r="AF32" s="508"/>
    </row>
    <row r="33" spans="2:32" ht="21" customHeight="1">
      <c r="B33" s="468"/>
      <c r="C33" s="488"/>
      <c r="D33" s="207" t="s">
        <v>28</v>
      </c>
      <c r="E33" s="506"/>
      <c r="F33" s="507"/>
      <c r="G33" s="507"/>
      <c r="H33" s="507"/>
      <c r="I33" s="507"/>
      <c r="J33" s="508"/>
      <c r="X33" s="468"/>
      <c r="Y33" s="488"/>
      <c r="Z33" s="207" t="s">
        <v>28</v>
      </c>
      <c r="AA33" s="506"/>
      <c r="AB33" s="507"/>
      <c r="AC33" s="507"/>
      <c r="AD33" s="507"/>
      <c r="AE33" s="507"/>
      <c r="AF33" s="508"/>
    </row>
    <row r="34" spans="2:32" ht="21" customHeight="1">
      <c r="B34" s="468"/>
      <c r="C34" s="489"/>
      <c r="D34" s="207" t="s">
        <v>30</v>
      </c>
      <c r="E34" s="472"/>
      <c r="F34" s="473"/>
      <c r="G34" s="473"/>
      <c r="H34" s="473"/>
      <c r="I34" s="473"/>
      <c r="J34" s="474"/>
      <c r="X34" s="468"/>
      <c r="Y34" s="489"/>
      <c r="Z34" s="207" t="s">
        <v>30</v>
      </c>
      <c r="AA34" s="525"/>
      <c r="AB34" s="526"/>
      <c r="AC34" s="526"/>
      <c r="AD34" s="526"/>
      <c r="AE34" s="526"/>
      <c r="AF34" s="527"/>
    </row>
    <row r="35" spans="2:32" ht="42" customHeight="1">
      <c r="B35" s="469"/>
      <c r="C35" s="209" t="s">
        <v>32</v>
      </c>
      <c r="D35" s="214" t="s">
        <v>33</v>
      </c>
      <c r="E35" s="472"/>
      <c r="F35" s="473"/>
      <c r="G35" s="473"/>
      <c r="H35" s="473"/>
      <c r="I35" s="473"/>
      <c r="J35" s="474"/>
      <c r="X35" s="469"/>
      <c r="Y35" s="209" t="s">
        <v>32</v>
      </c>
      <c r="Z35" s="214" t="s">
        <v>33</v>
      </c>
      <c r="AA35" s="496"/>
      <c r="AB35" s="497"/>
      <c r="AC35" s="497"/>
      <c r="AD35" s="497"/>
      <c r="AE35" s="497"/>
      <c r="AF35" s="498"/>
    </row>
    <row r="36" spans="2:32" ht="21" customHeight="1">
      <c r="B36" s="467" t="s">
        <v>35</v>
      </c>
      <c r="C36" s="470" t="s">
        <v>8</v>
      </c>
      <c r="D36" s="207" t="s">
        <v>9</v>
      </c>
      <c r="E36" s="472"/>
      <c r="F36" s="473"/>
      <c r="G36" s="473"/>
      <c r="H36" s="473"/>
      <c r="I36" s="473"/>
      <c r="J36" s="474"/>
      <c r="X36" s="467" t="s">
        <v>35</v>
      </c>
      <c r="Y36" s="470" t="s">
        <v>8</v>
      </c>
      <c r="Z36" s="207" t="s">
        <v>9</v>
      </c>
      <c r="AA36" s="490" t="s">
        <v>10</v>
      </c>
      <c r="AB36" s="491"/>
      <c r="AC36" s="491"/>
      <c r="AD36" s="491"/>
      <c r="AE36" s="491"/>
      <c r="AF36" s="492"/>
    </row>
    <row r="37" spans="2:32" ht="21" customHeight="1">
      <c r="B37" s="468"/>
      <c r="C37" s="471"/>
      <c r="D37" s="207" t="s">
        <v>11</v>
      </c>
      <c r="E37" s="472"/>
      <c r="F37" s="473"/>
      <c r="G37" s="473"/>
      <c r="H37" s="473"/>
      <c r="I37" s="473"/>
      <c r="J37" s="474"/>
      <c r="X37" s="468"/>
      <c r="Y37" s="471"/>
      <c r="Z37" s="207" t="s">
        <v>11</v>
      </c>
      <c r="AA37" s="490" t="s">
        <v>12</v>
      </c>
      <c r="AB37" s="491"/>
      <c r="AC37" s="491"/>
      <c r="AD37" s="491"/>
      <c r="AE37" s="491"/>
      <c r="AF37" s="492"/>
    </row>
    <row r="38" spans="2:32" ht="21" customHeight="1">
      <c r="B38" s="468"/>
      <c r="C38" s="478" t="s">
        <v>13</v>
      </c>
      <c r="D38" s="208" t="s">
        <v>14</v>
      </c>
      <c r="E38" s="472"/>
      <c r="F38" s="473"/>
      <c r="G38" s="473"/>
      <c r="H38" s="473"/>
      <c r="I38" s="473"/>
      <c r="J38" s="474"/>
      <c r="X38" s="468"/>
      <c r="Y38" s="478" t="s">
        <v>13</v>
      </c>
      <c r="Z38" s="208" t="s">
        <v>14</v>
      </c>
      <c r="AA38" s="490" t="s">
        <v>15</v>
      </c>
      <c r="AB38" s="491"/>
      <c r="AC38" s="491"/>
      <c r="AD38" s="491"/>
      <c r="AE38" s="491"/>
      <c r="AF38" s="492"/>
    </row>
    <row r="39" spans="2:32" ht="21" customHeight="1">
      <c r="B39" s="468"/>
      <c r="C39" s="479"/>
      <c r="D39" s="207" t="s">
        <v>16</v>
      </c>
      <c r="E39" s="499"/>
      <c r="F39" s="500"/>
      <c r="G39" s="500"/>
      <c r="H39" s="500"/>
      <c r="I39" s="500"/>
      <c r="J39" s="501"/>
      <c r="X39" s="468"/>
      <c r="Y39" s="479"/>
      <c r="Z39" s="207" t="s">
        <v>16</v>
      </c>
      <c r="AA39" s="502" t="s">
        <v>17</v>
      </c>
      <c r="AB39" s="503"/>
      <c r="AC39" s="503"/>
      <c r="AD39" s="503"/>
      <c r="AE39" s="503"/>
      <c r="AF39" s="504"/>
    </row>
    <row r="40" spans="2:32" ht="21" customHeight="1">
      <c r="B40" s="468"/>
      <c r="C40" s="470" t="s">
        <v>18</v>
      </c>
      <c r="D40" s="207" t="s">
        <v>19</v>
      </c>
      <c r="E40" s="472"/>
      <c r="F40" s="473"/>
      <c r="G40" s="473"/>
      <c r="H40" s="473"/>
      <c r="I40" s="473"/>
      <c r="J40" s="474"/>
      <c r="X40" s="468"/>
      <c r="Y40" s="470" t="s">
        <v>18</v>
      </c>
      <c r="Z40" s="207" t="s">
        <v>19</v>
      </c>
      <c r="AA40" s="490" t="s">
        <v>20</v>
      </c>
      <c r="AB40" s="491"/>
      <c r="AC40" s="491"/>
      <c r="AD40" s="491"/>
      <c r="AE40" s="491"/>
      <c r="AF40" s="492"/>
    </row>
    <row r="41" spans="2:32" ht="21" customHeight="1">
      <c r="B41" s="468"/>
      <c r="C41" s="505"/>
      <c r="D41" s="207" t="s">
        <v>9</v>
      </c>
      <c r="E41" s="472"/>
      <c r="F41" s="473"/>
      <c r="G41" s="473"/>
      <c r="H41" s="473"/>
      <c r="I41" s="473"/>
      <c r="J41" s="474"/>
      <c r="X41" s="468"/>
      <c r="Y41" s="505"/>
      <c r="Z41" s="207" t="s">
        <v>9</v>
      </c>
      <c r="AA41" s="490" t="s">
        <v>21</v>
      </c>
      <c r="AB41" s="491"/>
      <c r="AC41" s="491"/>
      <c r="AD41" s="491"/>
      <c r="AE41" s="491"/>
      <c r="AF41" s="492"/>
    </row>
    <row r="42" spans="2:32" ht="21" customHeight="1">
      <c r="B42" s="468"/>
      <c r="C42" s="471"/>
      <c r="D42" s="207" t="s">
        <v>22</v>
      </c>
      <c r="E42" s="472"/>
      <c r="F42" s="473"/>
      <c r="G42" s="473"/>
      <c r="H42" s="473"/>
      <c r="I42" s="473"/>
      <c r="J42" s="474"/>
      <c r="X42" s="468"/>
      <c r="Y42" s="471"/>
      <c r="Z42" s="207" t="s">
        <v>22</v>
      </c>
      <c r="AA42" s="490" t="s">
        <v>21</v>
      </c>
      <c r="AB42" s="491"/>
      <c r="AC42" s="491"/>
      <c r="AD42" s="491"/>
      <c r="AE42" s="491"/>
      <c r="AF42" s="492"/>
    </row>
    <row r="43" spans="2:32" ht="21" customHeight="1">
      <c r="B43" s="468"/>
      <c r="C43" s="487" t="s">
        <v>23</v>
      </c>
      <c r="D43" s="207" t="s">
        <v>24</v>
      </c>
      <c r="E43" s="472"/>
      <c r="F43" s="473"/>
      <c r="G43" s="473"/>
      <c r="H43" s="473"/>
      <c r="I43" s="473"/>
      <c r="J43" s="474"/>
      <c r="X43" s="468"/>
      <c r="Y43" s="487" t="s">
        <v>23</v>
      </c>
      <c r="Z43" s="207" t="s">
        <v>24</v>
      </c>
      <c r="AA43" s="490" t="s">
        <v>25</v>
      </c>
      <c r="AB43" s="491"/>
      <c r="AC43" s="491"/>
      <c r="AD43" s="491"/>
      <c r="AE43" s="491"/>
      <c r="AF43" s="492"/>
    </row>
    <row r="44" spans="2:32" ht="21" customHeight="1">
      <c r="B44" s="468"/>
      <c r="C44" s="488"/>
      <c r="D44" s="207" t="s">
        <v>9</v>
      </c>
      <c r="E44" s="472"/>
      <c r="F44" s="473"/>
      <c r="G44" s="473"/>
      <c r="H44" s="473"/>
      <c r="I44" s="473"/>
      <c r="J44" s="474"/>
      <c r="X44" s="468"/>
      <c r="Y44" s="488"/>
      <c r="Z44" s="207" t="s">
        <v>9</v>
      </c>
      <c r="AA44" s="490" t="s">
        <v>21</v>
      </c>
      <c r="AB44" s="491"/>
      <c r="AC44" s="491"/>
      <c r="AD44" s="491"/>
      <c r="AE44" s="491"/>
      <c r="AF44" s="492"/>
    </row>
    <row r="45" spans="2:32" ht="21" customHeight="1">
      <c r="B45" s="468"/>
      <c r="C45" s="488"/>
      <c r="D45" s="207" t="s">
        <v>22</v>
      </c>
      <c r="E45" s="472"/>
      <c r="F45" s="473"/>
      <c r="G45" s="473"/>
      <c r="H45" s="473"/>
      <c r="I45" s="473"/>
      <c r="J45" s="474"/>
      <c r="X45" s="468"/>
      <c r="Y45" s="488"/>
      <c r="Z45" s="207" t="s">
        <v>22</v>
      </c>
      <c r="AA45" s="490" t="s">
        <v>21</v>
      </c>
      <c r="AB45" s="491"/>
      <c r="AC45" s="491"/>
      <c r="AD45" s="491"/>
      <c r="AE45" s="491"/>
      <c r="AF45" s="492"/>
    </row>
    <row r="46" spans="2:32" ht="21" customHeight="1">
      <c r="B46" s="468"/>
      <c r="C46" s="488"/>
      <c r="D46" s="207" t="s">
        <v>26</v>
      </c>
      <c r="E46" s="506"/>
      <c r="F46" s="507"/>
      <c r="G46" s="507"/>
      <c r="H46" s="507"/>
      <c r="I46" s="507"/>
      <c r="J46" s="508"/>
      <c r="X46" s="468"/>
      <c r="Y46" s="488"/>
      <c r="Z46" s="207" t="s">
        <v>26</v>
      </c>
      <c r="AA46" s="509" t="s">
        <v>36</v>
      </c>
      <c r="AB46" s="510"/>
      <c r="AC46" s="510"/>
      <c r="AD46" s="510"/>
      <c r="AE46" s="510"/>
      <c r="AF46" s="511"/>
    </row>
    <row r="47" spans="2:32" ht="21" customHeight="1">
      <c r="B47" s="468"/>
      <c r="C47" s="488"/>
      <c r="D47" s="207" t="s">
        <v>28</v>
      </c>
      <c r="E47" s="506"/>
      <c r="F47" s="507"/>
      <c r="G47" s="507"/>
      <c r="H47" s="507"/>
      <c r="I47" s="507"/>
      <c r="J47" s="508"/>
      <c r="X47" s="468"/>
      <c r="Y47" s="488"/>
      <c r="Z47" s="207" t="s">
        <v>28</v>
      </c>
      <c r="AA47" s="509" t="s">
        <v>29</v>
      </c>
      <c r="AB47" s="510"/>
      <c r="AC47" s="510"/>
      <c r="AD47" s="510"/>
      <c r="AE47" s="510"/>
      <c r="AF47" s="511"/>
    </row>
    <row r="48" spans="2:32" ht="21" customHeight="1">
      <c r="B48" s="468"/>
      <c r="C48" s="489"/>
      <c r="D48" s="207" t="s">
        <v>30</v>
      </c>
      <c r="E48" s="506"/>
      <c r="F48" s="507"/>
      <c r="G48" s="507"/>
      <c r="H48" s="507"/>
      <c r="I48" s="507"/>
      <c r="J48" s="508"/>
      <c r="X48" s="468"/>
      <c r="Y48" s="489"/>
      <c r="Z48" s="207" t="s">
        <v>30</v>
      </c>
      <c r="AA48" s="509" t="s">
        <v>37</v>
      </c>
      <c r="AB48" s="510"/>
      <c r="AC48" s="510"/>
      <c r="AD48" s="510"/>
      <c r="AE48" s="510"/>
      <c r="AF48" s="511"/>
    </row>
    <row r="49" spans="2:37" ht="42" customHeight="1">
      <c r="B49" s="469"/>
      <c r="C49" s="209" t="s">
        <v>32</v>
      </c>
      <c r="D49" s="214" t="s">
        <v>33</v>
      </c>
      <c r="E49" s="493"/>
      <c r="F49" s="494"/>
      <c r="G49" s="494"/>
      <c r="H49" s="494"/>
      <c r="I49" s="494"/>
      <c r="J49" s="495"/>
      <c r="X49" s="469"/>
      <c r="Y49" s="209" t="s">
        <v>32</v>
      </c>
      <c r="Z49" s="214" t="s">
        <v>33</v>
      </c>
      <c r="AA49" s="496"/>
      <c r="AB49" s="497"/>
      <c r="AC49" s="497"/>
      <c r="AD49" s="497"/>
      <c r="AE49" s="497"/>
      <c r="AF49" s="498"/>
    </row>
    <row r="50" spans="2:37" ht="21" customHeight="1">
      <c r="B50" s="544" t="s">
        <v>38</v>
      </c>
      <c r="C50" s="475" t="s">
        <v>39</v>
      </c>
      <c r="D50" s="475"/>
      <c r="E50" s="472"/>
      <c r="F50" s="473"/>
      <c r="G50" s="473"/>
      <c r="H50" s="473"/>
      <c r="I50" s="473"/>
      <c r="J50" s="474"/>
      <c r="X50" s="544" t="s">
        <v>38</v>
      </c>
      <c r="Y50" s="475" t="s">
        <v>39</v>
      </c>
      <c r="Z50" s="475"/>
      <c r="AA50" s="490" t="s">
        <v>12</v>
      </c>
      <c r="AB50" s="491"/>
      <c r="AC50" s="491"/>
      <c r="AD50" s="491"/>
      <c r="AE50" s="491"/>
      <c r="AF50" s="492"/>
    </row>
    <row r="51" spans="2:37" ht="21" customHeight="1">
      <c r="B51" s="545"/>
      <c r="C51" s="475" t="s">
        <v>14</v>
      </c>
      <c r="D51" s="475"/>
      <c r="E51" s="472"/>
      <c r="F51" s="473"/>
      <c r="G51" s="473"/>
      <c r="H51" s="473"/>
      <c r="I51" s="473"/>
      <c r="J51" s="474"/>
      <c r="X51" s="545"/>
      <c r="Y51" s="475" t="s">
        <v>14</v>
      </c>
      <c r="Z51" s="475"/>
      <c r="AA51" s="490" t="s">
        <v>40</v>
      </c>
      <c r="AB51" s="491"/>
      <c r="AC51" s="491"/>
      <c r="AD51" s="491"/>
      <c r="AE51" s="491"/>
      <c r="AF51" s="492"/>
    </row>
    <row r="52" spans="2:37" ht="21" customHeight="1">
      <c r="B52" s="545"/>
      <c r="C52" s="475" t="s">
        <v>41</v>
      </c>
      <c r="D52" s="475"/>
      <c r="E52" s="547"/>
      <c r="F52" s="548"/>
      <c r="G52" s="548"/>
      <c r="H52" s="548"/>
      <c r="I52" s="548"/>
      <c r="J52" s="549"/>
      <c r="X52" s="545"/>
      <c r="Y52" s="475" t="s">
        <v>41</v>
      </c>
      <c r="Z52" s="475"/>
      <c r="AA52" s="550" t="s">
        <v>17</v>
      </c>
      <c r="AB52" s="551"/>
      <c r="AC52" s="551"/>
      <c r="AD52" s="551"/>
      <c r="AE52" s="551"/>
      <c r="AF52" s="552"/>
    </row>
    <row r="53" spans="2:37" ht="21" customHeight="1">
      <c r="B53" s="545"/>
      <c r="C53" s="558" t="s">
        <v>42</v>
      </c>
      <c r="D53" s="559"/>
      <c r="E53" s="547"/>
      <c r="F53" s="548"/>
      <c r="G53" s="548"/>
      <c r="H53" s="548"/>
      <c r="I53" s="548"/>
      <c r="J53" s="549"/>
      <c r="X53" s="545"/>
      <c r="Y53" s="558" t="s">
        <v>42</v>
      </c>
      <c r="Z53" s="559"/>
      <c r="AA53" s="560" t="s">
        <v>43</v>
      </c>
      <c r="AB53" s="561"/>
      <c r="AC53" s="561"/>
      <c r="AD53" s="561"/>
      <c r="AE53" s="561"/>
      <c r="AF53" s="562"/>
    </row>
    <row r="54" spans="2:37">
      <c r="B54" s="545"/>
      <c r="C54" s="558" t="s">
        <v>44</v>
      </c>
      <c r="D54" s="563"/>
      <c r="E54" s="1" t="s">
        <v>45</v>
      </c>
      <c r="F54" s="194"/>
      <c r="G54" s="2" t="s">
        <v>46</v>
      </c>
      <c r="H54" s="2" t="s">
        <v>47</v>
      </c>
      <c r="I54" s="219"/>
      <c r="J54" s="3" t="s">
        <v>46</v>
      </c>
      <c r="X54" s="545"/>
      <c r="Y54" s="558" t="s">
        <v>44</v>
      </c>
      <c r="Z54" s="563"/>
      <c r="AA54" s="4" t="s">
        <v>45</v>
      </c>
      <c r="AB54" s="187">
        <v>20</v>
      </c>
      <c r="AC54" s="5" t="s">
        <v>46</v>
      </c>
      <c r="AD54" s="5" t="s">
        <v>47</v>
      </c>
      <c r="AE54" s="187">
        <v>2</v>
      </c>
      <c r="AF54" s="6" t="s">
        <v>46</v>
      </c>
    </row>
    <row r="55" spans="2:37">
      <c r="B55" s="545"/>
      <c r="C55" s="475" t="s">
        <v>48</v>
      </c>
      <c r="D55" s="475"/>
      <c r="E55" s="476"/>
      <c r="F55" s="477"/>
      <c r="G55" s="477"/>
      <c r="H55" s="477"/>
      <c r="I55" s="477"/>
      <c r="J55" s="7" t="s">
        <v>49</v>
      </c>
      <c r="X55" s="545"/>
      <c r="Y55" s="475" t="s">
        <v>48</v>
      </c>
      <c r="Z55" s="475"/>
      <c r="AA55" s="553" t="s">
        <v>50</v>
      </c>
      <c r="AB55" s="554"/>
      <c r="AC55" s="554"/>
      <c r="AD55" s="554"/>
      <c r="AE55" s="554"/>
      <c r="AF55" s="8" t="s">
        <v>49</v>
      </c>
    </row>
    <row r="56" spans="2:37">
      <c r="B56" s="545"/>
      <c r="C56" s="475" t="s">
        <v>51</v>
      </c>
      <c r="D56" s="475"/>
      <c r="E56" s="555"/>
      <c r="F56" s="556"/>
      <c r="G56" s="556"/>
      <c r="H56" s="556"/>
      <c r="I56" s="556"/>
      <c r="J56" s="3" t="s">
        <v>52</v>
      </c>
      <c r="X56" s="545"/>
      <c r="Y56" s="475" t="s">
        <v>51</v>
      </c>
      <c r="Z56" s="475"/>
      <c r="AA56" s="557">
        <v>10000</v>
      </c>
      <c r="AB56" s="491"/>
      <c r="AC56" s="491"/>
      <c r="AD56" s="491"/>
      <c r="AE56" s="491"/>
      <c r="AF56" s="6" t="s">
        <v>52</v>
      </c>
    </row>
    <row r="57" spans="2:37">
      <c r="B57" s="546"/>
      <c r="C57" s="475" t="s">
        <v>53</v>
      </c>
      <c r="D57" s="475"/>
      <c r="E57" s="528"/>
      <c r="F57" s="529"/>
      <c r="G57" s="529"/>
      <c r="H57" s="529"/>
      <c r="I57" s="529"/>
      <c r="J57" s="530"/>
      <c r="K57" s="218" t="s">
        <v>54</v>
      </c>
      <c r="X57" s="546"/>
      <c r="Y57" s="475" t="s">
        <v>53</v>
      </c>
      <c r="Z57" s="475"/>
      <c r="AA57" s="564">
        <v>37987</v>
      </c>
      <c r="AB57" s="565"/>
      <c r="AC57" s="565"/>
      <c r="AD57" s="565"/>
      <c r="AE57" s="565"/>
      <c r="AF57" s="566"/>
    </row>
    <row r="59" spans="2:37">
      <c r="B59" s="196" t="s">
        <v>386</v>
      </c>
      <c r="X59" s="196" t="s">
        <v>55</v>
      </c>
    </row>
    <row r="60" spans="2:37">
      <c r="B60" s="531"/>
      <c r="C60" s="531"/>
      <c r="D60" s="532"/>
      <c r="E60" s="532"/>
      <c r="F60" s="532"/>
      <c r="G60" s="532"/>
      <c r="H60" s="532"/>
      <c r="I60" s="532"/>
      <c r="J60" s="532"/>
      <c r="X60" s="531"/>
      <c r="Y60" s="531"/>
      <c r="Z60" s="532"/>
      <c r="AA60" s="532"/>
      <c r="AB60" s="532"/>
      <c r="AC60" s="532"/>
      <c r="AD60" s="532"/>
      <c r="AE60" s="532"/>
      <c r="AF60" s="532"/>
    </row>
    <row r="61" spans="2:37">
      <c r="B61" s="210" t="s">
        <v>56</v>
      </c>
      <c r="C61" s="211"/>
      <c r="D61" s="484"/>
      <c r="E61" s="485"/>
      <c r="F61" s="485"/>
      <c r="G61" s="485"/>
      <c r="H61" s="485"/>
      <c r="I61" s="485"/>
      <c r="J61" s="486"/>
      <c r="K61" s="218" t="s">
        <v>2</v>
      </c>
      <c r="X61" s="210" t="s">
        <v>56</v>
      </c>
      <c r="Y61" s="211"/>
      <c r="Z61" s="580" t="s">
        <v>57</v>
      </c>
      <c r="AA61" s="581"/>
      <c r="AB61" s="581"/>
      <c r="AC61" s="581"/>
      <c r="AD61" s="581"/>
      <c r="AE61" s="581"/>
      <c r="AF61" s="582"/>
      <c r="AK61" s="411"/>
    </row>
    <row r="62" spans="2:37">
      <c r="B62" s="201" t="s">
        <v>58</v>
      </c>
      <c r="C62" s="202"/>
      <c r="D62" s="481"/>
      <c r="E62" s="482"/>
      <c r="F62" s="482"/>
      <c r="G62" s="482"/>
      <c r="H62" s="482"/>
      <c r="I62" s="482"/>
      <c r="J62" s="483"/>
      <c r="X62" s="201" t="s">
        <v>58</v>
      </c>
      <c r="Y62" s="202"/>
      <c r="Z62" s="583" t="s">
        <v>59</v>
      </c>
      <c r="AA62" s="584"/>
      <c r="AB62" s="584"/>
      <c r="AC62" s="584"/>
      <c r="AD62" s="584"/>
      <c r="AE62" s="584"/>
      <c r="AF62" s="585"/>
    </row>
    <row r="65" spans="2:44">
      <c r="AK65" s="216" t="s">
        <v>60</v>
      </c>
      <c r="AL65" s="216" t="s">
        <v>61</v>
      </c>
      <c r="AM65" s="216" t="s">
        <v>62</v>
      </c>
      <c r="AN65" s="216" t="s">
        <v>63</v>
      </c>
      <c r="AP65" s="215"/>
      <c r="AQ65" s="217" t="s">
        <v>61</v>
      </c>
      <c r="AR65" s="217" t="s">
        <v>63</v>
      </c>
    </row>
    <row r="66" spans="2:44" ht="18.75" customHeight="1">
      <c r="B66" s="70" t="s">
        <v>64</v>
      </c>
      <c r="C66" s="71"/>
      <c r="D66" s="465" t="s">
        <v>65</v>
      </c>
      <c r="E66" s="480"/>
      <c r="F66" s="480"/>
      <c r="G66" s="480"/>
      <c r="H66" s="480"/>
      <c r="I66" s="465" t="s">
        <v>66</v>
      </c>
      <c r="J66" s="466"/>
      <c r="X66" s="70" t="s">
        <v>64</v>
      </c>
      <c r="Y66" s="71"/>
      <c r="Z66" s="465" t="s">
        <v>65</v>
      </c>
      <c r="AA66" s="480"/>
      <c r="AB66" s="480"/>
      <c r="AC66" s="480"/>
      <c r="AD66" s="480"/>
      <c r="AE66" s="465" t="s">
        <v>66</v>
      </c>
      <c r="AF66" s="466"/>
      <c r="AK66" s="215" t="s">
        <v>67</v>
      </c>
      <c r="AL66" s="215" t="s">
        <v>68</v>
      </c>
      <c r="AM66" s="215" t="s">
        <v>69</v>
      </c>
      <c r="AN66" s="215" t="s">
        <v>70</v>
      </c>
      <c r="AP66" s="215"/>
      <c r="AQ66" s="215" t="s">
        <v>68</v>
      </c>
      <c r="AR66" s="215" t="s">
        <v>70</v>
      </c>
    </row>
    <row r="67" spans="2:44" ht="30" customHeight="1">
      <c r="B67" s="458" t="s">
        <v>71</v>
      </c>
      <c r="C67" s="459"/>
      <c r="D67" s="456" t="s">
        <v>72</v>
      </c>
      <c r="E67" s="457"/>
      <c r="F67" s="457"/>
      <c r="G67" s="457"/>
      <c r="H67" s="457"/>
      <c r="I67" s="455"/>
      <c r="J67" s="455"/>
      <c r="X67" s="458" t="s">
        <v>71</v>
      </c>
      <c r="Y67" s="459"/>
      <c r="Z67" s="456" t="s">
        <v>72</v>
      </c>
      <c r="AA67" s="457"/>
      <c r="AB67" s="457"/>
      <c r="AC67" s="457"/>
      <c r="AD67" s="457"/>
      <c r="AE67" s="518">
        <v>7000</v>
      </c>
      <c r="AF67" s="519"/>
      <c r="AJ67" s="212" t="str">
        <f t="shared" ref="AJ67:AJ81" si="0">IF(I67=0,"",CONCATENATE(B67,"　"))</f>
        <v/>
      </c>
      <c r="AK67" s="213">
        <v>2000</v>
      </c>
      <c r="AL67" s="213">
        <f t="shared" ref="AL67:AL80" si="1">I67*AK67/10^3</f>
        <v>0</v>
      </c>
      <c r="AM67" s="197">
        <v>85</v>
      </c>
      <c r="AN67" s="213">
        <f t="shared" ref="AN67:AN80" si="2">I67*AM67/10^3</f>
        <v>0</v>
      </c>
      <c r="AP67" s="212" t="str">
        <f t="shared" ref="AP67:AP80" si="3">IF(AE67=0,"",CONCATENATE(X67,"　"))</f>
        <v>事務所　</v>
      </c>
      <c r="AQ67" s="213">
        <f t="shared" ref="AQ67:AQ80" si="4">AE67*AK67/10^3</f>
        <v>14000</v>
      </c>
      <c r="AR67" s="197">
        <f t="shared" ref="AR67:AR80" si="5">AE67*AM67/10^3</f>
        <v>595</v>
      </c>
    </row>
    <row r="68" spans="2:44" ht="30" customHeight="1">
      <c r="B68" s="458" t="s">
        <v>73</v>
      </c>
      <c r="C68" s="459"/>
      <c r="D68" s="456" t="s">
        <v>74</v>
      </c>
      <c r="E68" s="457"/>
      <c r="F68" s="457"/>
      <c r="G68" s="457"/>
      <c r="H68" s="457"/>
      <c r="I68" s="455"/>
      <c r="J68" s="455"/>
      <c r="X68" s="458" t="s">
        <v>73</v>
      </c>
      <c r="Y68" s="459"/>
      <c r="Z68" s="456" t="s">
        <v>74</v>
      </c>
      <c r="AA68" s="457"/>
      <c r="AB68" s="457"/>
      <c r="AC68" s="457"/>
      <c r="AD68" s="457"/>
      <c r="AE68" s="518">
        <v>1000</v>
      </c>
      <c r="AF68" s="519"/>
      <c r="AJ68" s="212" t="str">
        <f t="shared" si="0"/>
        <v/>
      </c>
      <c r="AK68" s="213">
        <v>3000</v>
      </c>
      <c r="AL68" s="213">
        <f t="shared" si="1"/>
        <v>0</v>
      </c>
      <c r="AM68" s="197">
        <v>130</v>
      </c>
      <c r="AN68" s="213">
        <f t="shared" si="2"/>
        <v>0</v>
      </c>
      <c r="AP68" s="212" t="str">
        <f t="shared" si="3"/>
        <v>商業施設（物販）　</v>
      </c>
      <c r="AQ68" s="213">
        <f t="shared" si="4"/>
        <v>3000</v>
      </c>
      <c r="AR68" s="197">
        <f t="shared" si="5"/>
        <v>130</v>
      </c>
    </row>
    <row r="69" spans="2:44" ht="30" customHeight="1">
      <c r="B69" s="458" t="s">
        <v>75</v>
      </c>
      <c r="C69" s="459"/>
      <c r="D69" s="456" t="s">
        <v>76</v>
      </c>
      <c r="E69" s="457"/>
      <c r="F69" s="457"/>
      <c r="G69" s="457"/>
      <c r="H69" s="457"/>
      <c r="I69" s="455"/>
      <c r="J69" s="455"/>
      <c r="X69" s="458" t="s">
        <v>75</v>
      </c>
      <c r="Y69" s="459"/>
      <c r="Z69" s="456" t="s">
        <v>76</v>
      </c>
      <c r="AA69" s="457"/>
      <c r="AB69" s="457"/>
      <c r="AC69" s="457"/>
      <c r="AD69" s="457"/>
      <c r="AE69" s="518">
        <v>500</v>
      </c>
      <c r="AF69" s="519"/>
      <c r="AJ69" s="212" t="str">
        <f t="shared" si="0"/>
        <v/>
      </c>
      <c r="AK69" s="213">
        <v>3800</v>
      </c>
      <c r="AL69" s="213">
        <f t="shared" si="1"/>
        <v>0</v>
      </c>
      <c r="AM69" s="197">
        <v>130</v>
      </c>
      <c r="AN69" s="213">
        <f t="shared" si="2"/>
        <v>0</v>
      </c>
      <c r="AP69" s="212" t="str">
        <f t="shared" si="3"/>
        <v>商業施設（飲食）　</v>
      </c>
      <c r="AQ69" s="213">
        <f t="shared" si="4"/>
        <v>1900</v>
      </c>
      <c r="AR69" s="197">
        <f t="shared" si="5"/>
        <v>65</v>
      </c>
    </row>
    <row r="70" spans="2:44" ht="30" customHeight="1">
      <c r="B70" s="458" t="s">
        <v>77</v>
      </c>
      <c r="C70" s="459"/>
      <c r="D70" s="456" t="s">
        <v>78</v>
      </c>
      <c r="E70" s="457"/>
      <c r="F70" s="457"/>
      <c r="G70" s="457"/>
      <c r="H70" s="457"/>
      <c r="I70" s="455"/>
      <c r="J70" s="455"/>
      <c r="X70" s="458" t="s">
        <v>77</v>
      </c>
      <c r="Y70" s="459"/>
      <c r="Z70" s="456" t="s">
        <v>78</v>
      </c>
      <c r="AA70" s="457"/>
      <c r="AB70" s="457"/>
      <c r="AC70" s="457"/>
      <c r="AD70" s="457"/>
      <c r="AE70" s="518">
        <v>300</v>
      </c>
      <c r="AF70" s="519"/>
      <c r="AJ70" s="212" t="str">
        <f t="shared" si="0"/>
        <v/>
      </c>
      <c r="AK70" s="213">
        <v>3400</v>
      </c>
      <c r="AL70" s="213">
        <f t="shared" si="1"/>
        <v>0</v>
      </c>
      <c r="AM70" s="197">
        <v>150</v>
      </c>
      <c r="AN70" s="213">
        <f t="shared" si="2"/>
        <v>0</v>
      </c>
      <c r="AP70" s="212" t="str">
        <f t="shared" si="3"/>
        <v>宿泊施設　</v>
      </c>
      <c r="AQ70" s="213">
        <f t="shared" si="4"/>
        <v>1020</v>
      </c>
      <c r="AR70" s="197">
        <f t="shared" si="5"/>
        <v>45</v>
      </c>
    </row>
    <row r="71" spans="2:44" ht="30" customHeight="1">
      <c r="B71" s="458" t="s">
        <v>79</v>
      </c>
      <c r="C71" s="459"/>
      <c r="D71" s="456" t="s">
        <v>80</v>
      </c>
      <c r="E71" s="457"/>
      <c r="F71" s="457"/>
      <c r="G71" s="457"/>
      <c r="H71" s="457"/>
      <c r="I71" s="455"/>
      <c r="J71" s="455"/>
      <c r="X71" s="458" t="s">
        <v>79</v>
      </c>
      <c r="Y71" s="459"/>
      <c r="Z71" s="456" t="s">
        <v>80</v>
      </c>
      <c r="AA71" s="457"/>
      <c r="AB71" s="457"/>
      <c r="AC71" s="457"/>
      <c r="AD71" s="457"/>
      <c r="AE71" s="518">
        <v>200</v>
      </c>
      <c r="AF71" s="519"/>
      <c r="AJ71" s="212" t="str">
        <f t="shared" si="0"/>
        <v/>
      </c>
      <c r="AK71" s="213">
        <v>1000</v>
      </c>
      <c r="AL71" s="213">
        <f t="shared" si="1"/>
        <v>0</v>
      </c>
      <c r="AM71" s="197">
        <v>50</v>
      </c>
      <c r="AN71" s="213">
        <f t="shared" si="2"/>
        <v>0</v>
      </c>
      <c r="AP71" s="212" t="str">
        <f t="shared" si="3"/>
        <v>教育施設　</v>
      </c>
      <c r="AQ71" s="213">
        <f t="shared" si="4"/>
        <v>200</v>
      </c>
      <c r="AR71" s="197">
        <f t="shared" si="5"/>
        <v>10</v>
      </c>
    </row>
    <row r="72" spans="2:44" ht="30" customHeight="1">
      <c r="B72" s="458" t="s">
        <v>81</v>
      </c>
      <c r="C72" s="459"/>
      <c r="D72" s="456" t="s">
        <v>82</v>
      </c>
      <c r="E72" s="457"/>
      <c r="F72" s="457"/>
      <c r="G72" s="457"/>
      <c r="H72" s="457"/>
      <c r="I72" s="455"/>
      <c r="J72" s="455"/>
      <c r="X72" s="458" t="s">
        <v>81</v>
      </c>
      <c r="Y72" s="459"/>
      <c r="Z72" s="456" t="s">
        <v>82</v>
      </c>
      <c r="AA72" s="457"/>
      <c r="AB72" s="457"/>
      <c r="AC72" s="457"/>
      <c r="AD72" s="457"/>
      <c r="AE72" s="518">
        <v>200</v>
      </c>
      <c r="AF72" s="519"/>
      <c r="AJ72" s="212" t="str">
        <f t="shared" si="0"/>
        <v/>
      </c>
      <c r="AK72" s="213">
        <v>1800</v>
      </c>
      <c r="AL72" s="213">
        <f t="shared" si="1"/>
        <v>0</v>
      </c>
      <c r="AM72" s="197">
        <v>50</v>
      </c>
      <c r="AN72" s="213">
        <f t="shared" si="2"/>
        <v>0</v>
      </c>
      <c r="AP72" s="212" t="str">
        <f t="shared" si="3"/>
        <v>教育施設（理系学部）　</v>
      </c>
      <c r="AQ72" s="213">
        <f t="shared" si="4"/>
        <v>360</v>
      </c>
      <c r="AR72" s="197">
        <f t="shared" si="5"/>
        <v>10</v>
      </c>
    </row>
    <row r="73" spans="2:44" ht="30" customHeight="1">
      <c r="B73" s="458" t="s">
        <v>83</v>
      </c>
      <c r="C73" s="459"/>
      <c r="D73" s="456" t="s">
        <v>84</v>
      </c>
      <c r="E73" s="457"/>
      <c r="F73" s="457"/>
      <c r="G73" s="457"/>
      <c r="H73" s="457"/>
      <c r="I73" s="455"/>
      <c r="J73" s="455"/>
      <c r="X73" s="458" t="s">
        <v>83</v>
      </c>
      <c r="Y73" s="459"/>
      <c r="Z73" s="456" t="s">
        <v>84</v>
      </c>
      <c r="AA73" s="457"/>
      <c r="AB73" s="457"/>
      <c r="AC73" s="457"/>
      <c r="AD73" s="457"/>
      <c r="AE73" s="518">
        <v>300</v>
      </c>
      <c r="AF73" s="519"/>
      <c r="AJ73" s="212" t="str">
        <f t="shared" si="0"/>
        <v/>
      </c>
      <c r="AK73" s="213">
        <v>3500</v>
      </c>
      <c r="AL73" s="213">
        <f t="shared" si="1"/>
        <v>0</v>
      </c>
      <c r="AM73" s="197">
        <v>150</v>
      </c>
      <c r="AN73" s="213">
        <f t="shared" si="2"/>
        <v>0</v>
      </c>
      <c r="AP73" s="212" t="str">
        <f t="shared" si="3"/>
        <v>医療施設　</v>
      </c>
      <c r="AQ73" s="213">
        <f t="shared" si="4"/>
        <v>1050</v>
      </c>
      <c r="AR73" s="197">
        <f t="shared" si="5"/>
        <v>45</v>
      </c>
    </row>
    <row r="74" spans="2:44" ht="30" customHeight="1">
      <c r="B74" s="460" t="s">
        <v>85</v>
      </c>
      <c r="C74" s="459"/>
      <c r="D74" s="456" t="s">
        <v>86</v>
      </c>
      <c r="E74" s="457"/>
      <c r="F74" s="457"/>
      <c r="G74" s="457"/>
      <c r="H74" s="457"/>
      <c r="I74" s="455"/>
      <c r="J74" s="455"/>
      <c r="X74" s="460" t="s">
        <v>85</v>
      </c>
      <c r="Y74" s="459"/>
      <c r="Z74" s="456" t="s">
        <v>86</v>
      </c>
      <c r="AA74" s="457"/>
      <c r="AB74" s="457"/>
      <c r="AC74" s="457"/>
      <c r="AD74" s="457"/>
      <c r="AE74" s="518">
        <v>100</v>
      </c>
      <c r="AF74" s="519"/>
      <c r="AJ74" s="212" t="str">
        <f t="shared" si="0"/>
        <v/>
      </c>
      <c r="AK74" s="213">
        <v>8000</v>
      </c>
      <c r="AL74" s="213">
        <f t="shared" si="1"/>
        <v>0</v>
      </c>
      <c r="AM74" s="197">
        <v>320</v>
      </c>
      <c r="AN74" s="213">
        <f t="shared" si="2"/>
        <v>0</v>
      </c>
      <c r="AP74" s="212" t="str">
        <f t="shared" si="3"/>
        <v>情報通信施設
（データセンター以外）　</v>
      </c>
      <c r="AQ74" s="213">
        <f t="shared" si="4"/>
        <v>800</v>
      </c>
      <c r="AR74" s="197">
        <f t="shared" si="5"/>
        <v>32</v>
      </c>
    </row>
    <row r="75" spans="2:44" ht="30" customHeight="1">
      <c r="B75" s="460" t="s">
        <v>87</v>
      </c>
      <c r="C75" s="459"/>
      <c r="D75" s="456" t="s">
        <v>88</v>
      </c>
      <c r="E75" s="457"/>
      <c r="F75" s="457"/>
      <c r="G75" s="457"/>
      <c r="H75" s="457"/>
      <c r="I75" s="455"/>
      <c r="J75" s="455"/>
      <c r="X75" s="460" t="s">
        <v>87</v>
      </c>
      <c r="Y75" s="459"/>
      <c r="Z75" s="456" t="s">
        <v>88</v>
      </c>
      <c r="AA75" s="457"/>
      <c r="AB75" s="457"/>
      <c r="AC75" s="457"/>
      <c r="AD75" s="457"/>
      <c r="AE75" s="518">
        <v>100</v>
      </c>
      <c r="AF75" s="519"/>
      <c r="AJ75" s="212" t="str">
        <f t="shared" si="0"/>
        <v/>
      </c>
      <c r="AK75" s="213">
        <v>12200</v>
      </c>
      <c r="AL75" s="213">
        <f t="shared" si="1"/>
        <v>0</v>
      </c>
      <c r="AM75" s="197">
        <v>320</v>
      </c>
      <c r="AN75" s="213">
        <f t="shared" si="2"/>
        <v>0</v>
      </c>
      <c r="AP75" s="212" t="str">
        <f t="shared" si="3"/>
        <v>情報通信施設
（データセンター等）　</v>
      </c>
      <c r="AQ75" s="213">
        <f t="shared" si="4"/>
        <v>1220</v>
      </c>
      <c r="AR75" s="197">
        <f t="shared" si="5"/>
        <v>32</v>
      </c>
    </row>
    <row r="76" spans="2:44" ht="30" customHeight="1">
      <c r="B76" s="458" t="s">
        <v>89</v>
      </c>
      <c r="C76" s="459"/>
      <c r="D76" s="456" t="s">
        <v>90</v>
      </c>
      <c r="E76" s="457"/>
      <c r="F76" s="457"/>
      <c r="G76" s="457"/>
      <c r="H76" s="457"/>
      <c r="I76" s="455"/>
      <c r="J76" s="455"/>
      <c r="X76" s="458" t="s">
        <v>89</v>
      </c>
      <c r="Y76" s="459"/>
      <c r="Z76" s="456" t="s">
        <v>90</v>
      </c>
      <c r="AA76" s="457"/>
      <c r="AB76" s="457"/>
      <c r="AC76" s="457"/>
      <c r="AD76" s="457"/>
      <c r="AE76" s="518">
        <v>300</v>
      </c>
      <c r="AF76" s="519"/>
      <c r="AJ76" s="212" t="str">
        <f t="shared" si="0"/>
        <v/>
      </c>
      <c r="AK76" s="213">
        <v>1800</v>
      </c>
      <c r="AL76" s="213">
        <f t="shared" si="1"/>
        <v>0</v>
      </c>
      <c r="AM76" s="197">
        <v>75</v>
      </c>
      <c r="AN76" s="213">
        <f t="shared" si="2"/>
        <v>0</v>
      </c>
      <c r="AP76" s="212" t="str">
        <f t="shared" si="3"/>
        <v>文化・娯楽施設　</v>
      </c>
      <c r="AQ76" s="213">
        <f t="shared" si="4"/>
        <v>540</v>
      </c>
      <c r="AR76" s="197">
        <f t="shared" si="5"/>
        <v>22.5</v>
      </c>
    </row>
    <row r="77" spans="2:44" ht="30" customHeight="1">
      <c r="B77" s="458" t="s">
        <v>91</v>
      </c>
      <c r="C77" s="459"/>
      <c r="D77" s="456" t="s">
        <v>92</v>
      </c>
      <c r="E77" s="457"/>
      <c r="F77" s="457"/>
      <c r="G77" s="457"/>
      <c r="H77" s="457"/>
      <c r="I77" s="455"/>
      <c r="J77" s="455"/>
      <c r="X77" s="458" t="s">
        <v>91</v>
      </c>
      <c r="Y77" s="459"/>
      <c r="Z77" s="456" t="s">
        <v>92</v>
      </c>
      <c r="AA77" s="457"/>
      <c r="AB77" s="457"/>
      <c r="AC77" s="457"/>
      <c r="AD77" s="457"/>
      <c r="AE77" s="518">
        <v>100</v>
      </c>
      <c r="AF77" s="519"/>
      <c r="AJ77" s="212" t="str">
        <f t="shared" si="0"/>
        <v/>
      </c>
      <c r="AK77" s="213">
        <v>700</v>
      </c>
      <c r="AL77" s="213">
        <f t="shared" si="1"/>
        <v>0</v>
      </c>
      <c r="AM77" s="197">
        <v>50</v>
      </c>
      <c r="AN77" s="213">
        <f t="shared" si="2"/>
        <v>0</v>
      </c>
      <c r="AP77" s="212" t="str">
        <f t="shared" si="3"/>
        <v>物流施設　</v>
      </c>
      <c r="AQ77" s="213">
        <f t="shared" si="4"/>
        <v>70</v>
      </c>
      <c r="AR77" s="197">
        <f t="shared" si="5"/>
        <v>5</v>
      </c>
    </row>
    <row r="78" spans="2:44" ht="30" customHeight="1">
      <c r="B78" s="458" t="s">
        <v>93</v>
      </c>
      <c r="C78" s="459"/>
      <c r="D78" s="456" t="s">
        <v>94</v>
      </c>
      <c r="E78" s="457"/>
      <c r="F78" s="457"/>
      <c r="G78" s="457"/>
      <c r="H78" s="457"/>
      <c r="I78" s="455"/>
      <c r="J78" s="455"/>
      <c r="X78" s="458" t="s">
        <v>93</v>
      </c>
      <c r="Y78" s="459"/>
      <c r="Z78" s="456" t="s">
        <v>94</v>
      </c>
      <c r="AA78" s="457"/>
      <c r="AB78" s="457"/>
      <c r="AC78" s="457"/>
      <c r="AD78" s="457"/>
      <c r="AE78" s="518">
        <v>100</v>
      </c>
      <c r="AF78" s="519"/>
      <c r="AJ78" s="212" t="str">
        <f t="shared" si="0"/>
        <v/>
      </c>
      <c r="AK78" s="213">
        <v>1700</v>
      </c>
      <c r="AL78" s="213">
        <f t="shared" si="1"/>
        <v>0</v>
      </c>
      <c r="AM78" s="197">
        <v>50</v>
      </c>
      <c r="AN78" s="213">
        <f t="shared" si="2"/>
        <v>0</v>
      </c>
      <c r="AP78" s="212" t="str">
        <f t="shared" si="3"/>
        <v>物流施設（冷凍冷蔵庫）　</v>
      </c>
      <c r="AQ78" s="213">
        <f t="shared" si="4"/>
        <v>170</v>
      </c>
      <c r="AR78" s="197">
        <f t="shared" si="5"/>
        <v>5</v>
      </c>
    </row>
    <row r="79" spans="2:44" ht="30" customHeight="1">
      <c r="B79" s="458" t="s">
        <v>95</v>
      </c>
      <c r="C79" s="459"/>
      <c r="D79" s="456" t="s">
        <v>96</v>
      </c>
      <c r="E79" s="457"/>
      <c r="F79" s="457"/>
      <c r="G79" s="457"/>
      <c r="H79" s="457"/>
      <c r="I79" s="455"/>
      <c r="J79" s="455"/>
      <c r="X79" s="458" t="s">
        <v>95</v>
      </c>
      <c r="Y79" s="459"/>
      <c r="Z79" s="456" t="s">
        <v>96</v>
      </c>
      <c r="AA79" s="457"/>
      <c r="AB79" s="457"/>
      <c r="AC79" s="457"/>
      <c r="AD79" s="457"/>
      <c r="AE79" s="518">
        <v>100</v>
      </c>
      <c r="AF79" s="519"/>
      <c r="AJ79" s="212" t="str">
        <f t="shared" si="0"/>
        <v/>
      </c>
      <c r="AK79" s="213">
        <v>5200</v>
      </c>
      <c r="AL79" s="213">
        <f t="shared" si="1"/>
        <v>0</v>
      </c>
      <c r="AM79" s="197">
        <v>215</v>
      </c>
      <c r="AN79" s="213">
        <f t="shared" si="2"/>
        <v>0</v>
      </c>
      <c r="AP79" s="212" t="str">
        <f t="shared" si="3"/>
        <v>放送局　</v>
      </c>
      <c r="AQ79" s="213">
        <f t="shared" si="4"/>
        <v>520</v>
      </c>
      <c r="AR79" s="197">
        <f t="shared" si="5"/>
        <v>21.5</v>
      </c>
    </row>
    <row r="80" spans="2:44" ht="30" customHeight="1">
      <c r="B80" s="458" t="s">
        <v>97</v>
      </c>
      <c r="C80" s="459"/>
      <c r="D80" s="456" t="s">
        <v>98</v>
      </c>
      <c r="E80" s="457"/>
      <c r="F80" s="457"/>
      <c r="G80" s="457"/>
      <c r="H80" s="457"/>
      <c r="I80" s="455"/>
      <c r="J80" s="455"/>
      <c r="X80" s="458" t="s">
        <v>97</v>
      </c>
      <c r="Y80" s="459"/>
      <c r="Z80" s="456" t="s">
        <v>98</v>
      </c>
      <c r="AA80" s="457"/>
      <c r="AB80" s="457"/>
      <c r="AC80" s="457"/>
      <c r="AD80" s="457"/>
      <c r="AE80" s="518">
        <v>1000</v>
      </c>
      <c r="AF80" s="519"/>
      <c r="AJ80" s="212" t="str">
        <f t="shared" si="0"/>
        <v/>
      </c>
      <c r="AK80" s="213">
        <v>1000</v>
      </c>
      <c r="AL80" s="213">
        <f t="shared" si="1"/>
        <v>0</v>
      </c>
      <c r="AM80" s="197">
        <v>20</v>
      </c>
      <c r="AN80" s="213">
        <f t="shared" si="2"/>
        <v>0</v>
      </c>
      <c r="AP80" s="212" t="str">
        <f t="shared" si="3"/>
        <v>駐車場　</v>
      </c>
      <c r="AQ80" s="213">
        <f t="shared" si="4"/>
        <v>1000</v>
      </c>
      <c r="AR80" s="197">
        <f t="shared" si="5"/>
        <v>20</v>
      </c>
    </row>
    <row r="81" spans="2:44" ht="30" customHeight="1">
      <c r="B81" s="458" t="s">
        <v>99</v>
      </c>
      <c r="C81" s="459"/>
      <c r="D81" s="456" t="s">
        <v>100</v>
      </c>
      <c r="E81" s="457"/>
      <c r="F81" s="457"/>
      <c r="G81" s="457"/>
      <c r="H81" s="457"/>
      <c r="I81" s="455"/>
      <c r="J81" s="455"/>
      <c r="X81" s="458" t="s">
        <v>99</v>
      </c>
      <c r="Y81" s="459"/>
      <c r="Z81" s="456" t="s">
        <v>100</v>
      </c>
      <c r="AA81" s="457"/>
      <c r="AB81" s="457"/>
      <c r="AC81" s="457"/>
      <c r="AD81" s="457"/>
      <c r="AE81" s="455"/>
      <c r="AF81" s="455"/>
      <c r="AJ81" s="212" t="str">
        <f t="shared" si="0"/>
        <v/>
      </c>
      <c r="AK81" s="213"/>
      <c r="AL81" s="213"/>
      <c r="AN81" s="213"/>
      <c r="AP81" s="212"/>
      <c r="AQ81" s="213"/>
    </row>
    <row r="82" spans="2:44" ht="30" customHeight="1">
      <c r="B82" s="465" t="s">
        <v>101</v>
      </c>
      <c r="C82" s="466"/>
      <c r="D82" s="463"/>
      <c r="E82" s="464"/>
      <c r="F82" s="464"/>
      <c r="G82" s="464"/>
      <c r="H82" s="464"/>
      <c r="I82" s="461" t="str">
        <f>IF(OR($E$6="",$E$5=""),"",SUM(I67:J81))</f>
        <v/>
      </c>
      <c r="J82" s="462"/>
      <c r="X82" s="465" t="s">
        <v>101</v>
      </c>
      <c r="Y82" s="466"/>
      <c r="Z82" s="463"/>
      <c r="AA82" s="464"/>
      <c r="AB82" s="464"/>
      <c r="AC82" s="464"/>
      <c r="AD82" s="464"/>
      <c r="AE82" s="533">
        <v>11300</v>
      </c>
      <c r="AF82" s="534"/>
      <c r="AJ82" s="212" t="str">
        <f>CONCATENATE(AJ67,AJ68,AJ69,AJ70,AJ71,AJ72,AJ73,AJ74,AJ75,AJ76,AJ77,AJ78,AJ79,AJ80)</f>
        <v/>
      </c>
      <c r="AL82" s="213">
        <f>SUM(AL67:AL80)</f>
        <v>0</v>
      </c>
      <c r="AN82" s="213">
        <f>SUM(AN67:AN80)</f>
        <v>0</v>
      </c>
      <c r="AP82" s="212" t="str">
        <f>CONCATENATE(AP67,AP68,AP69,AP70,AP71,AP72,AP73,AP74,AP75,AP76,AP77,AP78,AP79,AP80)</f>
        <v>事務所　商業施設（物販）　商業施設（飲食）　宿泊施設　教育施設　教育施設（理系学部）　医療施設　情報通信施設
（データセンター以外）　情報通信施設
（データセンター等）　文化・娯楽施設　物流施設　物流施設（冷凍冷蔵庫）　放送局　駐車場　</v>
      </c>
      <c r="AQ82" s="213">
        <f>SUM(AQ67:AQ80)</f>
        <v>25850</v>
      </c>
      <c r="AR82" s="213">
        <f>SUM(AR67:AR80)</f>
        <v>1038</v>
      </c>
    </row>
    <row r="84" spans="2:44" ht="57.75" customHeight="1">
      <c r="B84" s="577" t="s">
        <v>102</v>
      </c>
      <c r="C84" s="577"/>
      <c r="D84" s="577"/>
      <c r="E84" s="577"/>
      <c r="F84" s="577"/>
      <c r="G84" s="577"/>
      <c r="H84" s="577"/>
      <c r="I84" s="577"/>
      <c r="J84" s="577"/>
      <c r="X84" s="465" t="s">
        <v>102</v>
      </c>
      <c r="Y84" s="480"/>
      <c r="Z84" s="480"/>
      <c r="AA84" s="480"/>
      <c r="AB84" s="480"/>
      <c r="AC84" s="480"/>
      <c r="AD84" s="466"/>
      <c r="AE84" s="535"/>
      <c r="AF84" s="536"/>
    </row>
    <row r="85" spans="2:44" ht="30" customHeight="1">
      <c r="B85" s="568" t="str">
        <f>AJ82</f>
        <v/>
      </c>
      <c r="C85" s="569"/>
      <c r="D85" s="569"/>
      <c r="E85" s="569"/>
      <c r="F85" s="569"/>
      <c r="G85" s="569"/>
      <c r="H85" s="569"/>
      <c r="I85" s="569"/>
      <c r="J85" s="570"/>
      <c r="X85" s="537" t="str">
        <f>IF(OR($AA$6="",$AA$5=""),"",$AP$82)</f>
        <v>事務所　商業施設（物販）　商業施設（飲食）　宿泊施設　教育施設　教育施設（理系学部）　医療施設　情報通信施設
（データセンター以外）　情報通信施設
（データセンター等）　文化・娯楽施設　物流施設　物流施設（冷凍冷蔵庫）　放送局　駐車場　</v>
      </c>
      <c r="Y85" s="537"/>
      <c r="Z85" s="537"/>
      <c r="AA85" s="537"/>
      <c r="AB85" s="537"/>
      <c r="AC85" s="537"/>
      <c r="AD85" s="537"/>
      <c r="AE85" s="540"/>
      <c r="AF85" s="541"/>
    </row>
    <row r="86" spans="2:44" ht="30" customHeight="1">
      <c r="B86" s="571"/>
      <c r="C86" s="572"/>
      <c r="D86" s="572"/>
      <c r="E86" s="572"/>
      <c r="F86" s="572"/>
      <c r="G86" s="572"/>
      <c r="H86" s="572"/>
      <c r="I86" s="572"/>
      <c r="J86" s="573"/>
      <c r="X86" s="538"/>
      <c r="Y86" s="538"/>
      <c r="Z86" s="538"/>
      <c r="AA86" s="538"/>
      <c r="AB86" s="538"/>
      <c r="AC86" s="538"/>
      <c r="AD86" s="538"/>
      <c r="AE86" s="542"/>
      <c r="AF86" s="542"/>
    </row>
    <row r="87" spans="2:44" ht="30" customHeight="1">
      <c r="B87" s="574"/>
      <c r="C87" s="575"/>
      <c r="D87" s="575"/>
      <c r="E87" s="575"/>
      <c r="F87" s="575"/>
      <c r="G87" s="575"/>
      <c r="H87" s="575"/>
      <c r="I87" s="575"/>
      <c r="J87" s="576"/>
      <c r="X87" s="539"/>
      <c r="Y87" s="539"/>
      <c r="Z87" s="539"/>
      <c r="AA87" s="539"/>
      <c r="AB87" s="539"/>
      <c r="AC87" s="539"/>
      <c r="AD87" s="539"/>
      <c r="AE87" s="543"/>
      <c r="AF87" s="543"/>
    </row>
    <row r="88" spans="2:44" ht="30" customHeight="1">
      <c r="B88" s="450" t="s">
        <v>103</v>
      </c>
      <c r="C88" s="451"/>
      <c r="D88" s="452"/>
      <c r="E88" s="578" t="str">
        <f>IF(OR($E$6="",$E$5=""),"",AL82)</f>
        <v/>
      </c>
      <c r="F88" s="579"/>
      <c r="G88" s="579"/>
      <c r="H88" s="579"/>
      <c r="I88" s="451" t="s">
        <v>104</v>
      </c>
      <c r="J88" s="452"/>
      <c r="X88" s="450" t="s">
        <v>103</v>
      </c>
      <c r="Y88" s="451"/>
      <c r="Z88" s="452"/>
      <c r="AA88" s="453">
        <v>25850</v>
      </c>
      <c r="AB88" s="454"/>
      <c r="AC88" s="454"/>
      <c r="AD88" s="454"/>
      <c r="AE88" s="451" t="s">
        <v>104</v>
      </c>
      <c r="AF88" s="452"/>
    </row>
    <row r="89" spans="2:44" ht="30" customHeight="1">
      <c r="B89" s="450" t="s">
        <v>105</v>
      </c>
      <c r="C89" s="451"/>
      <c r="D89" s="452"/>
      <c r="E89" s="578" t="str">
        <f>IF(OR(I82="",E88=""),"",E88*10^3/I82)</f>
        <v/>
      </c>
      <c r="F89" s="579"/>
      <c r="G89" s="579"/>
      <c r="H89" s="579"/>
      <c r="I89" s="451" t="s">
        <v>106</v>
      </c>
      <c r="J89" s="452"/>
      <c r="X89" s="450" t="s">
        <v>105</v>
      </c>
      <c r="Y89" s="451"/>
      <c r="Z89" s="452"/>
      <c r="AA89" s="453">
        <v>2287.6106194690265</v>
      </c>
      <c r="AB89" s="454"/>
      <c r="AC89" s="454"/>
      <c r="AD89" s="454"/>
      <c r="AE89" s="451" t="s">
        <v>106</v>
      </c>
      <c r="AF89" s="452"/>
    </row>
    <row r="90" spans="2:44" ht="30" customHeight="1">
      <c r="B90" s="450" t="s">
        <v>63</v>
      </c>
      <c r="C90" s="451"/>
      <c r="D90" s="452"/>
      <c r="E90" s="578" t="str">
        <f>IF(OR($E$6="",$E$5=""),"",AN82)</f>
        <v/>
      </c>
      <c r="F90" s="579"/>
      <c r="G90" s="579"/>
      <c r="H90" s="579"/>
      <c r="I90" s="451" t="s">
        <v>107</v>
      </c>
      <c r="J90" s="452"/>
      <c r="X90" s="450" t="s">
        <v>63</v>
      </c>
      <c r="Y90" s="451"/>
      <c r="Z90" s="452"/>
      <c r="AA90" s="453">
        <v>1038</v>
      </c>
      <c r="AB90" s="454"/>
      <c r="AC90" s="454"/>
      <c r="AD90" s="454"/>
      <c r="AE90" s="451" t="s">
        <v>107</v>
      </c>
      <c r="AF90" s="452"/>
    </row>
    <row r="91" spans="2:44" ht="30" customHeight="1">
      <c r="B91" s="450" t="s">
        <v>108</v>
      </c>
      <c r="C91" s="451"/>
      <c r="D91" s="452"/>
      <c r="E91" s="578" t="str">
        <f>IF(OR(I82="",E90=""),"",E90*10^3/I82)</f>
        <v/>
      </c>
      <c r="F91" s="579"/>
      <c r="G91" s="579"/>
      <c r="H91" s="579"/>
      <c r="I91" s="451" t="s">
        <v>109</v>
      </c>
      <c r="J91" s="452"/>
      <c r="X91" s="450" t="s">
        <v>108</v>
      </c>
      <c r="Y91" s="451"/>
      <c r="Z91" s="452"/>
      <c r="AA91" s="453">
        <v>91.858407079646014</v>
      </c>
      <c r="AB91" s="454"/>
      <c r="AC91" s="454"/>
      <c r="AD91" s="454"/>
      <c r="AE91" s="451" t="s">
        <v>109</v>
      </c>
      <c r="AF91" s="452"/>
    </row>
    <row r="92" spans="2:44" customFormat="1" ht="57" customHeight="1">
      <c r="B92" s="567" t="s">
        <v>110</v>
      </c>
      <c r="C92" s="567"/>
      <c r="D92" s="567"/>
      <c r="E92" s="567"/>
      <c r="F92" s="567"/>
      <c r="G92" s="567"/>
      <c r="H92" s="567"/>
      <c r="I92" s="567"/>
      <c r="J92" s="567"/>
      <c r="AJ92" s="197"/>
      <c r="AK92" s="197"/>
      <c r="AL92" s="197"/>
      <c r="AM92" s="197"/>
      <c r="AN92" s="197"/>
      <c r="AO92" s="197"/>
      <c r="AP92" s="197"/>
      <c r="AQ92" s="197"/>
      <c r="AR92" s="197"/>
    </row>
    <row r="93" spans="2:44" ht="30" customHeight="1"/>
    <row r="94" spans="2:44" ht="30" customHeight="1"/>
    <row r="95" spans="2:44" ht="30" customHeight="1"/>
    <row r="96" spans="2:44" ht="30" customHeight="1"/>
  </sheetData>
  <mergeCells count="289">
    <mergeCell ref="B81:C81"/>
    <mergeCell ref="D81:H81"/>
    <mergeCell ref="I81:J81"/>
    <mergeCell ref="X81:Y81"/>
    <mergeCell ref="Z81:AD81"/>
    <mergeCell ref="AE81:AF81"/>
    <mergeCell ref="AA57:AF57"/>
    <mergeCell ref="B92:J92"/>
    <mergeCell ref="B85:J87"/>
    <mergeCell ref="B84:J84"/>
    <mergeCell ref="E88:H88"/>
    <mergeCell ref="I88:J88"/>
    <mergeCell ref="E89:H89"/>
    <mergeCell ref="I89:J89"/>
    <mergeCell ref="E90:H90"/>
    <mergeCell ref="I90:J90"/>
    <mergeCell ref="E91:H91"/>
    <mergeCell ref="I91:J91"/>
    <mergeCell ref="B88:D88"/>
    <mergeCell ref="B89:D89"/>
    <mergeCell ref="B90:D90"/>
    <mergeCell ref="B91:D91"/>
    <mergeCell ref="Z61:AF61"/>
    <mergeCell ref="Z62:AF62"/>
    <mergeCell ref="Y57:Z57"/>
    <mergeCell ref="X50:X57"/>
    <mergeCell ref="C57:D57"/>
    <mergeCell ref="B50:B57"/>
    <mergeCell ref="C52:D52"/>
    <mergeCell ref="E52:J52"/>
    <mergeCell ref="Y52:Z52"/>
    <mergeCell ref="AA52:AF52"/>
    <mergeCell ref="AA55:AE55"/>
    <mergeCell ref="C56:D56"/>
    <mergeCell ref="E56:I56"/>
    <mergeCell ref="Y56:Z56"/>
    <mergeCell ref="AA56:AE56"/>
    <mergeCell ref="C53:D53"/>
    <mergeCell ref="E53:J53"/>
    <mergeCell ref="Y53:Z53"/>
    <mergeCell ref="AA53:AF53"/>
    <mergeCell ref="C54:D54"/>
    <mergeCell ref="Y54:Z54"/>
    <mergeCell ref="B60:J60"/>
    <mergeCell ref="X60:AF60"/>
    <mergeCell ref="AE77:AF77"/>
    <mergeCell ref="X82:Y82"/>
    <mergeCell ref="Z82:AD82"/>
    <mergeCell ref="AE82:AF82"/>
    <mergeCell ref="X84:AD84"/>
    <mergeCell ref="AE84:AF84"/>
    <mergeCell ref="X85:AD87"/>
    <mergeCell ref="AE85:AF87"/>
    <mergeCell ref="X78:Y78"/>
    <mergeCell ref="Z78:AD78"/>
    <mergeCell ref="AE78:AF78"/>
    <mergeCell ref="X79:Y79"/>
    <mergeCell ref="Z79:AD79"/>
    <mergeCell ref="AE79:AF79"/>
    <mergeCell ref="X80:Y80"/>
    <mergeCell ref="Z80:AD80"/>
    <mergeCell ref="AE80:AF80"/>
    <mergeCell ref="AE73:AF73"/>
    <mergeCell ref="X74:Y74"/>
    <mergeCell ref="Z74:AD74"/>
    <mergeCell ref="AE74:AF74"/>
    <mergeCell ref="X75:Y75"/>
    <mergeCell ref="Z75:AD75"/>
    <mergeCell ref="AE75:AF75"/>
    <mergeCell ref="X76:Y76"/>
    <mergeCell ref="Z76:AD76"/>
    <mergeCell ref="AE76:AF76"/>
    <mergeCell ref="AE69:AF69"/>
    <mergeCell ref="X70:Y70"/>
    <mergeCell ref="Z70:AD70"/>
    <mergeCell ref="AE70:AF70"/>
    <mergeCell ref="X71:Y71"/>
    <mergeCell ref="Z71:AD71"/>
    <mergeCell ref="AE71:AF71"/>
    <mergeCell ref="X72:Y72"/>
    <mergeCell ref="Z72:AD72"/>
    <mergeCell ref="AE72:AF72"/>
    <mergeCell ref="AE66:AF66"/>
    <mergeCell ref="X67:Y67"/>
    <mergeCell ref="Z67:AD67"/>
    <mergeCell ref="AE67:AF67"/>
    <mergeCell ref="X68:Y68"/>
    <mergeCell ref="Z68:AD68"/>
    <mergeCell ref="AE68:AF68"/>
    <mergeCell ref="E4:J4"/>
    <mergeCell ref="AA4:AF4"/>
    <mergeCell ref="E5:J5"/>
    <mergeCell ref="AA5:AF5"/>
    <mergeCell ref="E6:J6"/>
    <mergeCell ref="AA6:AF6"/>
    <mergeCell ref="E20:J20"/>
    <mergeCell ref="AA20:AF20"/>
    <mergeCell ref="E14:J14"/>
    <mergeCell ref="AA14:AF14"/>
    <mergeCell ref="AA25:AF25"/>
    <mergeCell ref="E33:J33"/>
    <mergeCell ref="AA33:AF33"/>
    <mergeCell ref="E34:J34"/>
    <mergeCell ref="AA34:AF34"/>
    <mergeCell ref="E35:J35"/>
    <mergeCell ref="E57:J57"/>
    <mergeCell ref="Y10:Y11"/>
    <mergeCell ref="AA10:AF10"/>
    <mergeCell ref="E11:J11"/>
    <mergeCell ref="AA11:AF11"/>
    <mergeCell ref="C12:C14"/>
    <mergeCell ref="E12:J12"/>
    <mergeCell ref="Y12:Y14"/>
    <mergeCell ref="AA12:AF12"/>
    <mergeCell ref="E13:J13"/>
    <mergeCell ref="AA13:AF13"/>
    <mergeCell ref="X8:X21"/>
    <mergeCell ref="Y8:Y9"/>
    <mergeCell ref="AA8:AF8"/>
    <mergeCell ref="E9:J9"/>
    <mergeCell ref="AA9:AF9"/>
    <mergeCell ref="C10:C11"/>
    <mergeCell ref="E10:J10"/>
    <mergeCell ref="E18:J18"/>
    <mergeCell ref="AA18:AF18"/>
    <mergeCell ref="E19:J19"/>
    <mergeCell ref="AA19:AF19"/>
    <mergeCell ref="C15:C20"/>
    <mergeCell ref="E15:J15"/>
    <mergeCell ref="Y15:Y20"/>
    <mergeCell ref="AA15:AF15"/>
    <mergeCell ref="E16:J16"/>
    <mergeCell ref="AA16:AF16"/>
    <mergeCell ref="E17:J17"/>
    <mergeCell ref="AA17:AF17"/>
    <mergeCell ref="E21:J21"/>
    <mergeCell ref="AA21:AF21"/>
    <mergeCell ref="B22:B35"/>
    <mergeCell ref="C22:C23"/>
    <mergeCell ref="E22:J22"/>
    <mergeCell ref="X22:X35"/>
    <mergeCell ref="Y22:Y23"/>
    <mergeCell ref="AA22:AF22"/>
    <mergeCell ref="E23:J23"/>
    <mergeCell ref="AA23:AF23"/>
    <mergeCell ref="B8:B21"/>
    <mergeCell ref="C8:C9"/>
    <mergeCell ref="E8:J8"/>
    <mergeCell ref="C26:C28"/>
    <mergeCell ref="E26:J26"/>
    <mergeCell ref="Y26:Y28"/>
    <mergeCell ref="AA26:AF26"/>
    <mergeCell ref="E27:J27"/>
    <mergeCell ref="AA27:AF27"/>
    <mergeCell ref="E28:J28"/>
    <mergeCell ref="AA28:AF28"/>
    <mergeCell ref="C24:C25"/>
    <mergeCell ref="E24:J24"/>
    <mergeCell ref="Y24:Y25"/>
    <mergeCell ref="AA24:AF24"/>
    <mergeCell ref="E25:J25"/>
    <mergeCell ref="AA35:AF35"/>
    <mergeCell ref="C29:C34"/>
    <mergeCell ref="E29:J29"/>
    <mergeCell ref="Y29:Y34"/>
    <mergeCell ref="AA29:AF29"/>
    <mergeCell ref="E30:J30"/>
    <mergeCell ref="AA30:AF30"/>
    <mergeCell ref="E31:J31"/>
    <mergeCell ref="AA31:AF31"/>
    <mergeCell ref="E32:J32"/>
    <mergeCell ref="AA32:AF32"/>
    <mergeCell ref="AA38:AF38"/>
    <mergeCell ref="E39:J39"/>
    <mergeCell ref="AA39:AF39"/>
    <mergeCell ref="C40:C42"/>
    <mergeCell ref="E40:J40"/>
    <mergeCell ref="Y40:Y42"/>
    <mergeCell ref="AA40:AF40"/>
    <mergeCell ref="E41:J41"/>
    <mergeCell ref="AA41:AF41"/>
    <mergeCell ref="X36:X49"/>
    <mergeCell ref="Y36:Y37"/>
    <mergeCell ref="AA36:AF36"/>
    <mergeCell ref="E37:J37"/>
    <mergeCell ref="AA37:AF37"/>
    <mergeCell ref="C38:C39"/>
    <mergeCell ref="E38:J38"/>
    <mergeCell ref="E46:J46"/>
    <mergeCell ref="AA46:AF46"/>
    <mergeCell ref="E47:J47"/>
    <mergeCell ref="AA47:AF47"/>
    <mergeCell ref="E48:J48"/>
    <mergeCell ref="AA48:AF48"/>
    <mergeCell ref="E42:J42"/>
    <mergeCell ref="AA42:AF42"/>
    <mergeCell ref="C43:C48"/>
    <mergeCell ref="E43:J43"/>
    <mergeCell ref="Y43:Y48"/>
    <mergeCell ref="AA43:AF43"/>
    <mergeCell ref="E44:J44"/>
    <mergeCell ref="AA44:AF44"/>
    <mergeCell ref="E45:J45"/>
    <mergeCell ref="AA45:AF45"/>
    <mergeCell ref="AA51:AF51"/>
    <mergeCell ref="E49:J49"/>
    <mergeCell ref="AA49:AF49"/>
    <mergeCell ref="C50:D50"/>
    <mergeCell ref="E50:J50"/>
    <mergeCell ref="Y50:Z50"/>
    <mergeCell ref="AA50:AF50"/>
    <mergeCell ref="C51:D51"/>
    <mergeCell ref="E51:J51"/>
    <mergeCell ref="B76:C76"/>
    <mergeCell ref="B77:C77"/>
    <mergeCell ref="D75:H75"/>
    <mergeCell ref="B36:B49"/>
    <mergeCell ref="C36:C37"/>
    <mergeCell ref="E36:J36"/>
    <mergeCell ref="C55:D55"/>
    <mergeCell ref="E55:I55"/>
    <mergeCell ref="Y55:Z55"/>
    <mergeCell ref="Y51:Z51"/>
    <mergeCell ref="Y38:Y39"/>
    <mergeCell ref="Z66:AD66"/>
    <mergeCell ref="X69:Y69"/>
    <mergeCell ref="Z69:AD69"/>
    <mergeCell ref="X73:Y73"/>
    <mergeCell ref="Z73:AD73"/>
    <mergeCell ref="X77:Y77"/>
    <mergeCell ref="Z77:AD77"/>
    <mergeCell ref="D62:J62"/>
    <mergeCell ref="D61:J61"/>
    <mergeCell ref="D66:H66"/>
    <mergeCell ref="I66:J66"/>
    <mergeCell ref="I67:J67"/>
    <mergeCell ref="I68:J68"/>
    <mergeCell ref="I69:J69"/>
    <mergeCell ref="I70:J70"/>
    <mergeCell ref="I71:J71"/>
    <mergeCell ref="I73:J73"/>
    <mergeCell ref="B70:C70"/>
    <mergeCell ref="B71:C71"/>
    <mergeCell ref="B72:C72"/>
    <mergeCell ref="D67:H67"/>
    <mergeCell ref="D68:H68"/>
    <mergeCell ref="D69:H69"/>
    <mergeCell ref="D70:H70"/>
    <mergeCell ref="D71:H71"/>
    <mergeCell ref="D73:H73"/>
    <mergeCell ref="B67:C67"/>
    <mergeCell ref="B68:C68"/>
    <mergeCell ref="B69:C69"/>
    <mergeCell ref="I75:J75"/>
    <mergeCell ref="D72:H72"/>
    <mergeCell ref="I72:J72"/>
    <mergeCell ref="D78:H78"/>
    <mergeCell ref="I78:J78"/>
    <mergeCell ref="B73:C73"/>
    <mergeCell ref="B74:C74"/>
    <mergeCell ref="I80:J80"/>
    <mergeCell ref="I82:J82"/>
    <mergeCell ref="I74:J74"/>
    <mergeCell ref="I76:J76"/>
    <mergeCell ref="I77:J77"/>
    <mergeCell ref="I79:J79"/>
    <mergeCell ref="D80:H80"/>
    <mergeCell ref="D82:H82"/>
    <mergeCell ref="B80:C80"/>
    <mergeCell ref="B82:C82"/>
    <mergeCell ref="D74:H74"/>
    <mergeCell ref="D76:H76"/>
    <mergeCell ref="D77:H77"/>
    <mergeCell ref="D79:H79"/>
    <mergeCell ref="B78:C78"/>
    <mergeCell ref="B79:C79"/>
    <mergeCell ref="B75:C75"/>
    <mergeCell ref="X91:Z91"/>
    <mergeCell ref="AA91:AD91"/>
    <mergeCell ref="AE91:AF91"/>
    <mergeCell ref="X88:Z88"/>
    <mergeCell ref="AA88:AD88"/>
    <mergeCell ref="AE88:AF88"/>
    <mergeCell ref="X89:Z89"/>
    <mergeCell ref="AA89:AD89"/>
    <mergeCell ref="AE89:AF89"/>
    <mergeCell ref="X90:Z90"/>
    <mergeCell ref="AA90:AD90"/>
    <mergeCell ref="AE90:AF90"/>
  </mergeCells>
  <phoneticPr fontId="3"/>
  <conditionalFormatting sqref="D62">
    <cfRule type="expression" dxfId="26" priority="14">
      <formula>$D$57=""</formula>
    </cfRule>
  </conditionalFormatting>
  <conditionalFormatting sqref="E5:E6 E8:E53 E55:E56">
    <cfRule type="expression" dxfId="25" priority="41">
      <formula>E5&lt;&gt;""</formula>
    </cfRule>
  </conditionalFormatting>
  <conditionalFormatting sqref="E57">
    <cfRule type="expression" dxfId="24" priority="2">
      <formula>E57&lt;&gt;""</formula>
    </cfRule>
  </conditionalFormatting>
  <conditionalFormatting sqref="E5:J6 E8:J20 E50:J53 F54 I54 E55:E56 D61:D62 I67:J81">
    <cfRule type="cellIs" dxfId="23" priority="7" operator="notEqual">
      <formula>""</formula>
    </cfRule>
  </conditionalFormatting>
  <conditionalFormatting sqref="E22:J48">
    <cfRule type="cellIs" dxfId="22" priority="3" operator="notEqual">
      <formula>""</formula>
    </cfRule>
  </conditionalFormatting>
  <conditionalFormatting sqref="F54">
    <cfRule type="expression" dxfId="21" priority="40">
      <formula>OR($F$54&lt;&gt;"",$I$54&lt;&gt;"")</formula>
    </cfRule>
  </conditionalFormatting>
  <conditionalFormatting sqref="I54">
    <cfRule type="expression" dxfId="20" priority="39">
      <formula>OR($F$54&lt;&gt;"",$I$54&lt;&gt;"")</formula>
    </cfRule>
  </conditionalFormatting>
  <conditionalFormatting sqref="I67:I81">
    <cfRule type="expression" dxfId="19" priority="17">
      <formula>I67&lt;&gt;""</formula>
    </cfRule>
  </conditionalFormatting>
  <conditionalFormatting sqref="Z62">
    <cfRule type="expression" dxfId="18" priority="8">
      <formula>$D$57=""</formula>
    </cfRule>
  </conditionalFormatting>
  <conditionalFormatting sqref="AE81">
    <cfRule type="expression" dxfId="17" priority="6">
      <formula>AE81&lt;&gt;""</formula>
    </cfRule>
  </conditionalFormatting>
  <conditionalFormatting sqref="AE81:AF81">
    <cfRule type="cellIs" dxfId="16" priority="5" operator="notEqual">
      <formula>""</formula>
    </cfRule>
  </conditionalFormatting>
  <dataValidations count="1">
    <dataValidation type="list" allowBlank="1" showInputMessage="1" showErrorMessage="1" sqref="E53:J53" xr:uid="{38B6C352-8B20-47B1-98BE-F452F0058162}">
      <formula1>$B$67:$B$81</formula1>
    </dataValidation>
  </dataValidations>
  <pageMargins left="0.7" right="0.7" top="0.75" bottom="0.75" header="0.3" footer="0.3"/>
  <pageSetup paperSize="9" scale="29"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74B22-7572-4945-91CD-E1EA29A74BE6}">
  <sheetPr>
    <pageSetUpPr fitToPage="1"/>
  </sheetPr>
  <dimension ref="B2:AZ56"/>
  <sheetViews>
    <sheetView showGridLines="0" zoomScale="85" zoomScaleNormal="85" zoomScaleSheetLayoutView="115" workbookViewId="0"/>
  </sheetViews>
  <sheetFormatPr defaultRowHeight="15" customHeight="1"/>
  <cols>
    <col min="1" max="27" width="4.625" customWidth="1"/>
    <col min="30" max="52" width="4.625" customWidth="1"/>
  </cols>
  <sheetData>
    <row r="2" spans="2:52" ht="15" customHeight="1">
      <c r="D2" s="189"/>
      <c r="E2" s="188"/>
      <c r="F2" s="10" t="s">
        <v>111</v>
      </c>
      <c r="G2" s="75"/>
      <c r="H2" s="75"/>
      <c r="I2" s="75"/>
      <c r="J2" s="75"/>
      <c r="K2" s="75"/>
      <c r="L2" s="75"/>
      <c r="N2" s="75"/>
      <c r="O2" s="74"/>
      <c r="P2" s="74"/>
      <c r="Q2" s="74"/>
      <c r="R2" s="76"/>
      <c r="S2" s="75"/>
      <c r="T2" s="75"/>
      <c r="U2" s="75"/>
      <c r="V2" s="75"/>
      <c r="W2" s="75"/>
      <c r="X2" s="75"/>
      <c r="Y2" s="75"/>
      <c r="AE2" s="190"/>
      <c r="AF2" s="191"/>
      <c r="AG2" s="118" t="s">
        <v>111</v>
      </c>
      <c r="AH2" s="144"/>
      <c r="AI2" s="144"/>
      <c r="AJ2" s="144"/>
      <c r="AK2" s="144"/>
      <c r="AL2" s="144"/>
      <c r="AM2" s="144"/>
      <c r="AO2" s="144"/>
      <c r="AP2" s="145"/>
      <c r="AQ2" s="145"/>
      <c r="AR2" s="145"/>
      <c r="AS2" s="146"/>
      <c r="AT2" s="144"/>
      <c r="AU2" s="144"/>
      <c r="AV2" s="144"/>
      <c r="AW2" s="144"/>
      <c r="AX2" s="144"/>
      <c r="AY2" s="144"/>
      <c r="AZ2" s="144"/>
    </row>
    <row r="3" spans="2:52" ht="15" customHeight="1">
      <c r="D3" s="77"/>
      <c r="E3" s="78"/>
      <c r="F3" s="10" t="s">
        <v>112</v>
      </c>
      <c r="G3" s="75"/>
      <c r="H3" s="75"/>
      <c r="I3" s="75"/>
      <c r="J3" s="75"/>
      <c r="K3" s="75"/>
      <c r="L3" s="75"/>
      <c r="N3" s="75"/>
      <c r="O3" s="74"/>
      <c r="P3" s="74"/>
      <c r="Q3" s="74"/>
      <c r="R3" s="76"/>
      <c r="S3" s="75"/>
      <c r="T3" s="75"/>
      <c r="U3" s="75"/>
      <c r="V3" s="75"/>
      <c r="W3" s="75"/>
      <c r="X3" s="75"/>
      <c r="Y3" s="75"/>
      <c r="AE3" s="147"/>
      <c r="AF3" s="148"/>
      <c r="AG3" s="118" t="s">
        <v>112</v>
      </c>
      <c r="AH3" s="144"/>
      <c r="AI3" s="144"/>
      <c r="AJ3" s="144"/>
      <c r="AK3" s="144"/>
      <c r="AL3" s="144"/>
      <c r="AM3" s="144"/>
      <c r="AO3" s="144"/>
      <c r="AP3" s="145"/>
      <c r="AQ3" s="145"/>
      <c r="AR3" s="145"/>
      <c r="AS3" s="146"/>
      <c r="AT3" s="144"/>
      <c r="AU3" s="144"/>
      <c r="AV3" s="144"/>
      <c r="AW3" s="144"/>
      <c r="AX3" s="144"/>
      <c r="AY3" s="144"/>
      <c r="AZ3" s="144"/>
    </row>
    <row r="4" spans="2:52" ht="15" customHeight="1">
      <c r="B4" s="75"/>
      <c r="C4" s="75"/>
      <c r="D4" s="75"/>
      <c r="E4" s="75"/>
      <c r="F4" s="75"/>
      <c r="G4" s="75"/>
      <c r="H4" s="75"/>
      <c r="I4" s="75"/>
      <c r="J4" s="75"/>
      <c r="K4" s="75"/>
      <c r="L4" s="75"/>
      <c r="M4" s="75"/>
      <c r="N4" s="75"/>
      <c r="O4" s="74"/>
      <c r="P4" s="74"/>
      <c r="Q4" s="74"/>
      <c r="R4" s="76"/>
      <c r="S4" s="75"/>
      <c r="T4" s="75"/>
      <c r="U4" s="75"/>
      <c r="V4" s="75"/>
      <c r="W4" s="75"/>
      <c r="X4" s="75"/>
      <c r="Y4" s="75"/>
      <c r="AD4" s="144"/>
      <c r="AE4" s="144"/>
      <c r="AF4" s="144"/>
      <c r="AG4" s="144"/>
      <c r="AH4" s="144"/>
      <c r="AI4" s="144"/>
      <c r="AJ4" s="144"/>
      <c r="AK4" s="144"/>
      <c r="AL4" s="144"/>
      <c r="AM4" s="144"/>
      <c r="AN4" s="144"/>
      <c r="AO4" s="144"/>
      <c r="AP4" s="145"/>
      <c r="AQ4" s="145"/>
      <c r="AR4" s="145"/>
      <c r="AS4" s="146"/>
      <c r="AT4" s="144"/>
      <c r="AU4" s="144"/>
      <c r="AV4" s="144"/>
      <c r="AW4" s="144"/>
      <c r="AX4" s="144"/>
      <c r="AY4" s="144"/>
      <c r="AZ4" s="144"/>
    </row>
    <row r="5" spans="2:52" ht="15" customHeight="1">
      <c r="B5" s="75"/>
      <c r="D5" s="79" t="s">
        <v>113</v>
      </c>
      <c r="E5" s="87"/>
      <c r="F5" s="87"/>
      <c r="G5" s="87"/>
      <c r="H5" s="87"/>
      <c r="I5" s="75"/>
      <c r="J5" s="75"/>
      <c r="K5" s="75"/>
      <c r="L5" s="75"/>
      <c r="M5" s="75"/>
      <c r="N5" s="75"/>
      <c r="O5" s="75"/>
      <c r="P5" s="75"/>
      <c r="Q5" s="75"/>
      <c r="R5" s="625" t="str">
        <f>IF(入力シート!$E$5="","年　　月　　日",入力シート!$E$5)</f>
        <v>年　　月　　日</v>
      </c>
      <c r="S5" s="625"/>
      <c r="T5" s="625"/>
      <c r="U5" s="625"/>
      <c r="V5" s="625"/>
      <c r="W5" s="625"/>
      <c r="X5" s="625"/>
      <c r="AE5" s="149" t="s">
        <v>113</v>
      </c>
      <c r="AF5" s="150"/>
      <c r="AG5" s="150"/>
      <c r="AH5" s="150"/>
      <c r="AI5" s="150"/>
      <c r="AJ5" s="144"/>
      <c r="AK5" s="144"/>
      <c r="AL5" s="144"/>
      <c r="AM5" s="144"/>
      <c r="AN5" s="144"/>
      <c r="AO5" s="144"/>
      <c r="AP5" s="144"/>
      <c r="AQ5" s="144"/>
      <c r="AR5" s="144"/>
      <c r="AS5" s="623">
        <v>45900</v>
      </c>
      <c r="AT5" s="623"/>
      <c r="AU5" s="623"/>
      <c r="AV5" s="623"/>
      <c r="AW5" s="623"/>
      <c r="AX5" s="623"/>
      <c r="AY5" s="623"/>
    </row>
    <row r="6" spans="2:52" ht="15" customHeight="1">
      <c r="B6" s="75"/>
      <c r="C6" s="75"/>
      <c r="D6" s="87"/>
      <c r="E6" s="87"/>
      <c r="F6" s="87"/>
      <c r="G6" s="87"/>
      <c r="H6" s="87"/>
      <c r="I6" s="75"/>
      <c r="J6" s="75"/>
      <c r="K6" s="75"/>
      <c r="L6" s="75"/>
      <c r="M6" s="75"/>
      <c r="N6" s="75"/>
      <c r="O6" s="75"/>
      <c r="P6" s="75"/>
      <c r="Q6" s="75"/>
      <c r="R6" s="75"/>
      <c r="S6" s="80"/>
      <c r="T6" s="80"/>
      <c r="U6" s="80"/>
      <c r="V6" s="80"/>
      <c r="W6" s="74"/>
      <c r="X6" s="80"/>
      <c r="Y6" s="74"/>
      <c r="AD6" s="144"/>
      <c r="AE6" s="150"/>
      <c r="AF6" s="150"/>
      <c r="AG6" s="150"/>
      <c r="AH6" s="150"/>
      <c r="AI6" s="150"/>
      <c r="AJ6" s="144"/>
      <c r="AK6" s="144"/>
      <c r="AL6" s="144"/>
      <c r="AM6" s="144"/>
      <c r="AN6" s="144"/>
      <c r="AO6" s="144"/>
      <c r="AP6" s="144"/>
      <c r="AQ6" s="144"/>
      <c r="AR6" s="144"/>
      <c r="AS6" s="144"/>
      <c r="AT6" s="151"/>
      <c r="AU6" s="151"/>
      <c r="AV6" s="151"/>
      <c r="AW6" s="151"/>
      <c r="AX6" s="145"/>
      <c r="AY6" s="151"/>
      <c r="AZ6" s="145"/>
    </row>
    <row r="7" spans="2:52" ht="15" customHeight="1">
      <c r="B7" s="75"/>
      <c r="C7" s="75"/>
      <c r="D7" s="87"/>
      <c r="E7" s="87"/>
      <c r="F7" s="87"/>
      <c r="G7" s="87"/>
      <c r="H7" s="87"/>
      <c r="I7" s="75"/>
      <c r="J7" s="75"/>
      <c r="K7" s="75"/>
      <c r="L7" s="75"/>
      <c r="M7" s="75"/>
      <c r="N7" s="75"/>
      <c r="O7" s="75"/>
      <c r="P7" s="75"/>
      <c r="Q7" s="76"/>
      <c r="R7" s="626"/>
      <c r="S7" s="626"/>
      <c r="T7" s="81"/>
      <c r="U7" s="81"/>
      <c r="V7" s="81"/>
      <c r="W7" s="81"/>
      <c r="X7" s="81"/>
      <c r="Y7" s="74"/>
      <c r="AD7" s="144"/>
      <c r="AE7" s="150"/>
      <c r="AF7" s="150"/>
      <c r="AG7" s="150"/>
      <c r="AH7" s="150"/>
      <c r="AI7" s="150"/>
      <c r="AJ7" s="144"/>
      <c r="AK7" s="144"/>
      <c r="AL7" s="144"/>
      <c r="AM7" s="144"/>
      <c r="AN7" s="144"/>
      <c r="AO7" s="144"/>
      <c r="AP7" s="144"/>
      <c r="AQ7" s="144"/>
      <c r="AR7" s="146"/>
      <c r="AS7" s="624"/>
      <c r="AT7" s="624"/>
      <c r="AU7" s="152"/>
      <c r="AV7" s="152"/>
      <c r="AW7" s="152"/>
      <c r="AX7" s="152"/>
      <c r="AY7" s="152"/>
      <c r="AZ7" s="145"/>
    </row>
    <row r="8" spans="2:52" ht="15" customHeight="1">
      <c r="B8" s="75"/>
      <c r="C8" s="75"/>
      <c r="D8" s="86" t="s">
        <v>114</v>
      </c>
      <c r="E8" s="87"/>
      <c r="F8" s="87"/>
      <c r="G8" s="87"/>
      <c r="H8" s="87"/>
      <c r="I8" s="75"/>
      <c r="J8" s="75"/>
      <c r="K8" s="75"/>
      <c r="L8" s="75"/>
      <c r="M8" s="75"/>
      <c r="N8" s="75"/>
      <c r="O8" s="75"/>
      <c r="P8" s="75"/>
      <c r="Q8" s="75"/>
      <c r="R8" s="75"/>
      <c r="S8" s="75"/>
      <c r="T8" s="75"/>
      <c r="U8" s="75"/>
      <c r="V8" s="75"/>
      <c r="W8" s="74"/>
      <c r="X8" s="74"/>
      <c r="Y8" s="74"/>
      <c r="AD8" s="144"/>
      <c r="AE8" s="153" t="s">
        <v>114</v>
      </c>
      <c r="AF8" s="150"/>
      <c r="AG8" s="150"/>
      <c r="AH8" s="150"/>
      <c r="AI8" s="150"/>
      <c r="AJ8" s="144"/>
      <c r="AK8" s="144"/>
      <c r="AL8" s="144"/>
      <c r="AM8" s="144"/>
      <c r="AN8" s="144"/>
      <c r="AO8" s="144"/>
      <c r="AP8" s="144"/>
      <c r="AQ8" s="144"/>
      <c r="AR8" s="144"/>
      <c r="AS8" s="144"/>
      <c r="AT8" s="144"/>
      <c r="AU8" s="144"/>
      <c r="AV8" s="144"/>
      <c r="AW8" s="144"/>
      <c r="AX8" s="145"/>
      <c r="AY8" s="145"/>
      <c r="AZ8" s="145"/>
    </row>
    <row r="9" spans="2:52" ht="15" customHeight="1">
      <c r="B9" s="75"/>
      <c r="C9" s="75"/>
      <c r="D9" s="82"/>
      <c r="E9" s="83"/>
      <c r="F9" s="75"/>
      <c r="G9" s="75"/>
      <c r="H9" s="75"/>
      <c r="I9" s="75"/>
      <c r="J9" s="75"/>
      <c r="K9" s="75"/>
      <c r="L9" s="75"/>
      <c r="M9" s="75"/>
      <c r="N9" s="75"/>
      <c r="O9" s="75"/>
      <c r="P9" s="75"/>
      <c r="Q9" s="75"/>
      <c r="R9" s="75"/>
      <c r="S9" s="75"/>
      <c r="T9" s="75"/>
      <c r="U9" s="75"/>
      <c r="V9" s="75"/>
      <c r="W9" s="74"/>
      <c r="X9" s="74"/>
      <c r="Y9" s="74"/>
      <c r="AD9" s="144"/>
      <c r="AE9" s="154"/>
      <c r="AF9" s="155"/>
      <c r="AG9" s="144"/>
      <c r="AH9" s="144"/>
      <c r="AI9" s="144"/>
      <c r="AJ9" s="144"/>
      <c r="AK9" s="144"/>
      <c r="AL9" s="144"/>
      <c r="AM9" s="144"/>
      <c r="AN9" s="144"/>
      <c r="AO9" s="144"/>
      <c r="AP9" s="144"/>
      <c r="AQ9" s="144"/>
      <c r="AR9" s="144"/>
      <c r="AS9" s="144"/>
      <c r="AT9" s="144"/>
      <c r="AU9" s="144"/>
      <c r="AV9" s="144"/>
      <c r="AW9" s="144"/>
      <c r="AX9" s="145"/>
      <c r="AY9" s="145"/>
      <c r="AZ9" s="145"/>
    </row>
    <row r="10" spans="2:52" ht="15" customHeight="1">
      <c r="B10" s="84"/>
      <c r="C10" s="85"/>
      <c r="D10" s="86"/>
      <c r="E10" s="86"/>
      <c r="F10" s="86"/>
      <c r="G10" s="86"/>
      <c r="H10" s="86"/>
      <c r="I10" s="86"/>
      <c r="J10" s="86"/>
      <c r="K10" s="86"/>
      <c r="L10" s="86"/>
      <c r="M10" s="87"/>
      <c r="N10" s="87"/>
      <c r="O10" s="87"/>
      <c r="P10" s="87"/>
      <c r="Q10" s="87"/>
      <c r="R10" s="87"/>
      <c r="S10" s="87"/>
      <c r="T10" s="87"/>
      <c r="U10" s="87"/>
      <c r="V10" s="87"/>
      <c r="W10" s="88"/>
      <c r="X10" s="88"/>
      <c r="Y10" s="74"/>
      <c r="AD10" s="156"/>
      <c r="AE10" s="153"/>
      <c r="AF10" s="153"/>
      <c r="AG10" s="153"/>
      <c r="AH10" s="153"/>
      <c r="AI10" s="153"/>
      <c r="AJ10" s="153"/>
      <c r="AK10" s="153"/>
      <c r="AL10" s="153"/>
      <c r="AM10" s="153"/>
      <c r="AN10" s="150"/>
      <c r="AO10" s="150"/>
      <c r="AP10" s="150"/>
      <c r="AQ10" s="150"/>
      <c r="AR10" s="150"/>
      <c r="AS10" s="150"/>
      <c r="AT10" s="150"/>
      <c r="AU10" s="150"/>
      <c r="AV10" s="150"/>
      <c r="AW10" s="150"/>
      <c r="AX10" s="157"/>
      <c r="AY10" s="157"/>
      <c r="AZ10" s="145"/>
    </row>
    <row r="11" spans="2:52" ht="15" customHeight="1">
      <c r="B11" s="84"/>
      <c r="C11" s="84"/>
      <c r="D11" s="87"/>
      <c r="E11" s="87"/>
      <c r="F11" s="87"/>
      <c r="G11" s="87"/>
      <c r="H11" s="87"/>
      <c r="I11" s="87"/>
      <c r="J11" s="87"/>
      <c r="K11" s="87"/>
      <c r="L11" s="87"/>
      <c r="M11" s="87" t="s">
        <v>381</v>
      </c>
      <c r="N11" s="87"/>
      <c r="O11" s="87"/>
      <c r="P11" s="87"/>
      <c r="Q11" s="87"/>
      <c r="R11" s="87"/>
      <c r="S11" s="87"/>
      <c r="T11" s="87"/>
      <c r="U11" s="87"/>
      <c r="V11" s="87"/>
      <c r="W11" s="89"/>
      <c r="X11" s="89"/>
      <c r="Y11" s="74"/>
      <c r="AD11" s="158"/>
      <c r="AE11" s="150"/>
      <c r="AF11" s="150"/>
      <c r="AG11" s="150"/>
      <c r="AH11" s="150"/>
      <c r="AI11" s="150"/>
      <c r="AJ11" s="150"/>
      <c r="AK11" s="150"/>
      <c r="AL11" s="150"/>
      <c r="AM11" s="150"/>
      <c r="AN11" s="150" t="s">
        <v>381</v>
      </c>
      <c r="AO11" s="150"/>
      <c r="AP11" s="150"/>
      <c r="AQ11" s="150"/>
      <c r="AR11" s="150"/>
      <c r="AS11" s="150"/>
      <c r="AT11" s="150"/>
      <c r="AU11" s="150"/>
      <c r="AV11" s="150"/>
      <c r="AW11" s="150"/>
      <c r="AX11" s="159"/>
      <c r="AY11" s="159"/>
      <c r="AZ11" s="145"/>
    </row>
    <row r="12" spans="2:52" ht="15" customHeight="1">
      <c r="B12" s="84"/>
      <c r="C12" s="85"/>
      <c r="D12" s="86"/>
      <c r="E12" s="86"/>
      <c r="F12" s="86"/>
      <c r="G12" s="86"/>
      <c r="H12" s="86"/>
      <c r="I12" s="86"/>
      <c r="J12" s="86"/>
      <c r="K12" s="86"/>
      <c r="L12" s="86"/>
      <c r="M12" s="627" t="s">
        <v>115</v>
      </c>
      <c r="N12" s="627"/>
      <c r="O12" s="87"/>
      <c r="P12" s="628" t="str">
        <f>入力シート!$E$10 &amp; " " &amp; 入力シート!$E$11</f>
        <v xml:space="preserve"> </v>
      </c>
      <c r="Q12" s="628"/>
      <c r="R12" s="628"/>
      <c r="S12" s="628"/>
      <c r="T12" s="628"/>
      <c r="U12" s="628"/>
      <c r="V12" s="628"/>
      <c r="W12" s="628"/>
      <c r="X12" s="628"/>
      <c r="Y12" s="74"/>
      <c r="AD12" s="156"/>
      <c r="AE12" s="153"/>
      <c r="AF12" s="153"/>
      <c r="AG12" s="153"/>
      <c r="AH12" s="153"/>
      <c r="AI12" s="153"/>
      <c r="AJ12" s="153"/>
      <c r="AK12" s="153"/>
      <c r="AL12" s="153"/>
      <c r="AM12" s="153"/>
      <c r="AN12" s="616" t="s">
        <v>115</v>
      </c>
      <c r="AO12" s="616"/>
      <c r="AP12" s="150"/>
      <c r="AQ12" s="620" t="s">
        <v>116</v>
      </c>
      <c r="AR12" s="620"/>
      <c r="AS12" s="620"/>
      <c r="AT12" s="620"/>
      <c r="AU12" s="620"/>
      <c r="AV12" s="620"/>
      <c r="AW12" s="620"/>
      <c r="AX12" s="620"/>
      <c r="AY12" s="620"/>
      <c r="AZ12" s="145"/>
    </row>
    <row r="13" spans="2:52" ht="15" customHeight="1">
      <c r="B13" s="84"/>
      <c r="C13" s="85"/>
      <c r="D13" s="86"/>
      <c r="E13" s="86"/>
      <c r="F13" s="86"/>
      <c r="G13" s="86"/>
      <c r="H13" s="86"/>
      <c r="I13" s="86"/>
      <c r="J13" s="86"/>
      <c r="K13" s="86"/>
      <c r="L13" s="86"/>
      <c r="M13" s="627" t="s">
        <v>117</v>
      </c>
      <c r="N13" s="627"/>
      <c r="O13" s="90"/>
      <c r="P13" s="629">
        <f>入力シート!$E$9</f>
        <v>0</v>
      </c>
      <c r="Q13" s="629"/>
      <c r="R13" s="629"/>
      <c r="S13" s="629"/>
      <c r="T13" s="629"/>
      <c r="U13" s="629"/>
      <c r="V13" s="629"/>
      <c r="W13" s="629"/>
      <c r="X13" s="629"/>
      <c r="Y13" s="74"/>
      <c r="AD13" s="156"/>
      <c r="AE13" s="153"/>
      <c r="AF13" s="153"/>
      <c r="AG13" s="153"/>
      <c r="AH13" s="153"/>
      <c r="AI13" s="153"/>
      <c r="AJ13" s="153"/>
      <c r="AK13" s="153"/>
      <c r="AL13" s="153"/>
      <c r="AM13" s="153"/>
      <c r="AN13" s="616" t="s">
        <v>117</v>
      </c>
      <c r="AO13" s="616"/>
      <c r="AP13" s="160"/>
      <c r="AQ13" s="621" t="s">
        <v>12</v>
      </c>
      <c r="AR13" s="621"/>
      <c r="AS13" s="621"/>
      <c r="AT13" s="621"/>
      <c r="AU13" s="621"/>
      <c r="AV13" s="621"/>
      <c r="AW13" s="621"/>
      <c r="AX13" s="621"/>
      <c r="AY13" s="621"/>
      <c r="AZ13" s="145"/>
    </row>
    <row r="14" spans="2:52" ht="15" customHeight="1">
      <c r="B14" s="84"/>
      <c r="C14" s="85"/>
      <c r="D14" s="86"/>
      <c r="E14" s="86"/>
      <c r="F14" s="86"/>
      <c r="G14" s="86"/>
      <c r="H14" s="86"/>
      <c r="I14" s="86"/>
      <c r="J14" s="86"/>
      <c r="K14" s="86"/>
      <c r="L14" s="86"/>
      <c r="M14" s="627" t="s">
        <v>118</v>
      </c>
      <c r="N14" s="627"/>
      <c r="O14" s="90"/>
      <c r="P14" s="628" t="str">
        <f>入力シート!$E$12 &amp; " " &amp; 入力シート!$E$14</f>
        <v xml:space="preserve"> </v>
      </c>
      <c r="Q14" s="628"/>
      <c r="R14" s="628"/>
      <c r="S14" s="628"/>
      <c r="T14" s="628"/>
      <c r="U14" s="628"/>
      <c r="V14" s="628"/>
      <c r="W14" s="628"/>
      <c r="X14" s="628"/>
      <c r="Y14" s="74"/>
      <c r="AD14" s="156"/>
      <c r="AE14" s="153"/>
      <c r="AF14" s="153"/>
      <c r="AG14" s="153"/>
      <c r="AH14" s="153"/>
      <c r="AI14" s="153"/>
      <c r="AJ14" s="153"/>
      <c r="AK14" s="153"/>
      <c r="AL14" s="153"/>
      <c r="AM14" s="153"/>
      <c r="AN14" s="616" t="s">
        <v>118</v>
      </c>
      <c r="AO14" s="616"/>
      <c r="AP14" s="160"/>
      <c r="AQ14" s="622" t="s">
        <v>119</v>
      </c>
      <c r="AR14" s="622"/>
      <c r="AS14" s="622"/>
      <c r="AT14" s="622"/>
      <c r="AU14" s="622"/>
      <c r="AV14" s="622"/>
      <c r="AW14" s="622"/>
      <c r="AX14" s="622"/>
      <c r="AY14" s="622"/>
      <c r="AZ14" s="145"/>
    </row>
    <row r="15" spans="2:52" ht="15" customHeight="1">
      <c r="B15" s="84"/>
      <c r="C15" s="85"/>
      <c r="D15" s="86"/>
      <c r="E15" s="86"/>
      <c r="F15" s="86"/>
      <c r="G15" s="86"/>
      <c r="H15" s="86"/>
      <c r="I15" s="86"/>
      <c r="J15" s="86"/>
      <c r="K15" s="86"/>
      <c r="L15" s="86"/>
      <c r="M15" s="627" t="s">
        <v>120</v>
      </c>
      <c r="N15" s="627"/>
      <c r="O15" s="87"/>
      <c r="P15" s="628" t="str">
        <f>入力シート!$E$15 &amp; " " &amp; 入力シート!$E$17</f>
        <v xml:space="preserve"> </v>
      </c>
      <c r="Q15" s="628"/>
      <c r="R15" s="628"/>
      <c r="S15" s="628"/>
      <c r="T15" s="628"/>
      <c r="U15" s="628"/>
      <c r="V15" s="628"/>
      <c r="W15" s="628"/>
      <c r="X15" s="628"/>
      <c r="Y15" s="74"/>
      <c r="AD15" s="156"/>
      <c r="AE15" s="153"/>
      <c r="AF15" s="153"/>
      <c r="AG15" s="153"/>
      <c r="AH15" s="153"/>
      <c r="AI15" s="153"/>
      <c r="AJ15" s="153"/>
      <c r="AK15" s="153"/>
      <c r="AL15" s="153"/>
      <c r="AM15" s="153"/>
      <c r="AN15" s="616" t="s">
        <v>120</v>
      </c>
      <c r="AO15" s="616"/>
      <c r="AP15" s="150"/>
      <c r="AQ15" s="617" t="s">
        <v>121</v>
      </c>
      <c r="AR15" s="617"/>
      <c r="AS15" s="617"/>
      <c r="AT15" s="617"/>
      <c r="AU15" s="617"/>
      <c r="AV15" s="617"/>
      <c r="AW15" s="617"/>
      <c r="AX15" s="617"/>
      <c r="AY15" s="617"/>
      <c r="AZ15" s="145"/>
    </row>
    <row r="16" spans="2:52" ht="15" customHeight="1">
      <c r="B16" s="84"/>
      <c r="C16" s="85"/>
      <c r="D16" s="86"/>
      <c r="E16" s="86"/>
      <c r="F16" s="86"/>
      <c r="G16" s="86"/>
      <c r="H16" s="86"/>
      <c r="I16" s="86"/>
      <c r="J16" s="86"/>
      <c r="K16" s="86"/>
      <c r="L16" s="86"/>
      <c r="M16" s="87"/>
      <c r="N16" s="87"/>
      <c r="O16" s="87"/>
      <c r="P16" s="87"/>
      <c r="Q16" s="91"/>
      <c r="R16" s="87"/>
      <c r="S16" s="87"/>
      <c r="T16" s="87"/>
      <c r="U16" s="87"/>
      <c r="V16" s="87"/>
      <c r="W16" s="88"/>
      <c r="X16" s="88"/>
      <c r="Y16" s="74"/>
      <c r="AD16" s="156"/>
      <c r="AE16" s="153"/>
      <c r="AF16" s="153"/>
      <c r="AG16" s="153"/>
      <c r="AH16" s="153"/>
      <c r="AI16" s="153"/>
      <c r="AJ16" s="153"/>
      <c r="AK16" s="153"/>
      <c r="AL16" s="153"/>
      <c r="AM16" s="153"/>
      <c r="AN16" s="150"/>
      <c r="AO16" s="150"/>
      <c r="AP16" s="150"/>
      <c r="AQ16" s="150"/>
      <c r="AR16" s="161"/>
      <c r="AS16" s="150"/>
      <c r="AT16" s="150"/>
      <c r="AU16" s="150"/>
      <c r="AV16" s="150"/>
      <c r="AW16" s="150"/>
      <c r="AX16" s="157"/>
      <c r="AY16" s="157"/>
      <c r="AZ16" s="145"/>
    </row>
    <row r="17" spans="2:52" ht="15" customHeight="1">
      <c r="B17" s="84"/>
      <c r="C17" s="84"/>
      <c r="D17" s="87"/>
      <c r="E17" s="87"/>
      <c r="F17" s="87"/>
      <c r="G17" s="87"/>
      <c r="H17" s="87"/>
      <c r="I17" s="87"/>
      <c r="J17" s="87"/>
      <c r="K17" s="87"/>
      <c r="L17" s="87"/>
      <c r="M17" s="87" t="s">
        <v>122</v>
      </c>
      <c r="N17" s="87"/>
      <c r="O17" s="87"/>
      <c r="P17" s="87"/>
      <c r="Q17" s="87"/>
      <c r="R17" s="87"/>
      <c r="S17" s="87"/>
      <c r="T17" s="87"/>
      <c r="U17" s="87"/>
      <c r="V17" s="87"/>
      <c r="W17" s="89"/>
      <c r="X17" s="89"/>
      <c r="Y17" s="74"/>
      <c r="AD17" s="158"/>
      <c r="AE17" s="150"/>
      <c r="AF17" s="150"/>
      <c r="AG17" s="150"/>
      <c r="AH17" s="150"/>
      <c r="AI17" s="150"/>
      <c r="AJ17" s="150"/>
      <c r="AK17" s="150"/>
      <c r="AL17" s="150"/>
      <c r="AM17" s="150"/>
      <c r="AN17" s="150" t="s">
        <v>122</v>
      </c>
      <c r="AO17" s="150"/>
      <c r="AP17" s="150"/>
      <c r="AQ17" s="150"/>
      <c r="AR17" s="150"/>
      <c r="AS17" s="150"/>
      <c r="AT17" s="150"/>
      <c r="AU17" s="150"/>
      <c r="AV17" s="150"/>
      <c r="AW17" s="150"/>
      <c r="AX17" s="159"/>
      <c r="AY17" s="159"/>
      <c r="AZ17" s="145"/>
    </row>
    <row r="18" spans="2:52" ht="15" customHeight="1">
      <c r="B18" s="84"/>
      <c r="C18" s="85"/>
      <c r="D18" s="86"/>
      <c r="E18" s="86"/>
      <c r="F18" s="86"/>
      <c r="G18" s="86"/>
      <c r="H18" s="86"/>
      <c r="I18" s="86"/>
      <c r="J18" s="86"/>
      <c r="K18" s="86"/>
      <c r="L18" s="86"/>
      <c r="M18" s="627" t="s">
        <v>115</v>
      </c>
      <c r="N18" s="627"/>
      <c r="O18" s="87"/>
      <c r="P18" s="628" t="str">
        <f>入力シート!$E$24&amp;" " &amp; 入力シート!$E$25</f>
        <v xml:space="preserve"> </v>
      </c>
      <c r="Q18" s="628"/>
      <c r="R18" s="628"/>
      <c r="S18" s="628"/>
      <c r="T18" s="628"/>
      <c r="U18" s="628"/>
      <c r="V18" s="628"/>
      <c r="W18" s="628"/>
      <c r="X18" s="628"/>
      <c r="Y18" s="74"/>
      <c r="AD18" s="156"/>
      <c r="AE18" s="153"/>
      <c r="AF18" s="153"/>
      <c r="AG18" s="153"/>
      <c r="AH18" s="153"/>
      <c r="AI18" s="153"/>
      <c r="AJ18" s="153"/>
      <c r="AK18" s="153"/>
      <c r="AL18" s="153"/>
      <c r="AM18" s="153"/>
      <c r="AN18" s="616" t="s">
        <v>115</v>
      </c>
      <c r="AO18" s="616"/>
      <c r="AP18" s="150"/>
      <c r="AQ18" s="620" t="s">
        <v>116</v>
      </c>
      <c r="AR18" s="620"/>
      <c r="AS18" s="620"/>
      <c r="AT18" s="620"/>
      <c r="AU18" s="620"/>
      <c r="AV18" s="620"/>
      <c r="AW18" s="620"/>
      <c r="AX18" s="620"/>
      <c r="AY18" s="620"/>
      <c r="AZ18" s="145"/>
    </row>
    <row r="19" spans="2:52" ht="15" customHeight="1">
      <c r="B19" s="84"/>
      <c r="C19" s="85"/>
      <c r="D19" s="86"/>
      <c r="E19" s="86"/>
      <c r="F19" s="86"/>
      <c r="G19" s="86"/>
      <c r="H19" s="86"/>
      <c r="I19" s="86"/>
      <c r="J19" s="86"/>
      <c r="K19" s="86"/>
      <c r="L19" s="86"/>
      <c r="M19" s="627" t="s">
        <v>117</v>
      </c>
      <c r="N19" s="627"/>
      <c r="O19" s="90"/>
      <c r="P19" s="629">
        <f>入力シート!$E$23</f>
        <v>0</v>
      </c>
      <c r="Q19" s="629"/>
      <c r="R19" s="629"/>
      <c r="S19" s="629"/>
      <c r="T19" s="629"/>
      <c r="U19" s="629"/>
      <c r="V19" s="629"/>
      <c r="W19" s="629"/>
      <c r="X19" s="629"/>
      <c r="Y19" s="74"/>
      <c r="AD19" s="156"/>
      <c r="AE19" s="153"/>
      <c r="AF19" s="153"/>
      <c r="AG19" s="153"/>
      <c r="AH19" s="153"/>
      <c r="AI19" s="153"/>
      <c r="AJ19" s="153"/>
      <c r="AK19" s="153"/>
      <c r="AL19" s="153"/>
      <c r="AM19" s="153"/>
      <c r="AN19" s="616" t="s">
        <v>117</v>
      </c>
      <c r="AO19" s="616"/>
      <c r="AP19" s="160"/>
      <c r="AQ19" s="621" t="s">
        <v>12</v>
      </c>
      <c r="AR19" s="621"/>
      <c r="AS19" s="621"/>
      <c r="AT19" s="621"/>
      <c r="AU19" s="621"/>
      <c r="AV19" s="621"/>
      <c r="AW19" s="621"/>
      <c r="AX19" s="621"/>
      <c r="AY19" s="621"/>
      <c r="AZ19" s="145"/>
    </row>
    <row r="20" spans="2:52" ht="15" customHeight="1">
      <c r="B20" s="84"/>
      <c r="C20" s="85"/>
      <c r="D20" s="86"/>
      <c r="E20" s="86"/>
      <c r="F20" s="86"/>
      <c r="G20" s="86"/>
      <c r="H20" s="86"/>
      <c r="I20" s="86"/>
      <c r="J20" s="86"/>
      <c r="K20" s="86"/>
      <c r="L20" s="86"/>
      <c r="M20" s="627" t="s">
        <v>118</v>
      </c>
      <c r="N20" s="627"/>
      <c r="O20" s="90"/>
      <c r="P20" s="630" t="str">
        <f>入力シート!$E$26 &amp; " " &amp;入力シート!$E$28</f>
        <v xml:space="preserve"> </v>
      </c>
      <c r="Q20" s="630"/>
      <c r="R20" s="630"/>
      <c r="S20" s="630"/>
      <c r="T20" s="630"/>
      <c r="U20" s="630"/>
      <c r="V20" s="630"/>
      <c r="W20" s="630"/>
      <c r="X20" s="630"/>
      <c r="Y20" s="74"/>
      <c r="AD20" s="156"/>
      <c r="AE20" s="153"/>
      <c r="AF20" s="153"/>
      <c r="AG20" s="153"/>
      <c r="AH20" s="153"/>
      <c r="AI20" s="153"/>
      <c r="AJ20" s="153"/>
      <c r="AK20" s="153"/>
      <c r="AL20" s="153"/>
      <c r="AM20" s="153"/>
      <c r="AN20" s="616" t="s">
        <v>118</v>
      </c>
      <c r="AO20" s="616"/>
      <c r="AP20" s="160"/>
      <c r="AQ20" s="622" t="s">
        <v>119</v>
      </c>
      <c r="AR20" s="622"/>
      <c r="AS20" s="622"/>
      <c r="AT20" s="622"/>
      <c r="AU20" s="622"/>
      <c r="AV20" s="622"/>
      <c r="AW20" s="622"/>
      <c r="AX20" s="622"/>
      <c r="AY20" s="622"/>
      <c r="AZ20" s="145"/>
    </row>
    <row r="21" spans="2:52" ht="15" customHeight="1">
      <c r="B21" s="84"/>
      <c r="C21" s="85"/>
      <c r="D21" s="86"/>
      <c r="E21" s="86"/>
      <c r="F21" s="86"/>
      <c r="G21" s="86"/>
      <c r="H21" s="86"/>
      <c r="I21" s="86"/>
      <c r="J21" s="86"/>
      <c r="K21" s="86"/>
      <c r="L21" s="86"/>
      <c r="M21" s="627" t="s">
        <v>120</v>
      </c>
      <c r="N21" s="627"/>
      <c r="O21" s="87"/>
      <c r="P21" s="631" t="str">
        <f>入力シート!$E$29 &amp; " " &amp; 入力シート!$E$31</f>
        <v xml:space="preserve"> </v>
      </c>
      <c r="Q21" s="631"/>
      <c r="R21" s="631"/>
      <c r="S21" s="631"/>
      <c r="T21" s="631"/>
      <c r="U21" s="631"/>
      <c r="V21" s="631"/>
      <c r="W21" s="631"/>
      <c r="X21" s="631"/>
      <c r="Y21" s="74"/>
      <c r="AD21" s="156"/>
      <c r="AE21" s="153"/>
      <c r="AF21" s="153"/>
      <c r="AG21" s="153"/>
      <c r="AH21" s="153"/>
      <c r="AI21" s="153"/>
      <c r="AJ21" s="153"/>
      <c r="AK21" s="153"/>
      <c r="AL21" s="153"/>
      <c r="AM21" s="153"/>
      <c r="AN21" s="616" t="s">
        <v>120</v>
      </c>
      <c r="AO21" s="616"/>
      <c r="AP21" s="150"/>
      <c r="AQ21" s="617" t="s">
        <v>121</v>
      </c>
      <c r="AR21" s="617"/>
      <c r="AS21" s="617"/>
      <c r="AT21" s="617"/>
      <c r="AU21" s="617"/>
      <c r="AV21" s="617"/>
      <c r="AW21" s="617"/>
      <c r="AX21" s="617"/>
      <c r="AY21" s="617"/>
      <c r="AZ21" s="145"/>
    </row>
    <row r="22" spans="2:52" ht="15" customHeight="1">
      <c r="B22" s="84"/>
      <c r="C22" s="85"/>
      <c r="D22" s="86"/>
      <c r="E22" s="86"/>
      <c r="F22" s="86"/>
      <c r="G22" s="86"/>
      <c r="H22" s="86"/>
      <c r="I22" s="86"/>
      <c r="J22" s="86"/>
      <c r="K22" s="86"/>
      <c r="L22" s="86"/>
      <c r="M22" s="87"/>
      <c r="N22" s="87"/>
      <c r="O22" s="87"/>
      <c r="P22" s="87"/>
      <c r="Q22" s="87"/>
      <c r="R22" s="87"/>
      <c r="S22" s="87"/>
      <c r="T22" s="87"/>
      <c r="U22" s="87"/>
      <c r="V22" s="87"/>
      <c r="W22" s="88"/>
      <c r="X22" s="88"/>
      <c r="Y22" s="74"/>
      <c r="AD22" s="156"/>
      <c r="AE22" s="153"/>
      <c r="AF22" s="153"/>
      <c r="AG22" s="153"/>
      <c r="AH22" s="153"/>
      <c r="AI22" s="153"/>
      <c r="AJ22" s="153"/>
      <c r="AK22" s="153"/>
      <c r="AL22" s="153"/>
      <c r="AM22" s="153"/>
      <c r="AN22" s="150"/>
      <c r="AO22" s="150"/>
      <c r="AP22" s="150"/>
      <c r="AQ22" s="150"/>
      <c r="AR22" s="150"/>
      <c r="AS22" s="150"/>
      <c r="AT22" s="150"/>
      <c r="AU22" s="150"/>
      <c r="AV22" s="150"/>
      <c r="AW22" s="150"/>
      <c r="AX22" s="157"/>
      <c r="AY22" s="157"/>
      <c r="AZ22" s="145"/>
    </row>
    <row r="23" spans="2:52" ht="15" customHeight="1">
      <c r="B23" s="84"/>
      <c r="C23" s="84"/>
      <c r="D23" s="87"/>
      <c r="E23" s="87"/>
      <c r="F23" s="87"/>
      <c r="G23" s="87"/>
      <c r="H23" s="87"/>
      <c r="I23" s="87"/>
      <c r="J23" s="87"/>
      <c r="K23" s="87"/>
      <c r="L23" s="87"/>
      <c r="M23" s="87" t="s">
        <v>123</v>
      </c>
      <c r="N23" s="87"/>
      <c r="O23" s="87"/>
      <c r="P23" s="87"/>
      <c r="Q23" s="87"/>
      <c r="R23" s="87"/>
      <c r="S23" s="87"/>
      <c r="T23" s="87"/>
      <c r="U23" s="87"/>
      <c r="V23" s="87"/>
      <c r="W23" s="89"/>
      <c r="X23" s="89"/>
      <c r="Y23" s="74"/>
      <c r="AD23" s="158"/>
      <c r="AE23" s="150"/>
      <c r="AF23" s="150"/>
      <c r="AG23" s="150"/>
      <c r="AH23" s="150"/>
      <c r="AI23" s="150"/>
      <c r="AJ23" s="150"/>
      <c r="AK23" s="150"/>
      <c r="AL23" s="150"/>
      <c r="AM23" s="150"/>
      <c r="AN23" s="150" t="s">
        <v>123</v>
      </c>
      <c r="AO23" s="150"/>
      <c r="AP23" s="150"/>
      <c r="AQ23" s="150"/>
      <c r="AR23" s="150"/>
      <c r="AS23" s="150"/>
      <c r="AT23" s="150"/>
      <c r="AU23" s="150"/>
      <c r="AV23" s="150"/>
      <c r="AW23" s="150"/>
      <c r="AX23" s="159"/>
      <c r="AY23" s="159"/>
      <c r="AZ23" s="145"/>
    </row>
    <row r="24" spans="2:52" ht="15" customHeight="1">
      <c r="B24" s="84"/>
      <c r="C24" s="85"/>
      <c r="D24" s="86"/>
      <c r="E24" s="86"/>
      <c r="F24" s="86"/>
      <c r="G24" s="86"/>
      <c r="H24" s="86"/>
      <c r="I24" s="86"/>
      <c r="J24" s="86"/>
      <c r="K24" s="86"/>
      <c r="L24" s="86"/>
      <c r="M24" s="627" t="s">
        <v>115</v>
      </c>
      <c r="N24" s="627"/>
      <c r="O24" s="87"/>
      <c r="P24" s="628" t="str">
        <f>入力シート!$E$38 &amp; " " &amp;入力シート!$E$39</f>
        <v xml:space="preserve"> </v>
      </c>
      <c r="Q24" s="628"/>
      <c r="R24" s="628"/>
      <c r="S24" s="628"/>
      <c r="T24" s="628"/>
      <c r="U24" s="628"/>
      <c r="V24" s="628"/>
      <c r="W24" s="628"/>
      <c r="X24" s="628"/>
      <c r="Y24" s="74"/>
      <c r="AD24" s="156"/>
      <c r="AE24" s="153"/>
      <c r="AF24" s="153"/>
      <c r="AG24" s="153"/>
      <c r="AH24" s="153"/>
      <c r="AI24" s="153"/>
      <c r="AJ24" s="153"/>
      <c r="AK24" s="153"/>
      <c r="AL24" s="153"/>
      <c r="AM24" s="153"/>
      <c r="AN24" s="616" t="s">
        <v>115</v>
      </c>
      <c r="AO24" s="616"/>
      <c r="AP24" s="150"/>
      <c r="AQ24" s="620" t="s">
        <v>116</v>
      </c>
      <c r="AR24" s="620"/>
      <c r="AS24" s="620"/>
      <c r="AT24" s="620"/>
      <c r="AU24" s="620"/>
      <c r="AV24" s="620"/>
      <c r="AW24" s="620"/>
      <c r="AX24" s="620"/>
      <c r="AY24" s="620"/>
      <c r="AZ24" s="145"/>
    </row>
    <row r="25" spans="2:52" ht="15" customHeight="1">
      <c r="B25" s="84"/>
      <c r="C25" s="85"/>
      <c r="D25" s="86"/>
      <c r="E25" s="86"/>
      <c r="F25" s="86"/>
      <c r="G25" s="86"/>
      <c r="H25" s="86"/>
      <c r="I25" s="86"/>
      <c r="J25" s="86"/>
      <c r="K25" s="86"/>
      <c r="L25" s="86"/>
      <c r="M25" s="627" t="s">
        <v>117</v>
      </c>
      <c r="N25" s="627"/>
      <c r="O25" s="90"/>
      <c r="P25" s="629">
        <f>入力シート!$E$37</f>
        <v>0</v>
      </c>
      <c r="Q25" s="629"/>
      <c r="R25" s="629"/>
      <c r="S25" s="629"/>
      <c r="T25" s="629"/>
      <c r="U25" s="629"/>
      <c r="V25" s="629"/>
      <c r="W25" s="629"/>
      <c r="X25" s="629"/>
      <c r="Y25" s="74"/>
      <c r="AD25" s="156"/>
      <c r="AE25" s="153"/>
      <c r="AF25" s="153"/>
      <c r="AG25" s="153"/>
      <c r="AH25" s="153"/>
      <c r="AI25" s="153"/>
      <c r="AJ25" s="153"/>
      <c r="AK25" s="153"/>
      <c r="AL25" s="153"/>
      <c r="AM25" s="153"/>
      <c r="AN25" s="616" t="s">
        <v>117</v>
      </c>
      <c r="AO25" s="616"/>
      <c r="AP25" s="160"/>
      <c r="AQ25" s="621" t="s">
        <v>12</v>
      </c>
      <c r="AR25" s="621"/>
      <c r="AS25" s="621"/>
      <c r="AT25" s="621"/>
      <c r="AU25" s="621"/>
      <c r="AV25" s="621"/>
      <c r="AW25" s="621"/>
      <c r="AX25" s="621"/>
      <c r="AY25" s="621"/>
      <c r="AZ25" s="145"/>
    </row>
    <row r="26" spans="2:52" ht="15" customHeight="1">
      <c r="B26" s="84"/>
      <c r="C26" s="85"/>
      <c r="D26" s="86"/>
      <c r="E26" s="86"/>
      <c r="F26" s="86"/>
      <c r="G26" s="86"/>
      <c r="H26" s="86"/>
      <c r="I26" s="86"/>
      <c r="J26" s="86"/>
      <c r="K26" s="86"/>
      <c r="L26" s="86"/>
      <c r="M26" s="627" t="s">
        <v>118</v>
      </c>
      <c r="N26" s="627"/>
      <c r="O26" s="90"/>
      <c r="P26" s="630" t="str">
        <f>入力シート!$E$40 &amp; " " &amp;入力シート!$E$42</f>
        <v xml:space="preserve"> </v>
      </c>
      <c r="Q26" s="630"/>
      <c r="R26" s="630"/>
      <c r="S26" s="630"/>
      <c r="T26" s="630"/>
      <c r="U26" s="630"/>
      <c r="V26" s="630"/>
      <c r="W26" s="630"/>
      <c r="X26" s="630"/>
      <c r="Y26" s="74"/>
      <c r="AD26" s="156"/>
      <c r="AE26" s="153"/>
      <c r="AF26" s="153"/>
      <c r="AG26" s="153"/>
      <c r="AH26" s="153"/>
      <c r="AI26" s="153"/>
      <c r="AJ26" s="153"/>
      <c r="AK26" s="153"/>
      <c r="AL26" s="153"/>
      <c r="AM26" s="153"/>
      <c r="AN26" s="616" t="s">
        <v>118</v>
      </c>
      <c r="AO26" s="616"/>
      <c r="AP26" s="160"/>
      <c r="AQ26" s="622" t="s">
        <v>119</v>
      </c>
      <c r="AR26" s="622"/>
      <c r="AS26" s="622"/>
      <c r="AT26" s="622"/>
      <c r="AU26" s="622"/>
      <c r="AV26" s="622"/>
      <c r="AW26" s="622"/>
      <c r="AX26" s="622"/>
      <c r="AY26" s="622"/>
      <c r="AZ26" s="145"/>
    </row>
    <row r="27" spans="2:52" ht="15" customHeight="1">
      <c r="B27" s="84"/>
      <c r="C27" s="85"/>
      <c r="D27" s="86"/>
      <c r="E27" s="86"/>
      <c r="F27" s="86"/>
      <c r="G27" s="86"/>
      <c r="H27" s="86"/>
      <c r="I27" s="86"/>
      <c r="J27" s="86"/>
      <c r="K27" s="86"/>
      <c r="L27" s="86"/>
      <c r="M27" s="627" t="s">
        <v>120</v>
      </c>
      <c r="N27" s="627"/>
      <c r="O27" s="87"/>
      <c r="P27" s="631" t="str">
        <f>入力シート!$E$43 &amp; " " &amp;入力シート!$E$45</f>
        <v xml:space="preserve"> </v>
      </c>
      <c r="Q27" s="631"/>
      <c r="R27" s="631"/>
      <c r="S27" s="631"/>
      <c r="T27" s="631"/>
      <c r="U27" s="631"/>
      <c r="V27" s="631"/>
      <c r="W27" s="631"/>
      <c r="X27" s="631"/>
      <c r="Y27" s="74"/>
      <c r="AD27" s="156"/>
      <c r="AE27" s="153"/>
      <c r="AF27" s="153"/>
      <c r="AG27" s="153"/>
      <c r="AH27" s="153"/>
      <c r="AI27" s="153"/>
      <c r="AJ27" s="153"/>
      <c r="AK27" s="153"/>
      <c r="AL27" s="153"/>
      <c r="AM27" s="153"/>
      <c r="AN27" s="616" t="s">
        <v>120</v>
      </c>
      <c r="AO27" s="616"/>
      <c r="AP27" s="150"/>
      <c r="AQ27" s="617" t="s">
        <v>121</v>
      </c>
      <c r="AR27" s="617"/>
      <c r="AS27" s="617"/>
      <c r="AT27" s="617"/>
      <c r="AU27" s="617"/>
      <c r="AV27" s="617"/>
      <c r="AW27" s="617"/>
      <c r="AX27" s="617"/>
      <c r="AY27" s="617"/>
      <c r="AZ27" s="145"/>
    </row>
    <row r="28" spans="2:52" ht="15" customHeight="1">
      <c r="B28" s="75"/>
      <c r="C28" s="75"/>
      <c r="D28" s="75"/>
      <c r="E28" s="75"/>
      <c r="F28" s="75"/>
      <c r="G28" s="75"/>
      <c r="H28" s="75"/>
      <c r="I28" s="75"/>
      <c r="J28" s="75"/>
      <c r="K28" s="75"/>
      <c r="L28" s="75"/>
      <c r="M28" s="75"/>
      <c r="N28" s="75"/>
      <c r="O28" s="75"/>
      <c r="P28" s="75"/>
      <c r="Q28" s="75"/>
      <c r="R28" s="75"/>
      <c r="S28" s="75"/>
      <c r="T28" s="75"/>
      <c r="U28" s="75"/>
      <c r="V28" s="75"/>
      <c r="W28" s="74"/>
      <c r="X28" s="74"/>
      <c r="Y28" s="74"/>
      <c r="AD28" s="144"/>
      <c r="AE28" s="144"/>
      <c r="AF28" s="144"/>
      <c r="AG28" s="144"/>
      <c r="AH28" s="144"/>
      <c r="AI28" s="144"/>
      <c r="AJ28" s="144"/>
      <c r="AK28" s="144"/>
      <c r="AL28" s="144"/>
      <c r="AM28" s="144"/>
      <c r="AN28" s="144"/>
      <c r="AO28" s="144"/>
      <c r="AP28" s="144"/>
      <c r="AQ28" s="144"/>
      <c r="AR28" s="144"/>
      <c r="AS28" s="144"/>
      <c r="AT28" s="144"/>
      <c r="AU28" s="144"/>
      <c r="AV28" s="144"/>
      <c r="AW28" s="144"/>
      <c r="AX28" s="145"/>
      <c r="AY28" s="145"/>
      <c r="AZ28" s="145"/>
    </row>
    <row r="29" spans="2:52" ht="25.5">
      <c r="B29" s="75"/>
      <c r="C29" s="75"/>
      <c r="D29" s="635" t="s">
        <v>379</v>
      </c>
      <c r="E29" s="635"/>
      <c r="F29" s="635"/>
      <c r="G29" s="635"/>
      <c r="H29" s="635"/>
      <c r="I29" s="635"/>
      <c r="J29" s="635"/>
      <c r="K29" s="635"/>
      <c r="L29" s="635"/>
      <c r="M29" s="635"/>
      <c r="N29" s="635"/>
      <c r="O29" s="635"/>
      <c r="P29" s="635"/>
      <c r="Q29" s="635"/>
      <c r="R29" s="635"/>
      <c r="S29" s="635"/>
      <c r="T29" s="635"/>
      <c r="U29" s="635"/>
      <c r="V29" s="635"/>
      <c r="W29" s="635"/>
      <c r="X29" s="635"/>
      <c r="Y29" s="74"/>
      <c r="AD29" s="144"/>
      <c r="AE29" s="618" t="s">
        <v>379</v>
      </c>
      <c r="AF29" s="618"/>
      <c r="AG29" s="618"/>
      <c r="AH29" s="618"/>
      <c r="AI29" s="618"/>
      <c r="AJ29" s="618"/>
      <c r="AK29" s="618"/>
      <c r="AL29" s="618"/>
      <c r="AM29" s="618"/>
      <c r="AN29" s="618"/>
      <c r="AO29" s="618"/>
      <c r="AP29" s="618"/>
      <c r="AQ29" s="618"/>
      <c r="AR29" s="618"/>
      <c r="AS29" s="618"/>
      <c r="AT29" s="618"/>
      <c r="AU29" s="618"/>
      <c r="AV29" s="618"/>
      <c r="AW29" s="618"/>
      <c r="AX29" s="618"/>
      <c r="AY29" s="618"/>
      <c r="AZ29" s="145"/>
    </row>
    <row r="30" spans="2:52" ht="15" customHeight="1">
      <c r="B30" s="84"/>
      <c r="C30" s="92"/>
      <c r="D30" s="410"/>
      <c r="E30" s="93"/>
      <c r="F30" s="93"/>
      <c r="G30" s="93"/>
      <c r="H30" s="93"/>
      <c r="I30" s="93"/>
      <c r="J30" s="93"/>
      <c r="K30" s="93"/>
      <c r="L30" s="93"/>
      <c r="M30" s="93"/>
      <c r="N30" s="93"/>
      <c r="O30" s="93"/>
      <c r="P30" s="93"/>
      <c r="Q30" s="93"/>
      <c r="R30" s="93"/>
      <c r="S30" s="93"/>
      <c r="T30" s="93"/>
      <c r="U30" s="93"/>
      <c r="V30" s="93"/>
      <c r="W30" s="93"/>
      <c r="X30" s="93"/>
      <c r="Y30" s="74"/>
      <c r="AD30" s="162"/>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45"/>
    </row>
    <row r="31" spans="2:52" ht="15" customHeight="1">
      <c r="B31" s="75"/>
      <c r="C31" s="75"/>
      <c r="D31" s="75"/>
      <c r="E31" s="75"/>
      <c r="F31" s="75"/>
      <c r="G31" s="75"/>
      <c r="H31" s="75"/>
      <c r="I31" s="75"/>
      <c r="J31" s="75"/>
      <c r="K31" s="75"/>
      <c r="L31" s="75"/>
      <c r="M31" s="75"/>
      <c r="N31" s="75"/>
      <c r="O31" s="75"/>
      <c r="P31" s="75"/>
      <c r="Q31" s="75"/>
      <c r="R31" s="75"/>
      <c r="S31" s="75"/>
      <c r="T31" s="75"/>
      <c r="U31" s="75"/>
      <c r="V31" s="75"/>
      <c r="W31" s="74"/>
      <c r="X31" s="74"/>
      <c r="Y31" s="74"/>
      <c r="AD31" s="144"/>
      <c r="AE31" s="144"/>
      <c r="AF31" s="144"/>
      <c r="AG31" s="144"/>
      <c r="AH31" s="144"/>
      <c r="AI31" s="144"/>
      <c r="AJ31" s="144"/>
      <c r="AK31" s="144"/>
      <c r="AL31" s="144"/>
      <c r="AM31" s="144"/>
      <c r="AN31" s="144"/>
      <c r="AO31" s="144"/>
      <c r="AP31" s="144"/>
      <c r="AQ31" s="144"/>
      <c r="AR31" s="144"/>
      <c r="AS31" s="144"/>
      <c r="AT31" s="144"/>
      <c r="AU31" s="144"/>
      <c r="AV31" s="144"/>
      <c r="AW31" s="144"/>
      <c r="AX31" s="145"/>
      <c r="AY31" s="145"/>
      <c r="AZ31" s="145"/>
    </row>
    <row r="32" spans="2:52" ht="30" customHeight="1">
      <c r="B32" s="75"/>
      <c r="C32" s="75"/>
      <c r="D32" s="588" t="s">
        <v>380</v>
      </c>
      <c r="E32" s="589"/>
      <c r="F32" s="589"/>
      <c r="G32" s="589"/>
      <c r="H32" s="589"/>
      <c r="I32" s="589"/>
      <c r="J32" s="589"/>
      <c r="K32" s="589"/>
      <c r="L32" s="586" t="s">
        <v>374</v>
      </c>
      <c r="M32" s="587"/>
      <c r="N32" s="587"/>
      <c r="O32" s="587"/>
      <c r="P32" s="587"/>
      <c r="Q32" s="587"/>
      <c r="R32" s="587"/>
      <c r="S32" s="587"/>
      <c r="T32" s="587"/>
      <c r="U32" s="587"/>
      <c r="V32" s="587"/>
      <c r="W32" s="587"/>
      <c r="X32" s="587"/>
      <c r="Y32" s="74"/>
      <c r="AD32" s="144"/>
      <c r="AE32" s="588" t="s">
        <v>375</v>
      </c>
      <c r="AF32" s="589"/>
      <c r="AG32" s="589"/>
      <c r="AH32" s="589"/>
      <c r="AI32" s="589"/>
      <c r="AJ32" s="589"/>
      <c r="AK32" s="589"/>
      <c r="AL32" s="589"/>
      <c r="AM32" s="586" t="s">
        <v>374</v>
      </c>
      <c r="AN32" s="587"/>
      <c r="AO32" s="587"/>
      <c r="AP32" s="587"/>
      <c r="AQ32" s="587"/>
      <c r="AR32" s="587"/>
      <c r="AS32" s="587"/>
      <c r="AT32" s="587"/>
      <c r="AU32" s="587"/>
      <c r="AV32" s="587"/>
      <c r="AW32" s="587"/>
      <c r="AX32" s="587"/>
      <c r="AY32" s="587"/>
      <c r="AZ32" s="145"/>
    </row>
    <row r="33" spans="2:52" ht="15" customHeight="1">
      <c r="B33" s="75"/>
      <c r="C33" s="84"/>
      <c r="D33" s="636" t="s">
        <v>124</v>
      </c>
      <c r="E33" s="636"/>
      <c r="F33" s="636"/>
      <c r="G33" s="636"/>
      <c r="H33" s="636"/>
      <c r="I33" s="636"/>
      <c r="J33" s="636"/>
      <c r="K33" s="636"/>
      <c r="L33" s="636"/>
      <c r="M33" s="636"/>
      <c r="N33" s="636"/>
      <c r="O33" s="636"/>
      <c r="P33" s="636"/>
      <c r="Q33" s="636"/>
      <c r="R33" s="636"/>
      <c r="S33" s="636"/>
      <c r="T33" s="636"/>
      <c r="U33" s="636"/>
      <c r="V33" s="636"/>
      <c r="W33" s="636"/>
      <c r="X33" s="636"/>
      <c r="Y33" s="75"/>
      <c r="AD33" s="158"/>
      <c r="AE33" s="619" t="s">
        <v>124</v>
      </c>
      <c r="AF33" s="619"/>
      <c r="AG33" s="619"/>
      <c r="AH33" s="619"/>
      <c r="AI33" s="619"/>
      <c r="AJ33" s="619"/>
      <c r="AK33" s="619"/>
      <c r="AL33" s="619"/>
      <c r="AM33" s="619"/>
      <c r="AN33" s="619"/>
      <c r="AO33" s="619"/>
      <c r="AP33" s="619"/>
      <c r="AQ33" s="619"/>
      <c r="AR33" s="619"/>
      <c r="AS33" s="619"/>
      <c r="AT33" s="619"/>
      <c r="AU33" s="619"/>
      <c r="AV33" s="619"/>
      <c r="AW33" s="619"/>
      <c r="AX33" s="619"/>
      <c r="AY33" s="619"/>
      <c r="AZ33" s="144"/>
    </row>
    <row r="34" spans="2:52" ht="19.899999999999999" customHeight="1">
      <c r="B34" s="75"/>
      <c r="C34" s="94"/>
      <c r="D34" s="632" t="s">
        <v>125</v>
      </c>
      <c r="E34" s="633"/>
      <c r="F34" s="633"/>
      <c r="G34" s="633"/>
      <c r="H34" s="633"/>
      <c r="I34" s="634"/>
      <c r="J34" s="637">
        <f>入力シート!D62</f>
        <v>0</v>
      </c>
      <c r="K34" s="638"/>
      <c r="L34" s="638"/>
      <c r="M34" s="638"/>
      <c r="N34" s="638"/>
      <c r="O34" s="638"/>
      <c r="P34" s="638"/>
      <c r="Q34" s="638"/>
      <c r="R34" s="638"/>
      <c r="S34" s="638"/>
      <c r="T34" s="638"/>
      <c r="U34" s="638"/>
      <c r="V34" s="638"/>
      <c r="W34" s="638"/>
      <c r="X34" s="639"/>
      <c r="Y34" s="74"/>
      <c r="AD34" s="164"/>
      <c r="AE34" s="600" t="s">
        <v>125</v>
      </c>
      <c r="AF34" s="601"/>
      <c r="AG34" s="601"/>
      <c r="AH34" s="601"/>
      <c r="AI34" s="601"/>
      <c r="AJ34" s="602"/>
      <c r="AK34" s="607" t="s">
        <v>59</v>
      </c>
      <c r="AL34" s="608"/>
      <c r="AM34" s="608"/>
      <c r="AN34" s="608"/>
      <c r="AO34" s="608"/>
      <c r="AP34" s="608"/>
      <c r="AQ34" s="608"/>
      <c r="AR34" s="608"/>
      <c r="AS34" s="608"/>
      <c r="AT34" s="608"/>
      <c r="AU34" s="608"/>
      <c r="AV34" s="608"/>
      <c r="AW34" s="608"/>
      <c r="AX34" s="608"/>
      <c r="AY34" s="609"/>
      <c r="AZ34" s="145"/>
    </row>
    <row r="35" spans="2:52" ht="19.899999999999999" customHeight="1">
      <c r="B35" s="75"/>
      <c r="C35" s="75"/>
      <c r="D35" s="632" t="s">
        <v>126</v>
      </c>
      <c r="E35" s="633"/>
      <c r="F35" s="633"/>
      <c r="G35" s="633"/>
      <c r="H35" s="633"/>
      <c r="I35" s="634"/>
      <c r="J35" s="640">
        <f>入力シート!E6</f>
        <v>0</v>
      </c>
      <c r="K35" s="641"/>
      <c r="L35" s="641"/>
      <c r="M35" s="641"/>
      <c r="N35" s="641"/>
      <c r="O35" s="641"/>
      <c r="P35" s="641"/>
      <c r="Q35" s="641"/>
      <c r="R35" s="641"/>
      <c r="S35" s="641"/>
      <c r="T35" s="641"/>
      <c r="U35" s="641"/>
      <c r="V35" s="641"/>
      <c r="W35" s="641"/>
      <c r="X35" s="642"/>
      <c r="Y35" s="74"/>
      <c r="AD35" s="144"/>
      <c r="AE35" s="600" t="s">
        <v>126</v>
      </c>
      <c r="AF35" s="601"/>
      <c r="AG35" s="601"/>
      <c r="AH35" s="601"/>
      <c r="AI35" s="601"/>
      <c r="AJ35" s="602"/>
      <c r="AK35" s="607" t="s">
        <v>127</v>
      </c>
      <c r="AL35" s="608"/>
      <c r="AM35" s="608"/>
      <c r="AN35" s="608"/>
      <c r="AO35" s="608"/>
      <c r="AP35" s="608"/>
      <c r="AQ35" s="608"/>
      <c r="AR35" s="608"/>
      <c r="AS35" s="608"/>
      <c r="AT35" s="608"/>
      <c r="AU35" s="608"/>
      <c r="AV35" s="608"/>
      <c r="AW35" s="608"/>
      <c r="AX35" s="608"/>
      <c r="AY35" s="609"/>
      <c r="AZ35" s="145"/>
    </row>
    <row r="36" spans="2:52" ht="19.899999999999999" customHeight="1">
      <c r="B36" s="75"/>
      <c r="C36" s="75"/>
      <c r="D36" s="632" t="s">
        <v>128</v>
      </c>
      <c r="E36" s="633"/>
      <c r="F36" s="633"/>
      <c r="G36" s="633"/>
      <c r="H36" s="633"/>
      <c r="I36" s="634"/>
      <c r="J36" s="597">
        <f>入力シート!E50</f>
        <v>0</v>
      </c>
      <c r="K36" s="598"/>
      <c r="L36" s="598"/>
      <c r="M36" s="598"/>
      <c r="N36" s="598"/>
      <c r="O36" s="598"/>
      <c r="P36" s="598"/>
      <c r="Q36" s="598"/>
      <c r="R36" s="598"/>
      <c r="S36" s="598"/>
      <c r="T36" s="598"/>
      <c r="U36" s="598"/>
      <c r="V36" s="598"/>
      <c r="W36" s="598"/>
      <c r="X36" s="599"/>
      <c r="Y36" s="74"/>
      <c r="AD36" s="144"/>
      <c r="AE36" s="600" t="s">
        <v>128</v>
      </c>
      <c r="AF36" s="601"/>
      <c r="AG36" s="601"/>
      <c r="AH36" s="601"/>
      <c r="AI36" s="601"/>
      <c r="AJ36" s="602"/>
      <c r="AK36" s="613" t="s">
        <v>129</v>
      </c>
      <c r="AL36" s="614"/>
      <c r="AM36" s="614"/>
      <c r="AN36" s="614"/>
      <c r="AO36" s="614"/>
      <c r="AP36" s="614"/>
      <c r="AQ36" s="614"/>
      <c r="AR36" s="614"/>
      <c r="AS36" s="614"/>
      <c r="AT36" s="614"/>
      <c r="AU36" s="614"/>
      <c r="AV36" s="614"/>
      <c r="AW36" s="614"/>
      <c r="AX36" s="614"/>
      <c r="AY36" s="615"/>
      <c r="AZ36" s="145"/>
    </row>
    <row r="37" spans="2:52" ht="19.899999999999999" customHeight="1">
      <c r="B37" s="75"/>
      <c r="C37" s="75"/>
      <c r="D37" s="600" t="s">
        <v>130</v>
      </c>
      <c r="E37" s="601"/>
      <c r="F37" s="601"/>
      <c r="G37" s="601"/>
      <c r="H37" s="601"/>
      <c r="I37" s="602"/>
      <c r="J37" s="592"/>
      <c r="K37" s="593"/>
      <c r="L37" s="593"/>
      <c r="M37" s="593"/>
      <c r="N37" s="593"/>
      <c r="O37" s="593"/>
      <c r="P37" s="593"/>
      <c r="Q37" s="593"/>
      <c r="R37" s="593"/>
      <c r="S37" s="593"/>
      <c r="T37" s="593"/>
      <c r="U37" s="593"/>
      <c r="V37" s="593"/>
      <c r="W37" s="595" t="s">
        <v>131</v>
      </c>
      <c r="X37" s="596"/>
      <c r="Y37" s="74"/>
      <c r="AD37" s="144"/>
      <c r="AE37" s="600" t="s">
        <v>130</v>
      </c>
      <c r="AF37" s="601"/>
      <c r="AG37" s="601"/>
      <c r="AH37" s="601"/>
      <c r="AI37" s="601"/>
      <c r="AJ37" s="602"/>
      <c r="AK37" s="605" t="s">
        <v>132</v>
      </c>
      <c r="AL37" s="606"/>
      <c r="AM37" s="606"/>
      <c r="AN37" s="606"/>
      <c r="AO37" s="606"/>
      <c r="AP37" s="606"/>
      <c r="AQ37" s="606"/>
      <c r="AR37" s="606"/>
      <c r="AS37" s="606"/>
      <c r="AT37" s="606"/>
      <c r="AU37" s="606"/>
      <c r="AV37" s="606"/>
      <c r="AW37" s="606"/>
      <c r="AX37" s="603" t="s">
        <v>131</v>
      </c>
      <c r="AY37" s="604"/>
      <c r="AZ37" s="145"/>
    </row>
    <row r="38" spans="2:52" ht="19.899999999999999" customHeight="1">
      <c r="B38" s="75"/>
      <c r="C38" s="75"/>
      <c r="Y38" s="74"/>
      <c r="AD38" s="144"/>
      <c r="AZ38" s="145"/>
    </row>
    <row r="39" spans="2:52" ht="19.899999999999999" customHeight="1">
      <c r="B39" s="75"/>
      <c r="C39" s="75"/>
      <c r="D39" s="170" t="s">
        <v>376</v>
      </c>
      <c r="E39" s="170"/>
      <c r="F39" s="170"/>
      <c r="G39" s="170"/>
      <c r="H39" s="170"/>
      <c r="I39" s="170"/>
      <c r="J39" s="183"/>
      <c r="K39" s="183"/>
      <c r="L39" s="183"/>
      <c r="M39" s="183"/>
      <c r="N39" s="170"/>
      <c r="O39" s="170"/>
      <c r="P39" s="170"/>
      <c r="Q39" s="170"/>
      <c r="R39" s="170"/>
      <c r="S39" s="170"/>
      <c r="T39" s="170"/>
      <c r="U39" s="170"/>
      <c r="V39" s="170"/>
      <c r="W39" s="170"/>
      <c r="X39" s="170"/>
      <c r="Y39" s="74"/>
      <c r="AD39" s="144"/>
      <c r="AE39" s="170" t="s">
        <v>376</v>
      </c>
      <c r="AF39" s="170"/>
      <c r="AG39" s="170"/>
      <c r="AH39" s="170"/>
      <c r="AI39" s="170"/>
      <c r="AJ39" s="170"/>
      <c r="AK39" s="170"/>
      <c r="AL39" s="170"/>
      <c r="AM39" s="170"/>
      <c r="AN39" s="170"/>
      <c r="AO39" s="170"/>
      <c r="AP39" s="170"/>
      <c r="AQ39" s="170"/>
      <c r="AR39" s="170"/>
      <c r="AS39" s="170"/>
      <c r="AT39" s="170"/>
      <c r="AU39" s="170"/>
      <c r="AV39" s="170"/>
      <c r="AW39" s="170"/>
      <c r="AX39" s="170"/>
      <c r="AY39" s="170"/>
      <c r="AZ39" s="145"/>
    </row>
    <row r="40" spans="2:52" ht="19.899999999999999" customHeight="1">
      <c r="B40" s="75"/>
      <c r="C40" s="75"/>
      <c r="D40" s="590" t="s">
        <v>133</v>
      </c>
      <c r="E40" s="591"/>
      <c r="F40" s="591"/>
      <c r="G40" s="591"/>
      <c r="H40" s="591"/>
      <c r="I40" s="591"/>
      <c r="J40" s="592"/>
      <c r="K40" s="593"/>
      <c r="L40" s="593"/>
      <c r="M40" s="594"/>
      <c r="N40" s="595" t="s">
        <v>134</v>
      </c>
      <c r="O40" s="596"/>
      <c r="P40" s="175"/>
      <c r="Q40" s="171"/>
      <c r="R40" s="171"/>
      <c r="S40" s="171"/>
      <c r="T40" s="171"/>
      <c r="U40" s="171"/>
      <c r="V40" s="171"/>
      <c r="W40" s="171"/>
      <c r="X40" s="176"/>
      <c r="Y40" s="74"/>
      <c r="AD40" s="144"/>
      <c r="AE40" s="590" t="s">
        <v>133</v>
      </c>
      <c r="AF40" s="591"/>
      <c r="AG40" s="591"/>
      <c r="AH40" s="591"/>
      <c r="AI40" s="591"/>
      <c r="AJ40" s="612"/>
      <c r="AK40" s="605" t="s">
        <v>135</v>
      </c>
      <c r="AL40" s="606"/>
      <c r="AM40" s="606"/>
      <c r="AN40" s="606"/>
      <c r="AO40" s="595" t="s">
        <v>134</v>
      </c>
      <c r="AP40" s="596"/>
      <c r="AQ40" s="175"/>
      <c r="AR40" s="171"/>
      <c r="AS40" s="171"/>
      <c r="AT40" s="171"/>
      <c r="AU40" s="171"/>
      <c r="AV40" s="171"/>
      <c r="AW40" s="171"/>
      <c r="AX40" s="171"/>
      <c r="AY40" s="176"/>
      <c r="AZ40" s="145"/>
    </row>
    <row r="41" spans="2:52" ht="19.899999999999999" customHeight="1">
      <c r="B41" s="75"/>
      <c r="C41" s="75"/>
      <c r="D41" s="590" t="s">
        <v>136</v>
      </c>
      <c r="E41" s="591"/>
      <c r="F41" s="591"/>
      <c r="G41" s="591"/>
      <c r="H41" s="591"/>
      <c r="I41" s="591"/>
      <c r="J41" s="592"/>
      <c r="K41" s="593"/>
      <c r="L41" s="593"/>
      <c r="M41" s="594"/>
      <c r="N41" s="595" t="s">
        <v>134</v>
      </c>
      <c r="O41" s="596"/>
      <c r="P41" s="177"/>
      <c r="Q41" s="166"/>
      <c r="R41" s="166"/>
      <c r="S41" s="166"/>
      <c r="T41" s="166"/>
      <c r="U41" s="166"/>
      <c r="V41" s="166"/>
      <c r="W41" s="166"/>
      <c r="X41" s="178"/>
      <c r="Y41" s="74"/>
      <c r="AD41" s="144"/>
      <c r="AE41" s="590" t="s">
        <v>136</v>
      </c>
      <c r="AF41" s="591"/>
      <c r="AG41" s="591"/>
      <c r="AH41" s="591"/>
      <c r="AI41" s="591"/>
      <c r="AJ41" s="612"/>
      <c r="AK41" s="605" t="s">
        <v>137</v>
      </c>
      <c r="AL41" s="606"/>
      <c r="AM41" s="606"/>
      <c r="AN41" s="606"/>
      <c r="AO41" s="595" t="s">
        <v>134</v>
      </c>
      <c r="AP41" s="596"/>
      <c r="AQ41" s="177"/>
      <c r="AR41" s="166"/>
      <c r="AS41" s="166"/>
      <c r="AT41" s="166"/>
      <c r="AU41" s="166"/>
      <c r="AV41" s="166"/>
      <c r="AW41" s="166"/>
      <c r="AX41" s="166"/>
      <c r="AY41" s="178"/>
      <c r="AZ41" s="145"/>
    </row>
    <row r="42" spans="2:52" ht="19.899999999999999" customHeight="1">
      <c r="B42" s="75"/>
      <c r="C42" s="75"/>
      <c r="D42" s="610" t="s">
        <v>138</v>
      </c>
      <c r="E42" s="611"/>
      <c r="F42" s="611"/>
      <c r="G42" s="611"/>
      <c r="H42" s="611"/>
      <c r="I42" s="611"/>
      <c r="J42" s="592"/>
      <c r="K42" s="593"/>
      <c r="L42" s="593"/>
      <c r="M42" s="594"/>
      <c r="N42" s="595" t="s">
        <v>134</v>
      </c>
      <c r="O42" s="596"/>
      <c r="P42" s="179"/>
      <c r="Q42" s="169"/>
      <c r="R42" s="169"/>
      <c r="S42" s="169"/>
      <c r="T42" s="169"/>
      <c r="U42" s="169"/>
      <c r="V42" s="169"/>
      <c r="W42" s="169"/>
      <c r="X42" s="180"/>
      <c r="Y42" s="74"/>
      <c r="AD42" s="144"/>
      <c r="AE42" s="610" t="s">
        <v>138</v>
      </c>
      <c r="AF42" s="611"/>
      <c r="AG42" s="611"/>
      <c r="AH42" s="611"/>
      <c r="AI42" s="611"/>
      <c r="AJ42" s="611"/>
      <c r="AK42" s="605" t="s">
        <v>137</v>
      </c>
      <c r="AL42" s="606"/>
      <c r="AM42" s="606"/>
      <c r="AN42" s="606"/>
      <c r="AO42" s="595" t="s">
        <v>134</v>
      </c>
      <c r="AP42" s="596"/>
      <c r="AQ42" s="179"/>
      <c r="AR42" s="169"/>
      <c r="AS42" s="169"/>
      <c r="AT42" s="169"/>
      <c r="AU42" s="169"/>
      <c r="AV42" s="169"/>
      <c r="AW42" s="169"/>
      <c r="AX42" s="169"/>
      <c r="AY42" s="180"/>
      <c r="AZ42" s="145"/>
    </row>
    <row r="43" spans="2:52" ht="19.899999999999999" customHeight="1">
      <c r="B43" s="75"/>
      <c r="C43" s="75"/>
      <c r="D43" s="167"/>
      <c r="E43" s="167"/>
      <c r="F43" s="167"/>
      <c r="G43" s="167"/>
      <c r="H43" s="167"/>
      <c r="I43" s="167"/>
      <c r="J43" s="168"/>
      <c r="K43" s="168"/>
      <c r="L43" s="169"/>
      <c r="M43" s="169"/>
      <c r="N43" s="169"/>
      <c r="O43" s="169"/>
      <c r="P43" s="168"/>
      <c r="Q43" s="169"/>
      <c r="R43" s="169"/>
      <c r="S43" s="168"/>
      <c r="T43" s="169"/>
      <c r="U43" s="169"/>
      <c r="V43" s="168"/>
      <c r="W43" s="168"/>
      <c r="X43" s="168"/>
      <c r="Y43" s="74"/>
      <c r="AD43" s="144"/>
      <c r="AE43" s="167"/>
      <c r="AF43" s="167"/>
      <c r="AG43" s="167"/>
      <c r="AH43" s="167"/>
      <c r="AI43" s="167"/>
      <c r="AJ43" s="167"/>
      <c r="AK43" s="168"/>
      <c r="AL43" s="168"/>
      <c r="AM43" s="169"/>
      <c r="AN43" s="169"/>
      <c r="AO43" s="169"/>
      <c r="AP43" s="169"/>
      <c r="AQ43" s="168"/>
      <c r="AR43" s="169"/>
      <c r="AS43" s="169"/>
      <c r="AT43" s="168"/>
      <c r="AU43" s="169"/>
      <c r="AV43" s="169"/>
      <c r="AW43" s="168"/>
      <c r="AX43" s="168"/>
      <c r="AY43" s="168"/>
      <c r="AZ43" s="145"/>
    </row>
    <row r="44" spans="2:52" ht="19.899999999999999" customHeight="1">
      <c r="B44" s="75"/>
      <c r="C44" s="75"/>
      <c r="D44" s="96" t="s">
        <v>32</v>
      </c>
      <c r="E44" s="74"/>
      <c r="F44" s="74"/>
      <c r="G44" s="74"/>
      <c r="H44" s="74"/>
      <c r="I44" s="74"/>
      <c r="J44" s="75"/>
      <c r="K44" s="75"/>
      <c r="L44" s="97"/>
      <c r="M44" s="97"/>
      <c r="N44" s="97"/>
      <c r="O44" s="97"/>
      <c r="P44" s="75"/>
      <c r="Q44" s="97"/>
      <c r="R44" s="97"/>
      <c r="S44" s="75"/>
      <c r="T44" s="97"/>
      <c r="U44" s="97"/>
      <c r="V44" s="75"/>
      <c r="W44" s="75"/>
      <c r="X44" s="94"/>
      <c r="Y44" s="74"/>
      <c r="AD44" s="144"/>
      <c r="AE44" s="165" t="s">
        <v>32</v>
      </c>
      <c r="AF44" s="145"/>
      <c r="AG44" s="145"/>
      <c r="AH44" s="145"/>
      <c r="AI44" s="145"/>
      <c r="AJ44" s="145"/>
      <c r="AK44" s="144"/>
      <c r="AL44" s="144"/>
      <c r="AM44" s="166"/>
      <c r="AN44" s="166"/>
      <c r="AO44" s="166"/>
      <c r="AP44" s="166"/>
      <c r="AQ44" s="144"/>
      <c r="AR44" s="166"/>
      <c r="AS44" s="166"/>
      <c r="AT44" s="144"/>
      <c r="AU44" s="166"/>
      <c r="AV44" s="166"/>
      <c r="AW44" s="144"/>
      <c r="AX44" s="144"/>
      <c r="AY44" s="164"/>
      <c r="AZ44" s="145"/>
    </row>
    <row r="45" spans="2:52" ht="19.899999999999999" customHeight="1">
      <c r="B45" s="75"/>
      <c r="C45" s="75"/>
      <c r="D45" s="96"/>
      <c r="E45" s="74"/>
      <c r="F45" s="74"/>
      <c r="G45" s="74"/>
      <c r="H45" s="74"/>
      <c r="I45" s="74"/>
      <c r="J45" s="75"/>
      <c r="K45" s="75"/>
      <c r="L45" s="97"/>
      <c r="M45" s="97"/>
      <c r="N45" s="97"/>
      <c r="O45" s="97"/>
      <c r="P45" s="75"/>
      <c r="Q45" s="97"/>
      <c r="R45" s="97"/>
      <c r="S45" s="75"/>
      <c r="T45" s="97"/>
      <c r="U45" s="97"/>
      <c r="V45" s="75"/>
      <c r="W45" s="75"/>
      <c r="X45" s="94"/>
      <c r="Y45" s="74"/>
      <c r="AD45" s="144"/>
      <c r="AE45" s="165"/>
      <c r="AF45" s="145"/>
      <c r="AG45" s="145"/>
      <c r="AH45" s="145"/>
      <c r="AI45" s="145"/>
      <c r="AJ45" s="145"/>
      <c r="AK45" s="144"/>
      <c r="AL45" s="144"/>
      <c r="AM45" s="166"/>
      <c r="AN45" s="166"/>
      <c r="AO45" s="166"/>
      <c r="AP45" s="166"/>
      <c r="AQ45" s="144"/>
      <c r="AR45" s="166"/>
      <c r="AS45" s="166"/>
      <c r="AT45" s="144"/>
      <c r="AU45" s="166"/>
      <c r="AV45" s="166"/>
      <c r="AW45" s="144"/>
      <c r="AX45" s="144"/>
      <c r="AY45" s="164"/>
      <c r="AZ45" s="145"/>
    </row>
    <row r="46" spans="2:52" ht="19.899999999999999" customHeight="1">
      <c r="B46" s="75"/>
      <c r="C46" s="75"/>
      <c r="D46" s="96"/>
      <c r="E46" s="74"/>
      <c r="F46" s="74"/>
      <c r="G46" s="74"/>
      <c r="H46" s="74"/>
      <c r="I46" s="74"/>
      <c r="J46" s="75"/>
      <c r="K46" s="75"/>
      <c r="L46" s="97"/>
      <c r="M46" s="97"/>
      <c r="N46" s="97"/>
      <c r="O46" s="97"/>
      <c r="P46" s="75"/>
      <c r="Q46" s="97"/>
      <c r="R46" s="97"/>
      <c r="S46" s="75"/>
      <c r="T46" s="97"/>
      <c r="U46" s="97"/>
      <c r="V46" s="75"/>
      <c r="W46" s="75"/>
      <c r="X46" s="94"/>
      <c r="Y46" s="74"/>
      <c r="AD46" s="144"/>
      <c r="AE46" s="165"/>
      <c r="AF46" s="145"/>
      <c r="AG46" s="145"/>
      <c r="AH46" s="145"/>
      <c r="AI46" s="145"/>
      <c r="AJ46" s="145"/>
      <c r="AK46" s="144"/>
      <c r="AL46" s="144"/>
      <c r="AM46" s="166"/>
      <c r="AN46" s="166"/>
      <c r="AO46" s="166"/>
      <c r="AP46" s="166"/>
      <c r="AQ46" s="144"/>
      <c r="AR46" s="166"/>
      <c r="AS46" s="166"/>
      <c r="AT46" s="144"/>
      <c r="AU46" s="166"/>
      <c r="AV46" s="166"/>
      <c r="AW46" s="144"/>
      <c r="AX46" s="144"/>
      <c r="AY46" s="164"/>
      <c r="AZ46" s="145"/>
    </row>
    <row r="47" spans="2:52" ht="19.899999999999999" customHeight="1">
      <c r="B47" s="75"/>
      <c r="C47" s="75"/>
      <c r="D47" s="96"/>
      <c r="E47" s="145"/>
      <c r="F47" s="145"/>
      <c r="G47" s="145"/>
      <c r="H47" s="145"/>
      <c r="I47" s="145"/>
      <c r="J47" s="144"/>
      <c r="K47" s="144"/>
      <c r="L47" s="166"/>
      <c r="M47" s="166"/>
      <c r="N47" s="166"/>
      <c r="O47" s="166"/>
      <c r="P47" s="144"/>
      <c r="Q47" s="166"/>
      <c r="R47" s="166"/>
      <c r="S47" s="144"/>
      <c r="T47" s="166"/>
      <c r="U47" s="166"/>
      <c r="V47" s="144"/>
      <c r="W47" s="144"/>
      <c r="X47" s="94"/>
      <c r="Y47" s="74"/>
      <c r="AD47" s="144"/>
      <c r="AE47" s="165"/>
      <c r="AF47" s="145"/>
      <c r="AG47" s="145"/>
      <c r="AH47" s="145"/>
      <c r="AI47" s="145"/>
      <c r="AJ47" s="145"/>
      <c r="AK47" s="144"/>
      <c r="AL47" s="144"/>
      <c r="AM47" s="166"/>
      <c r="AN47" s="166"/>
      <c r="AO47" s="166"/>
      <c r="AP47" s="166"/>
      <c r="AQ47" s="144"/>
      <c r="AR47" s="166"/>
      <c r="AS47" s="166"/>
      <c r="AT47" s="144"/>
      <c r="AU47" s="166"/>
      <c r="AV47" s="166"/>
      <c r="AW47" s="144"/>
      <c r="AX47" s="144"/>
      <c r="AY47" s="164"/>
      <c r="AZ47" s="145"/>
    </row>
    <row r="48" spans="2:52" ht="19.899999999999999" customHeight="1">
      <c r="B48" s="75"/>
      <c r="C48" s="75"/>
      <c r="D48" s="172"/>
      <c r="E48" s="173"/>
      <c r="F48" s="173"/>
      <c r="G48" s="173"/>
      <c r="H48" s="173"/>
      <c r="I48" s="173"/>
      <c r="J48" s="173"/>
      <c r="K48" s="173"/>
      <c r="L48" s="173"/>
      <c r="M48" s="173"/>
      <c r="N48" s="173"/>
      <c r="O48" s="173"/>
      <c r="P48" s="173"/>
      <c r="Q48" s="173"/>
      <c r="R48" s="173"/>
      <c r="S48" s="173"/>
      <c r="T48" s="173"/>
      <c r="U48" s="173"/>
      <c r="V48" s="173"/>
      <c r="W48" s="173"/>
      <c r="X48" s="174"/>
      <c r="Y48" s="74"/>
      <c r="AD48" s="144"/>
      <c r="AE48" s="172"/>
      <c r="AF48" s="173"/>
      <c r="AG48" s="173"/>
      <c r="AH48" s="173"/>
      <c r="AI48" s="173"/>
      <c r="AJ48" s="173"/>
      <c r="AK48" s="173"/>
      <c r="AL48" s="173"/>
      <c r="AM48" s="173"/>
      <c r="AN48" s="173"/>
      <c r="AO48" s="173"/>
      <c r="AP48" s="173"/>
      <c r="AQ48" s="173"/>
      <c r="AR48" s="173"/>
      <c r="AS48" s="173"/>
      <c r="AT48" s="173"/>
      <c r="AU48" s="173"/>
      <c r="AV48" s="173"/>
      <c r="AW48" s="173"/>
      <c r="AX48" s="173"/>
      <c r="AY48" s="174"/>
      <c r="AZ48" s="145"/>
    </row>
    <row r="49" spans="2:52" ht="19.899999999999999" customHeight="1">
      <c r="B49" s="75"/>
      <c r="C49" s="75"/>
      <c r="D49" s="181"/>
      <c r="E49" s="181"/>
      <c r="F49" s="181"/>
      <c r="G49" s="181"/>
      <c r="H49" s="181"/>
      <c r="I49" s="181"/>
      <c r="J49" s="95"/>
      <c r="K49" s="95"/>
      <c r="L49" s="182"/>
      <c r="M49" s="182"/>
      <c r="N49" s="182"/>
      <c r="O49" s="182"/>
      <c r="P49" s="95"/>
      <c r="Q49" s="182"/>
      <c r="R49" s="182"/>
      <c r="S49" s="95"/>
      <c r="T49" s="182"/>
      <c r="U49" s="182"/>
      <c r="V49" s="95"/>
      <c r="W49" s="95"/>
      <c r="X49" s="95"/>
      <c r="Y49" s="74"/>
      <c r="AD49" s="144"/>
      <c r="AZ49" s="145"/>
    </row>
    <row r="50" spans="2:52" ht="19.899999999999999" customHeight="1">
      <c r="B50" s="75"/>
      <c r="C50" s="75"/>
      <c r="D50" s="74"/>
      <c r="E50" s="74"/>
      <c r="F50" s="74"/>
      <c r="G50" s="74"/>
      <c r="H50" s="74"/>
      <c r="I50" s="74"/>
      <c r="J50" s="75"/>
      <c r="K50" s="75"/>
      <c r="L50" s="97"/>
      <c r="M50" s="97"/>
      <c r="N50" s="97"/>
      <c r="O50" s="97"/>
      <c r="P50" s="75"/>
      <c r="Q50" s="97"/>
      <c r="R50" s="97"/>
      <c r="S50" s="75"/>
      <c r="T50" s="97"/>
      <c r="U50" s="97"/>
      <c r="V50" s="75"/>
      <c r="W50" s="75"/>
      <c r="X50" s="75"/>
      <c r="Y50" s="74"/>
      <c r="AD50" s="144"/>
      <c r="AZ50" s="145"/>
    </row>
    <row r="51" spans="2:52" ht="19.899999999999999" customHeight="1">
      <c r="B51" s="75"/>
      <c r="C51" s="75"/>
      <c r="D51" s="74"/>
      <c r="E51" s="74"/>
      <c r="F51" s="74"/>
      <c r="G51" s="74"/>
      <c r="H51" s="74"/>
      <c r="I51" s="74"/>
      <c r="J51" s="75"/>
      <c r="K51" s="75"/>
      <c r="L51" s="97"/>
      <c r="M51" s="97"/>
      <c r="N51" s="97"/>
      <c r="O51" s="97"/>
      <c r="P51" s="75"/>
      <c r="Q51" s="97"/>
      <c r="R51" s="97"/>
      <c r="S51" s="75"/>
      <c r="T51" s="97"/>
      <c r="U51" s="97"/>
      <c r="V51" s="75"/>
      <c r="W51" s="75"/>
      <c r="X51" s="75"/>
      <c r="Y51" s="74"/>
      <c r="AD51" s="144"/>
      <c r="AZ51" s="145"/>
    </row>
    <row r="52" spans="2:52" ht="19.899999999999999" customHeight="1">
      <c r="B52" s="75"/>
      <c r="C52" s="75"/>
      <c r="D52" s="74"/>
      <c r="E52" s="74"/>
      <c r="F52" s="74"/>
      <c r="G52" s="74"/>
      <c r="H52" s="74"/>
      <c r="I52" s="74"/>
      <c r="J52" s="75"/>
      <c r="K52" s="75"/>
      <c r="L52" s="97"/>
      <c r="M52" s="97"/>
      <c r="N52" s="97"/>
      <c r="O52" s="97"/>
      <c r="P52" s="75"/>
      <c r="Q52" s="97"/>
      <c r="R52" s="97"/>
      <c r="S52" s="75"/>
      <c r="T52" s="97"/>
      <c r="U52" s="97"/>
      <c r="V52" s="75"/>
      <c r="W52" s="75"/>
      <c r="X52" s="75"/>
      <c r="Y52" s="74"/>
      <c r="AD52" s="144"/>
      <c r="AE52" s="145"/>
      <c r="AF52" s="145"/>
      <c r="AG52" s="145"/>
      <c r="AH52" s="145"/>
      <c r="AI52" s="145"/>
      <c r="AJ52" s="145"/>
      <c r="AK52" s="144"/>
      <c r="AL52" s="144"/>
      <c r="AM52" s="166"/>
      <c r="AN52" s="166"/>
      <c r="AO52" s="166"/>
      <c r="AP52" s="166"/>
      <c r="AQ52" s="144"/>
      <c r="AR52" s="166"/>
      <c r="AS52" s="166"/>
      <c r="AT52" s="144"/>
      <c r="AU52" s="166"/>
      <c r="AV52" s="166"/>
      <c r="AW52" s="144"/>
      <c r="AX52" s="144"/>
      <c r="AY52" s="144"/>
      <c r="AZ52" s="145"/>
    </row>
    <row r="53" spans="2:52" ht="15" customHeight="1">
      <c r="B53" s="75"/>
      <c r="C53" s="75"/>
      <c r="Y53" s="74"/>
      <c r="AD53" s="144"/>
      <c r="AZ53" s="145"/>
    </row>
    <row r="54" spans="2:52" ht="15" customHeight="1">
      <c r="B54" s="75"/>
      <c r="C54" s="75"/>
      <c r="Y54" s="74"/>
      <c r="AD54" s="144"/>
      <c r="AZ54" s="145"/>
    </row>
    <row r="55" spans="2:52" ht="15" customHeight="1">
      <c r="B55" s="75"/>
      <c r="C55" s="75"/>
      <c r="Y55" s="74"/>
      <c r="AD55" s="144"/>
      <c r="AZ55" s="145"/>
    </row>
    <row r="56" spans="2:52" ht="15" customHeight="1">
      <c r="B56" s="75"/>
      <c r="C56" s="75"/>
      <c r="Y56" s="74"/>
      <c r="AD56" s="144"/>
      <c r="AZ56" s="145"/>
    </row>
  </sheetData>
  <protectedRanges>
    <protectedRange sqref="AV12:AW15" name="範囲1_1"/>
    <protectedRange sqref="AV18:AW21" name="範囲1_8"/>
    <protectedRange sqref="AV24:AW27" name="範囲1_9"/>
    <protectedRange sqref="U12:V15" name="範囲1_1_1"/>
    <protectedRange sqref="U18:V21" name="範囲1_1_2"/>
    <protectedRange sqref="U24:V27" name="範囲1_1_3"/>
  </protectedRanges>
  <mergeCells count="96">
    <mergeCell ref="D34:I34"/>
    <mergeCell ref="D35:I35"/>
    <mergeCell ref="D36:I36"/>
    <mergeCell ref="M24:N24"/>
    <mergeCell ref="P24:X24"/>
    <mergeCell ref="M25:N25"/>
    <mergeCell ref="P25:X25"/>
    <mergeCell ref="M26:N26"/>
    <mergeCell ref="P26:X26"/>
    <mergeCell ref="M27:N27"/>
    <mergeCell ref="P27:X27"/>
    <mergeCell ref="D29:X29"/>
    <mergeCell ref="D33:X33"/>
    <mergeCell ref="J34:X34"/>
    <mergeCell ref="J35:X35"/>
    <mergeCell ref="D32:K32"/>
    <mergeCell ref="M19:N19"/>
    <mergeCell ref="P19:X19"/>
    <mergeCell ref="M20:N20"/>
    <mergeCell ref="P20:X20"/>
    <mergeCell ref="M21:N21"/>
    <mergeCell ref="P21:X21"/>
    <mergeCell ref="M14:N14"/>
    <mergeCell ref="P14:X14"/>
    <mergeCell ref="M15:N15"/>
    <mergeCell ref="P15:X15"/>
    <mergeCell ref="M18:N18"/>
    <mergeCell ref="P18:X18"/>
    <mergeCell ref="R5:X5"/>
    <mergeCell ref="R7:S7"/>
    <mergeCell ref="M12:N12"/>
    <mergeCell ref="P12:X12"/>
    <mergeCell ref="M13:N13"/>
    <mergeCell ref="P13:X13"/>
    <mergeCell ref="AS5:AY5"/>
    <mergeCell ref="AS7:AT7"/>
    <mergeCell ref="AN12:AO12"/>
    <mergeCell ref="AQ12:AY12"/>
    <mergeCell ref="AN13:AO13"/>
    <mergeCell ref="AQ13:AY13"/>
    <mergeCell ref="AN14:AO14"/>
    <mergeCell ref="AQ14:AY14"/>
    <mergeCell ref="AN15:AO15"/>
    <mergeCell ref="AQ15:AY15"/>
    <mergeCell ref="AN18:AO18"/>
    <mergeCell ref="AQ18:AY18"/>
    <mergeCell ref="AN19:AO19"/>
    <mergeCell ref="AQ19:AY19"/>
    <mergeCell ref="AN20:AO20"/>
    <mergeCell ref="AQ20:AY20"/>
    <mergeCell ref="AN21:AO21"/>
    <mergeCell ref="AQ21:AY21"/>
    <mergeCell ref="AN24:AO24"/>
    <mergeCell ref="AQ24:AY24"/>
    <mergeCell ref="AN25:AO25"/>
    <mergeCell ref="AQ25:AY25"/>
    <mergeCell ref="AN26:AO26"/>
    <mergeCell ref="AQ26:AY26"/>
    <mergeCell ref="AK36:AY36"/>
    <mergeCell ref="AN27:AO27"/>
    <mergeCell ref="AQ27:AY27"/>
    <mergeCell ref="AE29:AY29"/>
    <mergeCell ref="AE33:AY33"/>
    <mergeCell ref="AE42:AJ42"/>
    <mergeCell ref="AK40:AN40"/>
    <mergeCell ref="AK41:AN41"/>
    <mergeCell ref="AK42:AN42"/>
    <mergeCell ref="AO40:AP40"/>
    <mergeCell ref="AO41:AP41"/>
    <mergeCell ref="AO42:AP42"/>
    <mergeCell ref="AE40:AJ40"/>
    <mergeCell ref="AE41:AJ41"/>
    <mergeCell ref="D42:I42"/>
    <mergeCell ref="J42:M42"/>
    <mergeCell ref="N42:O42"/>
    <mergeCell ref="D37:I37"/>
    <mergeCell ref="J37:V37"/>
    <mergeCell ref="D40:I40"/>
    <mergeCell ref="J40:M40"/>
    <mergeCell ref="N40:O40"/>
    <mergeCell ref="L32:X32"/>
    <mergeCell ref="AE32:AL32"/>
    <mergeCell ref="AM32:AY32"/>
    <mergeCell ref="D41:I41"/>
    <mergeCell ref="J41:M41"/>
    <mergeCell ref="N41:O41"/>
    <mergeCell ref="W37:X37"/>
    <mergeCell ref="J36:X36"/>
    <mergeCell ref="AE37:AJ37"/>
    <mergeCell ref="AX37:AY37"/>
    <mergeCell ref="AK37:AW37"/>
    <mergeCell ref="AE34:AJ34"/>
    <mergeCell ref="AE35:AJ35"/>
    <mergeCell ref="AE36:AJ36"/>
    <mergeCell ref="AK34:AY34"/>
    <mergeCell ref="AK35:AY35"/>
  </mergeCells>
  <phoneticPr fontId="3"/>
  <conditionalFormatting sqref="J37 J40:M42">
    <cfRule type="cellIs" dxfId="15" priority="4" operator="notEqual">
      <formula>""</formula>
    </cfRule>
  </conditionalFormatting>
  <pageMargins left="0.7" right="0.7" top="0.75" bottom="0.75" header="0.3" footer="0.3"/>
  <pageSetup paperSize="9" scale="75" fitToHeight="0" orientation="portrait" horizontalDpi="1200" verticalDpi="1200" r:id="rId1"/>
  <rowBreaks count="1" manualBreakCount="1">
    <brk id="52" min="2" max="2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D9AAF-DA27-4891-A563-2F81D9EB57EF}">
  <sheetPr>
    <pageSetUpPr fitToPage="1"/>
  </sheetPr>
  <dimension ref="A3:Z92"/>
  <sheetViews>
    <sheetView zoomScale="85" zoomScaleNormal="85" zoomScaleSheetLayoutView="100" workbookViewId="0"/>
  </sheetViews>
  <sheetFormatPr defaultColWidth="9" defaultRowHeight="13.5"/>
  <cols>
    <col min="1" max="1" width="1.25" style="12" customWidth="1"/>
    <col min="2" max="12" width="8.625" style="12" customWidth="1"/>
    <col min="13" max="15" width="9" style="12"/>
    <col min="16" max="16" width="9" style="12" customWidth="1"/>
    <col min="17" max="16384" width="9" style="12"/>
  </cols>
  <sheetData>
    <row r="3" spans="1:26">
      <c r="L3" s="13"/>
    </row>
    <row r="4" spans="1:26" s="9" customFormat="1" ht="19.899999999999999" customHeight="1">
      <c r="B4" s="192"/>
      <c r="C4" s="10" t="s">
        <v>111</v>
      </c>
    </row>
    <row r="5" spans="1:26" s="9" customFormat="1" ht="19.899999999999999" customHeight="1">
      <c r="B5" s="15"/>
      <c r="C5" s="10" t="s">
        <v>112</v>
      </c>
    </row>
    <row r="6" spans="1:26" s="9" customFormat="1" ht="19.899999999999999" customHeight="1"/>
    <row r="7" spans="1:26" ht="19.899999999999999" customHeight="1">
      <c r="A7" s="16"/>
      <c r="L7" s="13"/>
    </row>
    <row r="8" spans="1:26" ht="19.899999999999999" customHeight="1">
      <c r="A8" s="17"/>
      <c r="B8" s="117" t="s">
        <v>139</v>
      </c>
      <c r="C8" s="133"/>
      <c r="D8" s="133"/>
      <c r="E8" s="133"/>
      <c r="F8" s="133"/>
      <c r="G8" s="133"/>
      <c r="H8" s="133"/>
      <c r="I8" s="649" t="str">
        <f>IF(入力シート!$E$5="","年　　月　　日",入力シート!$E$5)</f>
        <v>年　　月　　日</v>
      </c>
      <c r="J8" s="649"/>
      <c r="K8" s="649"/>
      <c r="L8" s="650"/>
      <c r="M8" s="134"/>
      <c r="N8" s="134"/>
      <c r="O8" s="134"/>
      <c r="P8" s="117" t="s">
        <v>139</v>
      </c>
      <c r="Q8" s="133"/>
      <c r="R8" s="133"/>
      <c r="S8" s="52"/>
      <c r="T8" s="52"/>
      <c r="U8" s="52"/>
      <c r="V8" s="52"/>
      <c r="W8" s="651">
        <v>45900</v>
      </c>
      <c r="X8" s="651"/>
      <c r="Y8" s="651"/>
      <c r="Z8" s="652"/>
    </row>
    <row r="9" spans="1:26" ht="19.899999999999999" customHeight="1">
      <c r="A9" s="17"/>
      <c r="B9" s="643" t="s">
        <v>140</v>
      </c>
      <c r="C9" s="644"/>
      <c r="D9" s="644"/>
      <c r="E9" s="644"/>
      <c r="F9" s="644"/>
      <c r="G9" s="644"/>
      <c r="H9" s="644"/>
      <c r="I9" s="644"/>
      <c r="J9" s="644"/>
      <c r="K9" s="644"/>
      <c r="L9" s="645"/>
      <c r="P9" s="643" t="s">
        <v>140</v>
      </c>
      <c r="Q9" s="644"/>
      <c r="R9" s="644"/>
      <c r="S9" s="644"/>
      <c r="T9" s="644"/>
      <c r="U9" s="644"/>
      <c r="V9" s="644"/>
      <c r="W9" s="644"/>
      <c r="X9" s="644"/>
      <c r="Y9" s="644"/>
      <c r="Z9" s="645"/>
    </row>
    <row r="10" spans="1:26" ht="19.899999999999999" customHeight="1">
      <c r="A10" s="16"/>
      <c r="B10" s="646"/>
      <c r="C10" s="647"/>
      <c r="D10" s="647"/>
      <c r="E10" s="647"/>
      <c r="F10" s="647"/>
      <c r="G10" s="647"/>
      <c r="H10" s="647"/>
      <c r="I10" s="647"/>
      <c r="J10" s="647"/>
      <c r="K10" s="647"/>
      <c r="L10" s="648"/>
      <c r="P10" s="646"/>
      <c r="Q10" s="647"/>
      <c r="R10" s="647"/>
      <c r="S10" s="647"/>
      <c r="T10" s="647"/>
      <c r="U10" s="647"/>
      <c r="V10" s="647"/>
      <c r="W10" s="647"/>
      <c r="X10" s="647"/>
      <c r="Y10" s="647"/>
      <c r="Z10" s="648"/>
    </row>
    <row r="11" spans="1:26" ht="19.899999999999999" customHeight="1">
      <c r="A11" s="16"/>
      <c r="B11" s="98"/>
      <c r="C11" s="99"/>
      <c r="D11" s="99"/>
      <c r="E11" s="99"/>
      <c r="F11" s="99"/>
      <c r="G11" s="99"/>
      <c r="H11" s="99"/>
      <c r="I11" s="99"/>
      <c r="J11" s="99"/>
      <c r="K11" s="99"/>
      <c r="L11" s="100"/>
      <c r="P11" s="220" t="s">
        <v>141</v>
      </c>
      <c r="Q11" s="99"/>
      <c r="R11" s="99"/>
      <c r="S11" s="99"/>
      <c r="T11" s="99"/>
      <c r="U11" s="99"/>
      <c r="V11" s="99"/>
      <c r="W11" s="99"/>
      <c r="X11" s="99"/>
      <c r="Y11" s="99"/>
      <c r="Z11" s="100"/>
    </row>
    <row r="12" spans="1:26" ht="19.899999999999999" customHeight="1">
      <c r="A12" s="17"/>
      <c r="B12" s="101"/>
      <c r="C12" s="102"/>
      <c r="D12" s="102"/>
      <c r="E12" s="102"/>
      <c r="F12" s="102"/>
      <c r="G12" s="102"/>
      <c r="H12" s="102"/>
      <c r="I12" s="102"/>
      <c r="J12" s="102"/>
      <c r="K12" s="102"/>
      <c r="L12" s="103"/>
      <c r="P12" s="221" t="s">
        <v>142</v>
      </c>
      <c r="Q12" s="102"/>
      <c r="R12" s="102"/>
      <c r="S12" s="102"/>
      <c r="T12" s="102"/>
      <c r="U12" s="102"/>
      <c r="V12" s="102"/>
      <c r="W12" s="102"/>
      <c r="X12" s="102"/>
      <c r="Y12" s="102"/>
      <c r="Z12" s="103"/>
    </row>
    <row r="13" spans="1:26" ht="19.899999999999999" customHeight="1">
      <c r="A13" s="17"/>
      <c r="B13" s="101"/>
      <c r="C13" s="102"/>
      <c r="D13" s="102"/>
      <c r="E13" s="102"/>
      <c r="F13" s="102"/>
      <c r="G13" s="102"/>
      <c r="H13" s="102"/>
      <c r="I13" s="102"/>
      <c r="J13" s="102"/>
      <c r="K13" s="102"/>
      <c r="L13" s="103"/>
      <c r="P13" s="221" t="s">
        <v>143</v>
      </c>
      <c r="Q13" s="102"/>
      <c r="R13" s="102"/>
      <c r="S13" s="102"/>
      <c r="T13" s="102"/>
      <c r="U13" s="102"/>
      <c r="V13" s="102"/>
      <c r="W13" s="102"/>
      <c r="X13" s="102"/>
      <c r="Y13" s="102"/>
      <c r="Z13" s="103"/>
    </row>
    <row r="14" spans="1:26" ht="19.899999999999999" customHeight="1">
      <c r="A14" s="17"/>
      <c r="B14" s="101"/>
      <c r="C14" s="102"/>
      <c r="D14" s="102"/>
      <c r="E14" s="102"/>
      <c r="F14" s="102"/>
      <c r="G14" s="102"/>
      <c r="H14" s="102"/>
      <c r="I14" s="102"/>
      <c r="J14" s="102"/>
      <c r="K14" s="102"/>
      <c r="L14" s="103"/>
      <c r="P14" s="221" t="s">
        <v>144</v>
      </c>
      <c r="Q14" s="102"/>
      <c r="R14" s="102"/>
      <c r="S14" s="102"/>
      <c r="T14" s="102"/>
      <c r="U14" s="102"/>
      <c r="V14" s="102"/>
      <c r="W14" s="102"/>
      <c r="X14" s="102"/>
      <c r="Y14" s="102"/>
      <c r="Z14" s="103"/>
    </row>
    <row r="15" spans="1:26" ht="19.899999999999999" customHeight="1">
      <c r="A15" s="17"/>
      <c r="B15" s="101"/>
      <c r="C15" s="102"/>
      <c r="D15" s="102"/>
      <c r="E15" s="102"/>
      <c r="F15" s="102"/>
      <c r="G15" s="102"/>
      <c r="H15" s="102"/>
      <c r="I15" s="102"/>
      <c r="J15" s="102"/>
      <c r="K15" s="102"/>
      <c r="L15" s="103"/>
      <c r="M15" s="72"/>
      <c r="P15" s="221" t="s">
        <v>145</v>
      </c>
      <c r="Q15" s="102"/>
      <c r="R15" s="102"/>
      <c r="S15" s="102"/>
      <c r="T15" s="102"/>
      <c r="U15" s="102"/>
      <c r="V15" s="102"/>
      <c r="W15" s="102"/>
      <c r="X15" s="102"/>
      <c r="Y15" s="102"/>
      <c r="Z15" s="103"/>
    </row>
    <row r="16" spans="1:26" ht="19.899999999999999" customHeight="1">
      <c r="A16" s="16"/>
      <c r="B16" s="101"/>
      <c r="C16" s="102"/>
      <c r="D16" s="102"/>
      <c r="E16" s="102"/>
      <c r="F16" s="102"/>
      <c r="G16" s="102"/>
      <c r="H16" s="102"/>
      <c r="I16" s="102"/>
      <c r="J16" s="102"/>
      <c r="K16" s="102"/>
      <c r="L16" s="103"/>
      <c r="M16" s="72"/>
      <c r="P16" s="221" t="s">
        <v>146</v>
      </c>
      <c r="Q16" s="102"/>
      <c r="R16" s="102"/>
      <c r="S16" s="102"/>
      <c r="T16" s="102"/>
      <c r="U16" s="102"/>
      <c r="V16" s="102"/>
      <c r="W16" s="102"/>
      <c r="X16" s="102"/>
      <c r="Y16" s="102"/>
      <c r="Z16" s="103"/>
    </row>
    <row r="17" spans="1:26" ht="19.899999999999999" customHeight="1">
      <c r="A17" s="16"/>
      <c r="B17" s="101"/>
      <c r="C17" s="102"/>
      <c r="D17" s="102"/>
      <c r="E17" s="102"/>
      <c r="F17" s="102"/>
      <c r="G17" s="102"/>
      <c r="H17" s="102"/>
      <c r="I17" s="102"/>
      <c r="J17" s="102"/>
      <c r="K17" s="102"/>
      <c r="L17" s="103"/>
      <c r="P17" s="221" t="s">
        <v>147</v>
      </c>
      <c r="Q17" s="102"/>
      <c r="R17" s="102"/>
      <c r="S17" s="102"/>
      <c r="T17" s="102"/>
      <c r="U17" s="102"/>
      <c r="V17" s="102"/>
      <c r="W17" s="102"/>
      <c r="X17" s="102"/>
      <c r="Y17" s="102"/>
      <c r="Z17" s="103"/>
    </row>
    <row r="18" spans="1:26" ht="19.899999999999999" customHeight="1">
      <c r="A18" s="16"/>
      <c r="B18" s="101"/>
      <c r="C18" s="102"/>
      <c r="D18" s="102"/>
      <c r="E18" s="102"/>
      <c r="F18" s="102"/>
      <c r="G18" s="102"/>
      <c r="H18" s="102"/>
      <c r="I18" s="102"/>
      <c r="J18" s="102"/>
      <c r="K18" s="102"/>
      <c r="L18" s="103"/>
      <c r="P18" s="221" t="s">
        <v>148</v>
      </c>
      <c r="Q18" s="102"/>
      <c r="R18" s="102"/>
      <c r="S18" s="102"/>
      <c r="T18" s="102"/>
      <c r="U18" s="102"/>
      <c r="V18" s="102"/>
      <c r="W18" s="102"/>
      <c r="X18" s="102"/>
      <c r="Y18" s="102"/>
      <c r="Z18" s="103"/>
    </row>
    <row r="19" spans="1:26" ht="19.899999999999999" customHeight="1">
      <c r="A19" s="16"/>
      <c r="B19" s="101"/>
      <c r="C19" s="102"/>
      <c r="D19" s="102"/>
      <c r="E19" s="102"/>
      <c r="F19" s="102"/>
      <c r="G19" s="102"/>
      <c r="H19" s="102"/>
      <c r="I19" s="102"/>
      <c r="J19" s="102"/>
      <c r="K19" s="102"/>
      <c r="L19" s="103"/>
      <c r="P19" s="221" t="s">
        <v>149</v>
      </c>
      <c r="Q19" s="102"/>
      <c r="R19" s="102"/>
      <c r="S19" s="102"/>
      <c r="T19" s="102"/>
      <c r="U19" s="102"/>
      <c r="V19" s="102"/>
      <c r="W19" s="102"/>
      <c r="X19" s="102"/>
      <c r="Y19" s="102"/>
      <c r="Z19" s="103"/>
    </row>
    <row r="20" spans="1:26" ht="19.899999999999999" customHeight="1">
      <c r="A20" s="16"/>
      <c r="B20" s="101"/>
      <c r="C20" s="102"/>
      <c r="D20" s="102"/>
      <c r="E20" s="102"/>
      <c r="F20" s="102"/>
      <c r="G20" s="102"/>
      <c r="H20" s="102"/>
      <c r="I20" s="102"/>
      <c r="J20" s="102"/>
      <c r="K20" s="102"/>
      <c r="L20" s="103"/>
      <c r="P20" s="101"/>
      <c r="Q20" s="102"/>
      <c r="R20" s="102"/>
      <c r="S20" s="102"/>
      <c r="T20" s="102"/>
      <c r="U20" s="102"/>
      <c r="V20" s="102"/>
      <c r="W20" s="102"/>
      <c r="X20" s="102"/>
      <c r="Y20" s="102"/>
      <c r="Z20" s="103"/>
    </row>
    <row r="21" spans="1:26" ht="19.899999999999999" customHeight="1">
      <c r="A21" s="16"/>
      <c r="B21" s="101"/>
      <c r="C21" s="102"/>
      <c r="D21" s="102"/>
      <c r="E21" s="102"/>
      <c r="F21" s="102"/>
      <c r="G21" s="102"/>
      <c r="H21" s="102"/>
      <c r="I21" s="102"/>
      <c r="J21" s="102"/>
      <c r="K21" s="102"/>
      <c r="L21" s="103"/>
      <c r="P21" s="101"/>
      <c r="Q21" s="102"/>
      <c r="R21" s="102"/>
      <c r="S21" s="102"/>
      <c r="T21" s="102"/>
      <c r="U21" s="102"/>
      <c r="V21" s="102"/>
      <c r="W21" s="102"/>
      <c r="X21" s="102"/>
      <c r="Y21" s="102"/>
      <c r="Z21" s="103"/>
    </row>
    <row r="22" spans="1:26" ht="19.899999999999999" customHeight="1">
      <c r="A22" s="16"/>
      <c r="B22" s="101"/>
      <c r="C22" s="102"/>
      <c r="D22" s="102"/>
      <c r="E22" s="102"/>
      <c r="F22" s="102"/>
      <c r="G22" s="102"/>
      <c r="H22" s="102"/>
      <c r="I22" s="102"/>
      <c r="J22" s="102"/>
      <c r="K22" s="102"/>
      <c r="L22" s="103"/>
      <c r="P22" s="101"/>
      <c r="Q22" s="102"/>
      <c r="R22" s="102"/>
      <c r="S22" s="102"/>
      <c r="T22" s="102"/>
      <c r="U22" s="102"/>
      <c r="V22" s="102"/>
      <c r="W22" s="102"/>
      <c r="X22" s="102"/>
      <c r="Y22" s="102"/>
      <c r="Z22" s="103"/>
    </row>
    <row r="23" spans="1:26" ht="19.899999999999999" customHeight="1">
      <c r="A23" s="16"/>
      <c r="B23" s="101"/>
      <c r="C23" s="102"/>
      <c r="D23" s="102"/>
      <c r="E23" s="102"/>
      <c r="F23" s="102"/>
      <c r="G23" s="102"/>
      <c r="H23" s="102"/>
      <c r="I23" s="102"/>
      <c r="J23" s="102"/>
      <c r="K23" s="102"/>
      <c r="L23" s="103"/>
      <c r="P23" s="101"/>
      <c r="Q23" s="102"/>
      <c r="R23" s="102"/>
      <c r="S23" s="102"/>
      <c r="T23" s="102"/>
      <c r="U23" s="102"/>
      <c r="V23" s="102"/>
      <c r="W23" s="102"/>
      <c r="X23" s="102"/>
      <c r="Y23" s="102"/>
      <c r="Z23" s="103"/>
    </row>
    <row r="24" spans="1:26" ht="19.899999999999999" customHeight="1">
      <c r="A24" s="16"/>
      <c r="B24" s="101"/>
      <c r="C24" s="102"/>
      <c r="D24" s="102"/>
      <c r="E24" s="102"/>
      <c r="F24" s="102"/>
      <c r="G24" s="102"/>
      <c r="H24" s="102"/>
      <c r="I24" s="102"/>
      <c r="J24" s="102"/>
      <c r="K24" s="102"/>
      <c r="L24" s="103"/>
      <c r="P24" s="101"/>
      <c r="Q24" s="102"/>
      <c r="R24" s="102"/>
      <c r="S24" s="102"/>
      <c r="T24" s="102"/>
      <c r="U24" s="102"/>
      <c r="V24" s="102"/>
      <c r="W24" s="102"/>
      <c r="X24" s="102"/>
      <c r="Y24" s="102"/>
      <c r="Z24" s="103"/>
    </row>
    <row r="25" spans="1:26" ht="19.899999999999999" customHeight="1">
      <c r="A25" s="16"/>
      <c r="B25" s="101"/>
      <c r="C25" s="102"/>
      <c r="D25" s="102"/>
      <c r="E25" s="102"/>
      <c r="F25" s="102"/>
      <c r="G25" s="102"/>
      <c r="H25" s="102"/>
      <c r="I25" s="102"/>
      <c r="J25" s="102"/>
      <c r="K25" s="102"/>
      <c r="L25" s="103"/>
      <c r="P25" s="101"/>
      <c r="Q25" s="102"/>
      <c r="R25" s="102"/>
      <c r="S25" s="102"/>
      <c r="T25" s="102"/>
      <c r="U25" s="102"/>
      <c r="V25" s="102"/>
      <c r="W25" s="102"/>
      <c r="X25" s="102"/>
      <c r="Y25" s="102"/>
      <c r="Z25" s="103"/>
    </row>
    <row r="26" spans="1:26" ht="19.899999999999999" customHeight="1">
      <c r="A26" s="16"/>
      <c r="B26" s="101"/>
      <c r="C26" s="102"/>
      <c r="D26" s="102"/>
      <c r="E26" s="102"/>
      <c r="F26" s="102"/>
      <c r="G26" s="102"/>
      <c r="H26" s="102"/>
      <c r="I26" s="102"/>
      <c r="J26" s="102"/>
      <c r="K26" s="102"/>
      <c r="L26" s="103"/>
      <c r="P26" s="101"/>
      <c r="Q26" s="102"/>
      <c r="R26" s="102"/>
      <c r="S26" s="102"/>
      <c r="T26" s="102"/>
      <c r="U26" s="102"/>
      <c r="V26" s="102"/>
      <c r="W26" s="102"/>
      <c r="X26" s="102"/>
      <c r="Y26" s="102"/>
      <c r="Z26" s="103"/>
    </row>
    <row r="27" spans="1:26" ht="19.899999999999999" customHeight="1">
      <c r="A27" s="16"/>
      <c r="B27" s="101"/>
      <c r="C27" s="102"/>
      <c r="D27" s="102"/>
      <c r="E27" s="102"/>
      <c r="F27" s="102"/>
      <c r="G27" s="102"/>
      <c r="H27" s="102"/>
      <c r="I27" s="102"/>
      <c r="J27" s="102"/>
      <c r="K27" s="102"/>
      <c r="L27" s="103"/>
      <c r="P27" s="101"/>
      <c r="Q27" s="102"/>
      <c r="R27" s="102"/>
      <c r="S27" s="102"/>
      <c r="T27" s="102"/>
      <c r="U27" s="102"/>
      <c r="V27" s="102"/>
      <c r="W27" s="102"/>
      <c r="X27" s="102"/>
      <c r="Y27" s="102"/>
      <c r="Z27" s="103"/>
    </row>
    <row r="28" spans="1:26" ht="19.899999999999999" customHeight="1">
      <c r="A28" s="16"/>
      <c r="B28" s="101"/>
      <c r="C28" s="102"/>
      <c r="D28" s="102"/>
      <c r="E28" s="102"/>
      <c r="F28" s="102"/>
      <c r="G28" s="102"/>
      <c r="H28" s="102"/>
      <c r="I28" s="102"/>
      <c r="J28" s="102"/>
      <c r="K28" s="102"/>
      <c r="L28" s="103"/>
      <c r="P28" s="101"/>
      <c r="Q28" s="102"/>
      <c r="R28" s="102"/>
      <c r="S28" s="102"/>
      <c r="T28" s="102"/>
      <c r="U28" s="102"/>
      <c r="V28" s="102"/>
      <c r="W28" s="102"/>
      <c r="X28" s="102"/>
      <c r="Y28" s="102"/>
      <c r="Z28" s="103"/>
    </row>
    <row r="29" spans="1:26" ht="19.899999999999999" customHeight="1">
      <c r="A29" s="16"/>
      <c r="B29" s="101"/>
      <c r="C29" s="102"/>
      <c r="D29" s="102"/>
      <c r="E29" s="102"/>
      <c r="F29" s="102"/>
      <c r="G29" s="102"/>
      <c r="H29" s="102"/>
      <c r="I29" s="102"/>
      <c r="J29" s="102"/>
      <c r="K29" s="102"/>
      <c r="L29" s="103"/>
      <c r="P29" s="101"/>
      <c r="Q29" s="102"/>
      <c r="R29" s="102"/>
      <c r="S29" s="102"/>
      <c r="T29" s="102"/>
      <c r="U29" s="102"/>
      <c r="V29" s="102"/>
      <c r="W29" s="102"/>
      <c r="X29" s="102"/>
      <c r="Y29" s="102"/>
      <c r="Z29" s="103"/>
    </row>
    <row r="30" spans="1:26" ht="19.899999999999999" customHeight="1">
      <c r="A30" s="16"/>
      <c r="B30" s="101"/>
      <c r="C30" s="102"/>
      <c r="D30" s="102"/>
      <c r="E30" s="102"/>
      <c r="F30" s="102"/>
      <c r="G30" s="102"/>
      <c r="H30" s="102"/>
      <c r="I30" s="102"/>
      <c r="J30" s="102"/>
      <c r="K30" s="102"/>
      <c r="L30" s="103"/>
      <c r="P30" s="101"/>
      <c r="Q30" s="102"/>
      <c r="R30" s="102"/>
      <c r="S30" s="102"/>
      <c r="T30" s="102"/>
      <c r="U30" s="102"/>
      <c r="V30" s="102"/>
      <c r="W30" s="102"/>
      <c r="X30" s="102"/>
      <c r="Y30" s="102"/>
      <c r="Z30" s="103"/>
    </row>
    <row r="31" spans="1:26" ht="19.899999999999999" customHeight="1">
      <c r="A31" s="16"/>
      <c r="B31" s="101"/>
      <c r="C31" s="102"/>
      <c r="D31" s="102"/>
      <c r="E31" s="102"/>
      <c r="F31" s="102"/>
      <c r="G31" s="102"/>
      <c r="H31" s="102"/>
      <c r="I31" s="102"/>
      <c r="J31" s="102"/>
      <c r="K31" s="102"/>
      <c r="L31" s="103"/>
      <c r="P31" s="143"/>
      <c r="Q31" s="102"/>
      <c r="R31" s="102"/>
      <c r="S31" s="102"/>
      <c r="T31" s="102"/>
      <c r="U31" s="102"/>
      <c r="V31" s="102"/>
      <c r="W31" s="102"/>
      <c r="X31" s="102"/>
      <c r="Y31" s="102"/>
      <c r="Z31" s="103"/>
    </row>
    <row r="32" spans="1:26" ht="19.899999999999999" customHeight="1">
      <c r="A32" s="16"/>
      <c r="B32" s="101"/>
      <c r="C32" s="102"/>
      <c r="D32" s="102"/>
      <c r="E32" s="102"/>
      <c r="F32" s="102"/>
      <c r="G32" s="102"/>
      <c r="H32" s="102"/>
      <c r="I32" s="102"/>
      <c r="J32" s="102"/>
      <c r="K32" s="102"/>
      <c r="L32" s="103"/>
      <c r="P32" s="143"/>
      <c r="Q32" s="102"/>
      <c r="R32" s="102"/>
      <c r="S32" s="102"/>
      <c r="T32" s="102"/>
      <c r="U32" s="102"/>
      <c r="V32" s="102"/>
      <c r="W32" s="102"/>
      <c r="X32" s="102"/>
      <c r="Y32" s="102"/>
      <c r="Z32" s="103"/>
    </row>
    <row r="33" spans="1:26" ht="19.899999999999999" customHeight="1">
      <c r="A33" s="16"/>
      <c r="B33" s="101"/>
      <c r="C33" s="102"/>
      <c r="D33" s="102"/>
      <c r="E33" s="102"/>
      <c r="F33" s="102"/>
      <c r="G33" s="102"/>
      <c r="H33" s="102"/>
      <c r="I33" s="102"/>
      <c r="J33" s="102"/>
      <c r="K33" s="102"/>
      <c r="L33" s="103"/>
      <c r="P33" s="143"/>
      <c r="Q33" s="102"/>
      <c r="R33" s="102"/>
      <c r="S33" s="102"/>
      <c r="T33" s="102"/>
      <c r="U33" s="102"/>
      <c r="V33" s="102"/>
      <c r="W33" s="102"/>
      <c r="X33" s="102"/>
      <c r="Y33" s="102"/>
      <c r="Z33" s="103"/>
    </row>
    <row r="34" spans="1:26" ht="19.899999999999999" customHeight="1">
      <c r="A34" s="16"/>
      <c r="B34" s="101"/>
      <c r="C34" s="102"/>
      <c r="D34" s="102"/>
      <c r="E34" s="102"/>
      <c r="F34" s="102"/>
      <c r="G34" s="102"/>
      <c r="H34" s="102"/>
      <c r="I34" s="102"/>
      <c r="J34" s="102"/>
      <c r="K34" s="102"/>
      <c r="L34" s="103"/>
      <c r="P34" s="143"/>
      <c r="Q34" s="102"/>
      <c r="R34" s="102"/>
      <c r="S34" s="102"/>
      <c r="T34" s="102"/>
      <c r="U34" s="102"/>
      <c r="V34" s="102"/>
      <c r="W34" s="102"/>
      <c r="X34" s="102"/>
      <c r="Y34" s="102"/>
      <c r="Z34" s="103"/>
    </row>
    <row r="35" spans="1:26" ht="19.899999999999999" customHeight="1">
      <c r="A35" s="16"/>
      <c r="B35" s="101"/>
      <c r="C35" s="102"/>
      <c r="D35" s="102"/>
      <c r="E35" s="102"/>
      <c r="F35" s="102"/>
      <c r="G35" s="102"/>
      <c r="H35" s="102"/>
      <c r="I35" s="102"/>
      <c r="J35" s="102"/>
      <c r="K35" s="102"/>
      <c r="L35" s="103"/>
      <c r="P35" s="101"/>
      <c r="Q35" s="102"/>
      <c r="R35" s="102"/>
      <c r="S35" s="102"/>
      <c r="T35" s="102"/>
      <c r="U35" s="102"/>
      <c r="V35" s="102"/>
      <c r="W35" s="102"/>
      <c r="X35" s="102"/>
      <c r="Y35" s="102"/>
      <c r="Z35" s="103"/>
    </row>
    <row r="36" spans="1:26" ht="19.899999999999999" customHeight="1">
      <c r="A36" s="16"/>
      <c r="B36" s="101"/>
      <c r="C36" s="102"/>
      <c r="D36" s="102"/>
      <c r="E36" s="102"/>
      <c r="F36" s="102"/>
      <c r="G36" s="102"/>
      <c r="H36" s="102"/>
      <c r="I36" s="102"/>
      <c r="J36" s="102"/>
      <c r="K36" s="102"/>
      <c r="L36" s="103"/>
      <c r="P36" s="101"/>
      <c r="Q36" s="102"/>
      <c r="R36" s="102"/>
      <c r="S36" s="102"/>
      <c r="T36" s="102"/>
      <c r="U36" s="102"/>
      <c r="V36" s="102"/>
      <c r="W36" s="102"/>
      <c r="X36" s="102"/>
      <c r="Y36" s="102"/>
      <c r="Z36" s="103"/>
    </row>
    <row r="37" spans="1:26" ht="19.899999999999999" customHeight="1">
      <c r="A37" s="16"/>
      <c r="B37" s="101"/>
      <c r="C37" s="102"/>
      <c r="D37" s="102"/>
      <c r="E37" s="102"/>
      <c r="F37" s="102"/>
      <c r="G37" s="102"/>
      <c r="H37" s="102"/>
      <c r="I37" s="102"/>
      <c r="J37" s="102"/>
      <c r="K37" s="102"/>
      <c r="L37" s="103"/>
      <c r="P37" s="101"/>
      <c r="Q37" s="102"/>
      <c r="R37" s="102"/>
      <c r="S37" s="102"/>
      <c r="T37" s="102"/>
      <c r="U37" s="102"/>
      <c r="V37" s="102"/>
      <c r="W37" s="102"/>
      <c r="X37" s="102"/>
      <c r="Y37" s="102"/>
      <c r="Z37" s="103"/>
    </row>
    <row r="38" spans="1:26" ht="19.899999999999999" customHeight="1">
      <c r="A38" s="16"/>
      <c r="B38" s="101"/>
      <c r="C38" s="102"/>
      <c r="D38" s="102"/>
      <c r="E38" s="102"/>
      <c r="F38" s="102"/>
      <c r="G38" s="102"/>
      <c r="H38" s="102"/>
      <c r="I38" s="102"/>
      <c r="J38" s="102"/>
      <c r="K38" s="102"/>
      <c r="L38" s="103"/>
      <c r="P38" s="101"/>
      <c r="Q38" s="102"/>
      <c r="R38" s="102"/>
      <c r="S38" s="102"/>
      <c r="T38" s="102"/>
      <c r="U38" s="102"/>
      <c r="V38" s="102"/>
      <c r="W38" s="102"/>
      <c r="X38" s="102"/>
      <c r="Y38" s="102"/>
      <c r="Z38" s="103"/>
    </row>
    <row r="39" spans="1:26" ht="19.899999999999999" customHeight="1">
      <c r="A39" s="16"/>
      <c r="B39" s="101"/>
      <c r="C39" s="102"/>
      <c r="D39" s="102"/>
      <c r="E39" s="102"/>
      <c r="F39" s="102"/>
      <c r="G39" s="102"/>
      <c r="H39" s="102"/>
      <c r="I39" s="102"/>
      <c r="J39" s="102"/>
      <c r="K39" s="102"/>
      <c r="L39" s="103"/>
      <c r="P39" s="101"/>
      <c r="Q39" s="102"/>
      <c r="R39" s="102"/>
      <c r="S39" s="102"/>
      <c r="T39" s="102"/>
      <c r="U39" s="102"/>
      <c r="V39" s="102"/>
      <c r="W39" s="102"/>
      <c r="X39" s="102"/>
      <c r="Y39" s="102"/>
      <c r="Z39" s="103"/>
    </row>
    <row r="40" spans="1:26" ht="19.899999999999999" customHeight="1">
      <c r="A40" s="16"/>
      <c r="B40" s="101"/>
      <c r="C40" s="102"/>
      <c r="D40" s="102"/>
      <c r="E40" s="102"/>
      <c r="F40" s="102"/>
      <c r="G40" s="102"/>
      <c r="H40" s="102"/>
      <c r="I40" s="102"/>
      <c r="J40" s="102"/>
      <c r="K40" s="102"/>
      <c r="L40" s="103"/>
      <c r="P40" s="101"/>
      <c r="Q40" s="102"/>
      <c r="R40" s="102"/>
      <c r="S40" s="102"/>
      <c r="T40" s="102"/>
      <c r="U40" s="102"/>
      <c r="V40" s="102"/>
      <c r="W40" s="102"/>
      <c r="X40" s="102"/>
      <c r="Y40" s="102"/>
      <c r="Z40" s="103"/>
    </row>
    <row r="41" spans="1:26" ht="19.899999999999999" customHeight="1">
      <c r="A41" s="16"/>
      <c r="B41" s="101"/>
      <c r="C41" s="102"/>
      <c r="D41" s="102"/>
      <c r="E41" s="102"/>
      <c r="F41" s="102"/>
      <c r="G41" s="102"/>
      <c r="H41" s="102"/>
      <c r="I41" s="102"/>
      <c r="J41" s="102"/>
      <c r="K41" s="102"/>
      <c r="L41" s="103"/>
      <c r="P41" s="101"/>
      <c r="Q41" s="102"/>
      <c r="R41" s="102"/>
      <c r="S41" s="102"/>
      <c r="T41" s="102"/>
      <c r="U41" s="102"/>
      <c r="V41" s="102"/>
      <c r="W41" s="102"/>
      <c r="X41" s="102"/>
      <c r="Y41" s="102"/>
      <c r="Z41" s="103"/>
    </row>
    <row r="42" spans="1:26" ht="19.899999999999999" customHeight="1">
      <c r="A42" s="16"/>
      <c r="B42" s="101"/>
      <c r="C42" s="102"/>
      <c r="D42" s="102"/>
      <c r="E42" s="102"/>
      <c r="F42" s="102"/>
      <c r="G42" s="102"/>
      <c r="H42" s="102"/>
      <c r="I42" s="102"/>
      <c r="J42" s="102"/>
      <c r="K42" s="102"/>
      <c r="L42" s="103"/>
      <c r="P42" s="143"/>
      <c r="Q42" s="102"/>
      <c r="R42" s="102"/>
      <c r="S42" s="102"/>
      <c r="T42" s="102"/>
      <c r="U42" s="102"/>
      <c r="V42" s="102"/>
      <c r="W42" s="102"/>
      <c r="X42" s="102"/>
      <c r="Y42" s="102"/>
      <c r="Z42" s="103"/>
    </row>
    <row r="43" spans="1:26" ht="19.899999999999999" customHeight="1">
      <c r="A43" s="16"/>
      <c r="B43" s="101"/>
      <c r="C43" s="102"/>
      <c r="D43" s="102"/>
      <c r="E43" s="102"/>
      <c r="F43" s="102"/>
      <c r="G43" s="102"/>
      <c r="H43" s="102"/>
      <c r="I43" s="102"/>
      <c r="J43" s="102"/>
      <c r="K43" s="102"/>
      <c r="L43" s="103"/>
      <c r="P43" s="143"/>
      <c r="Q43" s="102"/>
      <c r="R43" s="102"/>
      <c r="S43" s="102"/>
      <c r="T43" s="102"/>
      <c r="U43" s="102"/>
      <c r="V43" s="102"/>
      <c r="W43" s="102"/>
      <c r="X43" s="102"/>
      <c r="Y43" s="102"/>
      <c r="Z43" s="103"/>
    </row>
    <row r="44" spans="1:26" ht="19.899999999999999" customHeight="1">
      <c r="A44" s="16"/>
      <c r="B44" s="101"/>
      <c r="C44" s="102"/>
      <c r="D44" s="102"/>
      <c r="E44" s="102"/>
      <c r="F44" s="102"/>
      <c r="G44" s="102"/>
      <c r="H44" s="102"/>
      <c r="I44" s="102"/>
      <c r="J44" s="102"/>
      <c r="K44" s="102"/>
      <c r="L44" s="103"/>
      <c r="P44" s="101"/>
      <c r="Q44" s="102"/>
      <c r="R44" s="102"/>
      <c r="S44" s="102"/>
      <c r="T44" s="102"/>
      <c r="U44" s="102"/>
      <c r="V44" s="102"/>
      <c r="W44" s="102"/>
      <c r="X44" s="102"/>
      <c r="Y44" s="102"/>
      <c r="Z44" s="103"/>
    </row>
    <row r="45" spans="1:26" ht="19.899999999999999" customHeight="1">
      <c r="A45" s="16"/>
      <c r="B45" s="101"/>
      <c r="C45" s="102"/>
      <c r="D45" s="102"/>
      <c r="E45" s="102"/>
      <c r="F45" s="102"/>
      <c r="G45" s="102"/>
      <c r="H45" s="102"/>
      <c r="I45" s="102"/>
      <c r="J45" s="102"/>
      <c r="K45" s="102"/>
      <c r="L45" s="103"/>
      <c r="P45" s="101"/>
      <c r="Q45" s="102"/>
      <c r="R45" s="102"/>
      <c r="S45" s="102"/>
      <c r="T45" s="102"/>
      <c r="U45" s="102"/>
      <c r="V45" s="102"/>
      <c r="W45" s="102"/>
      <c r="X45" s="102"/>
      <c r="Y45" s="102"/>
      <c r="Z45" s="103"/>
    </row>
    <row r="46" spans="1:26" ht="19.899999999999999" customHeight="1">
      <c r="A46" s="16"/>
      <c r="B46" s="101"/>
      <c r="C46" s="102"/>
      <c r="D46" s="102"/>
      <c r="E46" s="102"/>
      <c r="F46" s="102"/>
      <c r="G46" s="102"/>
      <c r="H46" s="102"/>
      <c r="I46" s="102"/>
      <c r="J46" s="102"/>
      <c r="K46" s="102"/>
      <c r="L46" s="103"/>
      <c r="P46" s="101"/>
      <c r="Q46" s="102"/>
      <c r="R46" s="102"/>
      <c r="S46" s="102"/>
      <c r="T46" s="102"/>
      <c r="U46" s="102"/>
      <c r="V46" s="102"/>
      <c r="W46" s="102"/>
      <c r="X46" s="102"/>
      <c r="Y46" s="102"/>
      <c r="Z46" s="103"/>
    </row>
    <row r="47" spans="1:26" ht="19.899999999999999" customHeight="1">
      <c r="A47" s="16"/>
      <c r="B47" s="101"/>
      <c r="C47" s="102"/>
      <c r="D47" s="102"/>
      <c r="E47" s="102"/>
      <c r="F47" s="102"/>
      <c r="G47" s="102"/>
      <c r="H47" s="102"/>
      <c r="I47" s="102"/>
      <c r="J47" s="102"/>
      <c r="K47" s="102"/>
      <c r="L47" s="103"/>
      <c r="P47" s="101"/>
      <c r="Q47" s="102"/>
      <c r="R47" s="102"/>
      <c r="S47" s="102"/>
      <c r="T47" s="102"/>
      <c r="U47" s="102"/>
      <c r="V47" s="102"/>
      <c r="W47" s="102"/>
      <c r="X47" s="102"/>
      <c r="Y47" s="102"/>
      <c r="Z47" s="103"/>
    </row>
    <row r="48" spans="1:26" ht="19.899999999999999" customHeight="1">
      <c r="A48" s="16"/>
      <c r="B48" s="101"/>
      <c r="C48" s="102"/>
      <c r="D48" s="102"/>
      <c r="E48" s="102"/>
      <c r="F48" s="102"/>
      <c r="G48" s="102"/>
      <c r="H48" s="102"/>
      <c r="I48" s="102"/>
      <c r="J48" s="102"/>
      <c r="K48" s="102"/>
      <c r="L48" s="103"/>
      <c r="P48" s="101"/>
      <c r="Q48" s="102"/>
      <c r="R48" s="102"/>
      <c r="S48" s="102"/>
      <c r="T48" s="102"/>
      <c r="U48" s="102"/>
      <c r="V48" s="102"/>
      <c r="W48" s="102"/>
      <c r="X48" s="102"/>
      <c r="Y48" s="102"/>
      <c r="Z48" s="103"/>
    </row>
    <row r="49" spans="1:26" ht="19.899999999999999" customHeight="1">
      <c r="A49" s="16"/>
      <c r="B49" s="104"/>
      <c r="C49" s="105"/>
      <c r="D49" s="105"/>
      <c r="E49" s="105"/>
      <c r="F49" s="105"/>
      <c r="G49" s="105"/>
      <c r="H49" s="105"/>
      <c r="I49" s="105"/>
      <c r="J49" s="105"/>
      <c r="K49" s="105"/>
      <c r="L49" s="106"/>
      <c r="P49" s="104"/>
      <c r="Q49" s="105"/>
      <c r="R49" s="105"/>
      <c r="S49" s="105"/>
      <c r="T49" s="105"/>
      <c r="U49" s="105"/>
      <c r="V49" s="105"/>
      <c r="W49" s="105"/>
      <c r="X49" s="105"/>
      <c r="Y49" s="105"/>
      <c r="Z49" s="106"/>
    </row>
    <row r="50" spans="1:26">
      <c r="A50" s="16"/>
      <c r="B50" s="69"/>
      <c r="L50" s="13"/>
    </row>
    <row r="51" spans="1:26" ht="19.899999999999999" customHeight="1">
      <c r="A51" s="17"/>
      <c r="B51" s="184"/>
      <c r="C51" s="134"/>
      <c r="D51" s="134"/>
      <c r="E51" s="134"/>
      <c r="F51" s="134"/>
      <c r="G51" s="134"/>
      <c r="H51" s="134"/>
      <c r="I51" s="186"/>
      <c r="J51" s="186"/>
      <c r="K51" s="186"/>
      <c r="L51" s="186"/>
      <c r="M51" s="134"/>
      <c r="N51" s="134"/>
      <c r="O51" s="134"/>
      <c r="P51" s="117" t="s">
        <v>150</v>
      </c>
      <c r="Q51" s="133"/>
      <c r="R51" s="133"/>
      <c r="S51" s="52"/>
      <c r="T51" s="52"/>
      <c r="U51" s="52"/>
      <c r="V51" s="52"/>
      <c r="W51" s="651">
        <v>45900</v>
      </c>
      <c r="X51" s="651"/>
      <c r="Y51" s="651"/>
      <c r="Z51" s="652"/>
    </row>
    <row r="52" spans="1:26" ht="19.899999999999999" customHeight="1">
      <c r="A52" s="17"/>
      <c r="B52" s="185"/>
      <c r="C52" s="185"/>
      <c r="D52" s="185"/>
      <c r="E52" s="185"/>
      <c r="F52" s="185"/>
      <c r="G52" s="185"/>
      <c r="H52" s="185"/>
      <c r="I52" s="185"/>
      <c r="J52" s="185"/>
      <c r="K52" s="185"/>
      <c r="L52" s="185"/>
      <c r="P52" s="643" t="s">
        <v>140</v>
      </c>
      <c r="Q52" s="644"/>
      <c r="R52" s="644"/>
      <c r="S52" s="644"/>
      <c r="T52" s="644"/>
      <c r="U52" s="644"/>
      <c r="V52" s="644"/>
      <c r="W52" s="644"/>
      <c r="X52" s="644"/>
      <c r="Y52" s="644"/>
      <c r="Z52" s="645"/>
    </row>
    <row r="53" spans="1:26" ht="19.899999999999999" customHeight="1">
      <c r="A53" s="16"/>
      <c r="B53" s="185"/>
      <c r="C53" s="185"/>
      <c r="D53" s="185"/>
      <c r="E53" s="185"/>
      <c r="F53" s="185"/>
      <c r="G53" s="185"/>
      <c r="H53" s="185"/>
      <c r="I53" s="185"/>
      <c r="J53" s="185"/>
      <c r="K53" s="185"/>
      <c r="L53" s="185"/>
      <c r="P53" s="646"/>
      <c r="Q53" s="647"/>
      <c r="R53" s="647"/>
      <c r="S53" s="647"/>
      <c r="T53" s="647"/>
      <c r="U53" s="647"/>
      <c r="V53" s="647"/>
      <c r="W53" s="647"/>
      <c r="X53" s="647"/>
      <c r="Y53" s="647"/>
      <c r="Z53" s="648"/>
    </row>
    <row r="54" spans="1:26" ht="19.899999999999999" customHeight="1">
      <c r="A54" s="16"/>
      <c r="P54" s="220" t="s">
        <v>151</v>
      </c>
      <c r="Q54" s="99"/>
      <c r="R54" s="99"/>
      <c r="S54" s="99"/>
      <c r="T54" s="99"/>
      <c r="U54" s="99"/>
      <c r="V54" s="99"/>
      <c r="W54" s="99"/>
      <c r="X54" s="99"/>
      <c r="Y54" s="99"/>
      <c r="Z54" s="100"/>
    </row>
    <row r="55" spans="1:26" ht="19.899999999999999" customHeight="1">
      <c r="A55" s="17"/>
      <c r="P55" s="221" t="s">
        <v>152</v>
      </c>
      <c r="Q55" s="102"/>
      <c r="R55" s="102"/>
      <c r="S55" s="102"/>
      <c r="T55" s="102"/>
      <c r="U55" s="102"/>
      <c r="V55" s="102"/>
      <c r="W55" s="102"/>
      <c r="X55" s="102"/>
      <c r="Y55" s="102"/>
      <c r="Z55" s="103"/>
    </row>
    <row r="56" spans="1:26" ht="19.899999999999999" customHeight="1">
      <c r="A56" s="17"/>
      <c r="P56" s="221" t="s">
        <v>153</v>
      </c>
      <c r="Q56" s="102"/>
      <c r="R56" s="102"/>
      <c r="S56" s="102"/>
      <c r="T56" s="102"/>
      <c r="U56" s="102"/>
      <c r="V56" s="102"/>
      <c r="W56" s="102"/>
      <c r="X56" s="102"/>
      <c r="Y56" s="102"/>
      <c r="Z56" s="103"/>
    </row>
    <row r="57" spans="1:26" ht="19.899999999999999" customHeight="1">
      <c r="A57" s="17"/>
      <c r="P57" s="221" t="s">
        <v>154</v>
      </c>
      <c r="Q57" s="102"/>
      <c r="R57" s="102"/>
      <c r="S57" s="102"/>
      <c r="T57" s="102"/>
      <c r="U57" s="102"/>
      <c r="V57" s="102"/>
      <c r="W57" s="102"/>
      <c r="X57" s="102"/>
      <c r="Y57" s="102"/>
      <c r="Z57" s="103"/>
    </row>
    <row r="58" spans="1:26" ht="19.899999999999999" customHeight="1">
      <c r="A58" s="17"/>
      <c r="M58" s="72"/>
      <c r="P58" s="101"/>
      <c r="Q58" s="102"/>
      <c r="R58" s="102"/>
      <c r="S58" s="102"/>
      <c r="T58" s="102"/>
      <c r="U58" s="102"/>
      <c r="V58" s="102"/>
      <c r="W58" s="102"/>
      <c r="X58" s="102"/>
      <c r="Y58" s="102"/>
      <c r="Z58" s="103"/>
    </row>
    <row r="59" spans="1:26" ht="19.899999999999999" customHeight="1">
      <c r="A59" s="16"/>
      <c r="M59" s="72"/>
      <c r="P59" s="101"/>
      <c r="Q59" s="102"/>
      <c r="R59" s="102"/>
      <c r="S59" s="102"/>
      <c r="T59" s="102"/>
      <c r="U59" s="102"/>
      <c r="V59" s="102"/>
      <c r="W59" s="102"/>
      <c r="X59" s="102"/>
      <c r="Y59" s="102"/>
      <c r="Z59" s="103"/>
    </row>
    <row r="60" spans="1:26" ht="19.899999999999999" customHeight="1">
      <c r="A60" s="16"/>
      <c r="P60" s="143"/>
      <c r="Q60" s="102"/>
      <c r="R60" s="102"/>
      <c r="S60" s="102"/>
      <c r="T60" s="102"/>
      <c r="U60" s="102"/>
      <c r="V60" s="102"/>
      <c r="W60" s="102"/>
      <c r="X60" s="102"/>
      <c r="Y60" s="102"/>
      <c r="Z60" s="103"/>
    </row>
    <row r="61" spans="1:26" ht="19.899999999999999" customHeight="1">
      <c r="A61" s="16"/>
      <c r="P61" s="101"/>
      <c r="Q61" s="102"/>
      <c r="R61" s="102"/>
      <c r="S61" s="102"/>
      <c r="T61" s="102"/>
      <c r="U61" s="102"/>
      <c r="V61" s="102"/>
      <c r="W61" s="102"/>
      <c r="X61" s="102"/>
      <c r="Y61" s="102"/>
      <c r="Z61" s="103"/>
    </row>
    <row r="62" spans="1:26" ht="19.899999999999999" customHeight="1">
      <c r="A62" s="16"/>
      <c r="P62" s="101"/>
      <c r="Q62" s="102"/>
      <c r="R62" s="102"/>
      <c r="S62" s="102"/>
      <c r="T62" s="102"/>
      <c r="U62" s="102"/>
      <c r="V62" s="102"/>
      <c r="W62" s="102"/>
      <c r="X62" s="102"/>
      <c r="Y62" s="102"/>
      <c r="Z62" s="103"/>
    </row>
    <row r="63" spans="1:26" ht="19.899999999999999" customHeight="1">
      <c r="A63" s="16"/>
      <c r="P63" s="101"/>
      <c r="Q63" s="102"/>
      <c r="R63" s="102"/>
      <c r="S63" s="102"/>
      <c r="T63" s="102"/>
      <c r="U63" s="102"/>
      <c r="V63" s="102"/>
      <c r="W63" s="102"/>
      <c r="X63" s="102"/>
      <c r="Y63" s="102"/>
      <c r="Z63" s="103"/>
    </row>
    <row r="64" spans="1:26" ht="19.899999999999999" customHeight="1">
      <c r="A64" s="16"/>
      <c r="P64" s="101"/>
      <c r="Q64" s="102"/>
      <c r="R64" s="102"/>
      <c r="S64" s="102"/>
      <c r="T64" s="102"/>
      <c r="U64" s="102"/>
      <c r="V64" s="102"/>
      <c r="W64" s="102"/>
      <c r="X64" s="102"/>
      <c r="Y64" s="102"/>
      <c r="Z64" s="103"/>
    </row>
    <row r="65" spans="1:26" ht="19.899999999999999" customHeight="1">
      <c r="A65" s="16"/>
      <c r="P65" s="101"/>
      <c r="Q65" s="102"/>
      <c r="R65" s="102"/>
      <c r="S65" s="102"/>
      <c r="T65" s="102"/>
      <c r="U65" s="102"/>
      <c r="V65" s="102"/>
      <c r="W65" s="102"/>
      <c r="X65" s="102"/>
      <c r="Y65" s="102"/>
      <c r="Z65" s="103"/>
    </row>
    <row r="66" spans="1:26" ht="19.899999999999999" customHeight="1">
      <c r="A66" s="16"/>
      <c r="P66" s="101"/>
      <c r="Q66" s="102"/>
      <c r="R66" s="102"/>
      <c r="S66" s="102"/>
      <c r="T66" s="102"/>
      <c r="U66" s="102"/>
      <c r="V66" s="102"/>
      <c r="W66" s="102"/>
      <c r="X66" s="102"/>
      <c r="Y66" s="102"/>
      <c r="Z66" s="103"/>
    </row>
    <row r="67" spans="1:26" ht="19.899999999999999" customHeight="1">
      <c r="A67" s="16"/>
      <c r="P67" s="101"/>
      <c r="Q67" s="102"/>
      <c r="R67" s="102"/>
      <c r="S67" s="102"/>
      <c r="T67" s="102"/>
      <c r="U67" s="102"/>
      <c r="V67" s="102"/>
      <c r="W67" s="102"/>
      <c r="X67" s="102"/>
      <c r="Y67" s="102"/>
      <c r="Z67" s="103"/>
    </row>
    <row r="68" spans="1:26" ht="19.899999999999999" customHeight="1">
      <c r="A68" s="16"/>
      <c r="P68" s="101"/>
      <c r="Q68" s="102"/>
      <c r="R68" s="102"/>
      <c r="S68" s="102"/>
      <c r="T68" s="102"/>
      <c r="U68" s="102"/>
      <c r="V68" s="102"/>
      <c r="W68" s="102"/>
      <c r="X68" s="102"/>
      <c r="Y68" s="102"/>
      <c r="Z68" s="103"/>
    </row>
    <row r="69" spans="1:26" ht="19.899999999999999" customHeight="1">
      <c r="A69" s="16"/>
      <c r="P69" s="101"/>
      <c r="Q69" s="102"/>
      <c r="R69" s="102"/>
      <c r="S69" s="102"/>
      <c r="T69" s="102"/>
      <c r="U69" s="102"/>
      <c r="V69" s="102"/>
      <c r="W69" s="102"/>
      <c r="X69" s="102"/>
      <c r="Y69" s="102"/>
      <c r="Z69" s="103"/>
    </row>
    <row r="70" spans="1:26" ht="19.899999999999999" customHeight="1">
      <c r="A70" s="16"/>
      <c r="P70" s="101"/>
      <c r="Q70" s="102"/>
      <c r="R70" s="102"/>
      <c r="S70" s="102"/>
      <c r="T70" s="102"/>
      <c r="U70" s="102"/>
      <c r="V70" s="102"/>
      <c r="W70" s="102"/>
      <c r="X70" s="102"/>
      <c r="Y70" s="102"/>
      <c r="Z70" s="103"/>
    </row>
    <row r="71" spans="1:26" ht="19.899999999999999" customHeight="1">
      <c r="A71" s="16"/>
      <c r="P71" s="101"/>
      <c r="Q71" s="102"/>
      <c r="R71" s="102"/>
      <c r="S71" s="102"/>
      <c r="T71" s="102"/>
      <c r="U71" s="102"/>
      <c r="V71" s="102"/>
      <c r="W71" s="102"/>
      <c r="X71" s="102"/>
      <c r="Y71" s="102"/>
      <c r="Z71" s="103"/>
    </row>
    <row r="72" spans="1:26" ht="19.899999999999999" customHeight="1">
      <c r="A72" s="16"/>
      <c r="P72" s="101"/>
      <c r="Q72" s="102"/>
      <c r="R72" s="102"/>
      <c r="S72" s="102"/>
      <c r="T72" s="102"/>
      <c r="U72" s="102"/>
      <c r="V72" s="102"/>
      <c r="W72" s="102"/>
      <c r="X72" s="102"/>
      <c r="Y72" s="102"/>
      <c r="Z72" s="103"/>
    </row>
    <row r="73" spans="1:26" ht="19.899999999999999" customHeight="1">
      <c r="A73" s="16"/>
      <c r="P73" s="101"/>
      <c r="Q73" s="102"/>
      <c r="R73" s="102"/>
      <c r="S73" s="102"/>
      <c r="T73" s="102"/>
      <c r="U73" s="102"/>
      <c r="V73" s="102"/>
      <c r="W73" s="102"/>
      <c r="X73" s="102"/>
      <c r="Y73" s="102"/>
      <c r="Z73" s="103"/>
    </row>
    <row r="74" spans="1:26" ht="19.899999999999999" customHeight="1">
      <c r="A74" s="16"/>
      <c r="P74" s="101"/>
      <c r="Q74" s="102"/>
      <c r="R74" s="102"/>
      <c r="S74" s="102"/>
      <c r="T74" s="102"/>
      <c r="U74" s="102"/>
      <c r="V74" s="102"/>
      <c r="W74" s="102"/>
      <c r="X74" s="102"/>
      <c r="Y74" s="102"/>
      <c r="Z74" s="103"/>
    </row>
    <row r="75" spans="1:26" ht="19.899999999999999" customHeight="1">
      <c r="A75" s="16"/>
      <c r="P75" s="101"/>
      <c r="Q75" s="102"/>
      <c r="R75" s="102"/>
      <c r="S75" s="102"/>
      <c r="T75" s="102"/>
      <c r="U75" s="102"/>
      <c r="V75" s="102"/>
      <c r="W75" s="102"/>
      <c r="X75" s="102"/>
      <c r="Y75" s="102"/>
      <c r="Z75" s="103"/>
    </row>
    <row r="76" spans="1:26" ht="19.899999999999999" customHeight="1">
      <c r="A76" s="16"/>
      <c r="P76" s="221" t="s">
        <v>155</v>
      </c>
      <c r="Q76" s="102"/>
      <c r="R76" s="102"/>
      <c r="S76" s="102"/>
      <c r="T76" s="102"/>
      <c r="U76" s="102"/>
      <c r="V76" s="102"/>
      <c r="W76" s="102"/>
      <c r="X76" s="102"/>
      <c r="Y76" s="102"/>
      <c r="Z76" s="103"/>
    </row>
    <row r="77" spans="1:26" ht="19.899999999999999" customHeight="1">
      <c r="A77" s="16"/>
      <c r="P77" s="221" t="s">
        <v>156</v>
      </c>
      <c r="Q77" s="102"/>
      <c r="R77" s="102"/>
      <c r="S77" s="102"/>
      <c r="T77" s="102"/>
      <c r="U77" s="102"/>
      <c r="V77" s="102"/>
      <c r="W77" s="102"/>
      <c r="X77" s="102"/>
      <c r="Y77" s="102"/>
      <c r="Z77" s="103"/>
    </row>
    <row r="78" spans="1:26" ht="19.899999999999999" customHeight="1">
      <c r="A78" s="16"/>
      <c r="P78" s="101"/>
      <c r="Q78" s="102"/>
      <c r="R78" s="102"/>
      <c r="S78" s="102"/>
      <c r="T78" s="102"/>
      <c r="U78" s="102"/>
      <c r="V78" s="102"/>
      <c r="W78" s="102"/>
      <c r="X78" s="102"/>
      <c r="Y78" s="102"/>
      <c r="Z78" s="103"/>
    </row>
    <row r="79" spans="1:26" ht="19.899999999999999" customHeight="1">
      <c r="A79" s="16"/>
      <c r="P79" s="101"/>
      <c r="Q79" s="102"/>
      <c r="R79" s="102"/>
      <c r="S79" s="102"/>
      <c r="T79" s="102"/>
      <c r="U79" s="102"/>
      <c r="V79" s="102"/>
      <c r="W79" s="102"/>
      <c r="X79" s="102"/>
      <c r="Y79" s="102"/>
      <c r="Z79" s="103"/>
    </row>
    <row r="80" spans="1:26" ht="19.899999999999999" customHeight="1">
      <c r="A80" s="16"/>
      <c r="P80" s="101"/>
      <c r="Q80" s="102"/>
      <c r="R80" s="102"/>
      <c r="S80" s="102"/>
      <c r="T80" s="102"/>
      <c r="U80" s="102"/>
      <c r="V80" s="102"/>
      <c r="W80" s="102"/>
      <c r="X80" s="102"/>
      <c r="Y80" s="102"/>
      <c r="Z80" s="103"/>
    </row>
    <row r="81" spans="1:26" ht="19.899999999999999" customHeight="1">
      <c r="A81" s="16"/>
      <c r="P81" s="101"/>
      <c r="Q81" s="102"/>
      <c r="R81" s="102"/>
      <c r="S81" s="102"/>
      <c r="T81" s="102"/>
      <c r="U81" s="102"/>
      <c r="V81" s="102"/>
      <c r="W81" s="102"/>
      <c r="X81" s="102"/>
      <c r="Y81" s="102"/>
      <c r="Z81" s="103"/>
    </row>
    <row r="82" spans="1:26" ht="19.899999999999999" customHeight="1">
      <c r="A82" s="16"/>
      <c r="P82" s="101"/>
      <c r="Q82" s="102"/>
      <c r="R82" s="102"/>
      <c r="S82" s="102"/>
      <c r="T82" s="102"/>
      <c r="U82" s="102"/>
      <c r="V82" s="102"/>
      <c r="W82" s="102"/>
      <c r="X82" s="102"/>
      <c r="Y82" s="102"/>
      <c r="Z82" s="103"/>
    </row>
    <row r="83" spans="1:26" ht="19.899999999999999" customHeight="1">
      <c r="A83" s="16"/>
      <c r="P83" s="101"/>
      <c r="Q83" s="102"/>
      <c r="R83" s="102"/>
      <c r="S83" s="102"/>
      <c r="T83" s="102"/>
      <c r="U83" s="102"/>
      <c r="V83" s="102"/>
      <c r="W83" s="102"/>
      <c r="X83" s="102"/>
      <c r="Y83" s="102"/>
      <c r="Z83" s="103"/>
    </row>
    <row r="84" spans="1:26" ht="19.899999999999999" customHeight="1">
      <c r="A84" s="16"/>
      <c r="P84" s="101"/>
      <c r="Q84" s="102"/>
      <c r="R84" s="102"/>
      <c r="S84" s="102"/>
      <c r="T84" s="102"/>
      <c r="U84" s="102"/>
      <c r="V84" s="102"/>
      <c r="W84" s="102"/>
      <c r="X84" s="102"/>
      <c r="Y84" s="102"/>
      <c r="Z84" s="103"/>
    </row>
    <row r="85" spans="1:26" ht="19.899999999999999" customHeight="1">
      <c r="A85" s="16"/>
      <c r="P85" s="143"/>
      <c r="Q85" s="102"/>
      <c r="R85" s="102"/>
      <c r="S85" s="102"/>
      <c r="T85" s="102"/>
      <c r="U85" s="102"/>
      <c r="V85" s="102"/>
      <c r="W85" s="102"/>
      <c r="X85" s="102"/>
      <c r="Y85" s="102"/>
      <c r="Z85" s="103"/>
    </row>
    <row r="86" spans="1:26" ht="19.899999999999999" customHeight="1">
      <c r="A86" s="16"/>
      <c r="P86" s="143"/>
      <c r="Q86" s="102"/>
      <c r="R86" s="102"/>
      <c r="S86" s="102"/>
      <c r="T86" s="102"/>
      <c r="U86" s="102"/>
      <c r="V86" s="102"/>
      <c r="W86" s="102"/>
      <c r="X86" s="102"/>
      <c r="Y86" s="102"/>
      <c r="Z86" s="103"/>
    </row>
    <row r="87" spans="1:26" ht="19.899999999999999" customHeight="1">
      <c r="A87" s="16"/>
      <c r="P87" s="101"/>
      <c r="Q87" s="102"/>
      <c r="R87" s="102"/>
      <c r="S87" s="102"/>
      <c r="T87" s="102"/>
      <c r="U87" s="102"/>
      <c r="V87" s="102"/>
      <c r="W87" s="102"/>
      <c r="X87" s="102"/>
      <c r="Y87" s="102"/>
      <c r="Z87" s="103"/>
    </row>
    <row r="88" spans="1:26" ht="19.899999999999999" customHeight="1">
      <c r="A88" s="16"/>
      <c r="P88" s="101"/>
      <c r="Q88" s="102"/>
      <c r="R88" s="102"/>
      <c r="S88" s="102"/>
      <c r="T88" s="102"/>
      <c r="U88" s="102"/>
      <c r="V88" s="102"/>
      <c r="W88" s="102"/>
      <c r="X88" s="102"/>
      <c r="Y88" s="102"/>
      <c r="Z88" s="103"/>
    </row>
    <row r="89" spans="1:26" ht="19.899999999999999" customHeight="1">
      <c r="A89" s="16"/>
      <c r="P89" s="101"/>
      <c r="Q89" s="102"/>
      <c r="R89" s="102"/>
      <c r="S89" s="102"/>
      <c r="T89" s="102"/>
      <c r="U89" s="102"/>
      <c r="V89" s="102"/>
      <c r="W89" s="102"/>
      <c r="X89" s="102"/>
      <c r="Y89" s="102"/>
      <c r="Z89" s="103"/>
    </row>
    <row r="90" spans="1:26" ht="19.899999999999999" customHeight="1">
      <c r="A90" s="16"/>
      <c r="P90" s="101"/>
      <c r="Q90" s="102"/>
      <c r="R90" s="102"/>
      <c r="S90" s="102"/>
      <c r="T90" s="102"/>
      <c r="U90" s="102"/>
      <c r="V90" s="102"/>
      <c r="W90" s="102"/>
      <c r="X90" s="102"/>
      <c r="Y90" s="102"/>
      <c r="Z90" s="103"/>
    </row>
    <row r="91" spans="1:26" ht="19.899999999999999" customHeight="1">
      <c r="A91" s="16"/>
      <c r="P91" s="101"/>
      <c r="Q91" s="102"/>
      <c r="R91" s="102"/>
      <c r="S91" s="102"/>
      <c r="T91" s="102"/>
      <c r="U91" s="102"/>
      <c r="V91" s="102"/>
      <c r="W91" s="102"/>
      <c r="X91" s="102"/>
      <c r="Y91" s="102"/>
      <c r="Z91" s="103"/>
    </row>
    <row r="92" spans="1:26" ht="19.899999999999999" customHeight="1">
      <c r="A92" s="16"/>
      <c r="P92" s="104"/>
      <c r="Q92" s="105"/>
      <c r="R92" s="105"/>
      <c r="S92" s="105"/>
      <c r="T92" s="105"/>
      <c r="U92" s="105"/>
      <c r="V92" s="105"/>
      <c r="W92" s="105"/>
      <c r="X92" s="105"/>
      <c r="Y92" s="105"/>
      <c r="Z92" s="106"/>
    </row>
  </sheetData>
  <mergeCells count="6">
    <mergeCell ref="P52:Z53"/>
    <mergeCell ref="I8:L8"/>
    <mergeCell ref="B9:L10"/>
    <mergeCell ref="W8:Z8"/>
    <mergeCell ref="P9:Z10"/>
    <mergeCell ref="W51:Z51"/>
  </mergeCells>
  <phoneticPr fontId="3"/>
  <printOptions horizontalCentered="1"/>
  <pageMargins left="0.70866141732283472" right="0.70866141732283472" top="0.74803149606299213" bottom="0.74803149606299213" header="0.31496062992125984" footer="0.31496062992125984"/>
  <pageSetup paperSize="9" scale="84" fitToHeight="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7D2F-972F-4B09-93AF-2EC8B718C078}">
  <sheetPr>
    <pageSetUpPr fitToPage="1"/>
  </sheetPr>
  <dimension ref="A3:Z105"/>
  <sheetViews>
    <sheetView showGridLines="0" zoomScale="85" zoomScaleNormal="85" zoomScaleSheetLayoutView="55" workbookViewId="0"/>
  </sheetViews>
  <sheetFormatPr defaultColWidth="9" defaultRowHeight="13.5"/>
  <cols>
    <col min="1" max="1" width="1.25" style="12" customWidth="1"/>
    <col min="2" max="12" width="10.625" style="12" customWidth="1"/>
    <col min="13" max="15" width="9" style="12"/>
    <col min="16" max="26" width="10.625" style="12" customWidth="1"/>
    <col min="27" max="16384" width="9" style="12"/>
  </cols>
  <sheetData>
    <row r="3" spans="1:26">
      <c r="K3" s="13"/>
      <c r="L3" s="13"/>
    </row>
    <row r="4" spans="1:26" s="9" customFormat="1">
      <c r="C4" s="192"/>
      <c r="D4" s="10" t="s">
        <v>111</v>
      </c>
    </row>
    <row r="5" spans="1:26" s="9" customFormat="1" ht="13.9" customHeight="1">
      <c r="C5" s="107"/>
      <c r="D5" s="10" t="s">
        <v>112</v>
      </c>
    </row>
    <row r="6" spans="1:26" s="9" customFormat="1"/>
    <row r="7" spans="1:26" ht="13.5" customHeight="1">
      <c r="A7" s="16"/>
      <c r="K7" s="13"/>
      <c r="L7" s="13"/>
    </row>
    <row r="8" spans="1:26" ht="25.15" customHeight="1">
      <c r="A8" s="17"/>
      <c r="B8" s="222" t="s">
        <v>157</v>
      </c>
      <c r="C8" s="73"/>
      <c r="D8" s="73"/>
      <c r="E8" s="73"/>
      <c r="F8" s="73"/>
      <c r="G8" s="73"/>
      <c r="H8" s="73"/>
      <c r="I8" s="73"/>
      <c r="J8" s="73"/>
      <c r="K8" s="653" t="str">
        <f>IF(入力シート!E5="","年　　月　　日",入力シート!E5)</f>
        <v>年　　月　　日</v>
      </c>
      <c r="L8" s="654"/>
      <c r="P8" s="223" t="s">
        <v>157</v>
      </c>
      <c r="Q8" s="119"/>
      <c r="R8" s="119"/>
      <c r="S8" s="119"/>
      <c r="T8" s="119"/>
      <c r="U8" s="119"/>
      <c r="V8" s="119"/>
      <c r="W8" s="119"/>
      <c r="X8" s="119"/>
      <c r="Y8" s="655">
        <v>45900</v>
      </c>
      <c r="Z8" s="656"/>
    </row>
    <row r="9" spans="1:26" ht="25.15" customHeight="1">
      <c r="A9" s="16"/>
      <c r="B9" s="657" t="s">
        <v>158</v>
      </c>
      <c r="C9" s="658"/>
      <c r="D9" s="658"/>
      <c r="E9" s="658"/>
      <c r="F9" s="658"/>
      <c r="G9" s="658"/>
      <c r="H9" s="658"/>
      <c r="I9" s="658"/>
      <c r="J9" s="658"/>
      <c r="K9" s="658"/>
      <c r="L9" s="659"/>
      <c r="P9" s="660" t="s">
        <v>159</v>
      </c>
      <c r="Q9" s="661"/>
      <c r="R9" s="661"/>
      <c r="S9" s="661"/>
      <c r="T9" s="661"/>
      <c r="U9" s="661"/>
      <c r="V9" s="661"/>
      <c r="W9" s="661"/>
      <c r="X9" s="661"/>
      <c r="Y9" s="661"/>
      <c r="Z9" s="662"/>
    </row>
    <row r="10" spans="1:26" ht="25.15" customHeight="1">
      <c r="A10" s="17"/>
      <c r="B10" s="108" t="s">
        <v>160</v>
      </c>
      <c r="C10" s="109"/>
      <c r="D10" s="109"/>
      <c r="E10" s="109"/>
      <c r="F10" s="109"/>
      <c r="G10" s="109"/>
      <c r="H10" s="109"/>
      <c r="I10" s="109"/>
      <c r="J10" s="109"/>
      <c r="K10" s="109"/>
      <c r="L10" s="110"/>
      <c r="P10" s="142" t="s">
        <v>161</v>
      </c>
      <c r="Q10" s="135"/>
      <c r="R10" s="135"/>
      <c r="S10" s="135"/>
      <c r="T10" s="135"/>
      <c r="U10" s="135"/>
      <c r="V10" s="135"/>
      <c r="W10" s="135"/>
      <c r="X10" s="135"/>
      <c r="Y10" s="135"/>
      <c r="Z10" s="136"/>
    </row>
    <row r="11" spans="1:26" ht="25.15" customHeight="1">
      <c r="A11" s="17"/>
      <c r="B11" s="663" t="s">
        <v>162</v>
      </c>
      <c r="C11" s="664"/>
      <c r="D11" s="664"/>
      <c r="E11" s="669" t="s">
        <v>103</v>
      </c>
      <c r="F11" s="669"/>
      <c r="G11" s="669"/>
      <c r="H11" s="670" t="str">
        <f>入力シート!E88</f>
        <v/>
      </c>
      <c r="I11" s="670"/>
      <c r="J11" s="670"/>
      <c r="K11" s="111" t="s">
        <v>68</v>
      </c>
      <c r="L11" s="112"/>
      <c r="N11" s="113"/>
      <c r="P11" s="671" t="s">
        <v>163</v>
      </c>
      <c r="Q11" s="672"/>
      <c r="R11" s="672"/>
      <c r="S11" s="677" t="s">
        <v>164</v>
      </c>
      <c r="T11" s="677"/>
      <c r="U11" s="677"/>
      <c r="V11" s="678">
        <v>40000</v>
      </c>
      <c r="W11" s="678"/>
      <c r="X11" s="678"/>
      <c r="Y11" s="137" t="s">
        <v>165</v>
      </c>
      <c r="Z11" s="138"/>
    </row>
    <row r="12" spans="1:26" ht="25.15" customHeight="1">
      <c r="A12" s="17"/>
      <c r="B12" s="665"/>
      <c r="C12" s="666"/>
      <c r="D12" s="666"/>
      <c r="E12" s="669" t="s">
        <v>166</v>
      </c>
      <c r="F12" s="669"/>
      <c r="G12" s="669"/>
      <c r="H12" s="679"/>
      <c r="I12" s="679"/>
      <c r="J12" s="679"/>
      <c r="K12" s="111" t="s">
        <v>68</v>
      </c>
      <c r="L12" s="112"/>
      <c r="N12" s="113"/>
      <c r="P12" s="673"/>
      <c r="Q12" s="674"/>
      <c r="R12" s="674"/>
      <c r="S12" s="677" t="s">
        <v>167</v>
      </c>
      <c r="T12" s="677"/>
      <c r="U12" s="677"/>
      <c r="V12" s="680">
        <v>10000</v>
      </c>
      <c r="W12" s="680"/>
      <c r="X12" s="680"/>
      <c r="Y12" s="137" t="s">
        <v>165</v>
      </c>
      <c r="Z12" s="138"/>
    </row>
    <row r="13" spans="1:26" ht="25.15" customHeight="1">
      <c r="A13" s="17"/>
      <c r="B13" s="665"/>
      <c r="C13" s="666"/>
      <c r="D13" s="666"/>
      <c r="E13" s="669" t="s">
        <v>168</v>
      </c>
      <c r="F13" s="669"/>
      <c r="G13" s="669"/>
      <c r="H13" s="670" t="str">
        <f>入力シート!E89</f>
        <v/>
      </c>
      <c r="I13" s="670"/>
      <c r="J13" s="670"/>
      <c r="K13" s="111" t="s">
        <v>67</v>
      </c>
      <c r="L13" s="112"/>
      <c r="N13" s="113"/>
      <c r="P13" s="673"/>
      <c r="Q13" s="674"/>
      <c r="R13" s="674"/>
      <c r="S13" s="677" t="s">
        <v>169</v>
      </c>
      <c r="T13" s="677"/>
      <c r="U13" s="677"/>
      <c r="V13" s="678">
        <v>2000</v>
      </c>
      <c r="W13" s="678"/>
      <c r="X13" s="678"/>
      <c r="Y13" s="137" t="s">
        <v>170</v>
      </c>
      <c r="Z13" s="138"/>
    </row>
    <row r="14" spans="1:26" ht="25.15" customHeight="1">
      <c r="A14" s="17"/>
      <c r="B14" s="665"/>
      <c r="C14" s="666"/>
      <c r="D14" s="666"/>
      <c r="E14" s="669" t="s">
        <v>171</v>
      </c>
      <c r="F14" s="669"/>
      <c r="G14" s="669"/>
      <c r="H14" s="685" t="str">
        <f>IF(OR(H12="",入力シート!I82=""),"",H12*10^3/入力シート!I82)</f>
        <v/>
      </c>
      <c r="I14" s="685"/>
      <c r="J14" s="685"/>
      <c r="K14" s="111" t="s">
        <v>67</v>
      </c>
      <c r="L14" s="112"/>
      <c r="N14" s="113"/>
      <c r="P14" s="673"/>
      <c r="Q14" s="674"/>
      <c r="R14" s="674"/>
      <c r="S14" s="677" t="s">
        <v>172</v>
      </c>
      <c r="T14" s="677"/>
      <c r="U14" s="677"/>
      <c r="V14" s="686">
        <v>500</v>
      </c>
      <c r="W14" s="686"/>
      <c r="X14" s="686"/>
      <c r="Y14" s="137" t="s">
        <v>170</v>
      </c>
      <c r="Z14" s="138"/>
    </row>
    <row r="15" spans="1:26" ht="25.15" customHeight="1">
      <c r="A15" s="17"/>
      <c r="B15" s="667"/>
      <c r="C15" s="668"/>
      <c r="D15" s="668"/>
      <c r="E15" s="669" t="s">
        <v>173</v>
      </c>
      <c r="F15" s="669"/>
      <c r="G15" s="669"/>
      <c r="H15" s="685" t="str">
        <f>IF(OR(H11="",H12=""),"",(H11-H12)/H11*100)</f>
        <v/>
      </c>
      <c r="I15" s="685"/>
      <c r="J15" s="685"/>
      <c r="K15" s="111" t="s">
        <v>174</v>
      </c>
      <c r="L15" s="112"/>
      <c r="P15" s="675"/>
      <c r="Q15" s="676"/>
      <c r="R15" s="676"/>
      <c r="S15" s="677" t="s">
        <v>175</v>
      </c>
      <c r="T15" s="677"/>
      <c r="U15" s="677"/>
      <c r="V15" s="686">
        <v>75</v>
      </c>
      <c r="W15" s="686"/>
      <c r="X15" s="686"/>
      <c r="Y15" s="137" t="s">
        <v>176</v>
      </c>
      <c r="Z15" s="138"/>
    </row>
    <row r="16" spans="1:26" ht="25.15" customHeight="1">
      <c r="A16" s="17"/>
      <c r="B16" s="663" t="s">
        <v>177</v>
      </c>
      <c r="C16" s="664"/>
      <c r="D16" s="664"/>
      <c r="E16" s="669" t="s">
        <v>178</v>
      </c>
      <c r="F16" s="669"/>
      <c r="G16" s="669"/>
      <c r="H16" s="679"/>
      <c r="I16" s="679"/>
      <c r="J16" s="679"/>
      <c r="K16" s="111" t="s">
        <v>68</v>
      </c>
      <c r="L16" s="112"/>
      <c r="P16" s="671" t="s">
        <v>179</v>
      </c>
      <c r="Q16" s="672"/>
      <c r="R16" s="672"/>
      <c r="S16" s="677" t="s">
        <v>180</v>
      </c>
      <c r="T16" s="677"/>
      <c r="U16" s="677"/>
      <c r="V16" s="680">
        <v>40</v>
      </c>
      <c r="W16" s="680"/>
      <c r="X16" s="680"/>
      <c r="Y16" s="137" t="s">
        <v>165</v>
      </c>
      <c r="Z16" s="138"/>
    </row>
    <row r="17" spans="1:26" ht="25.15" customHeight="1">
      <c r="A17" s="17"/>
      <c r="B17" s="665"/>
      <c r="C17" s="666"/>
      <c r="D17" s="666"/>
      <c r="E17" s="669" t="s">
        <v>166</v>
      </c>
      <c r="F17" s="669"/>
      <c r="G17" s="669"/>
      <c r="H17" s="681"/>
      <c r="I17" s="682"/>
      <c r="J17" s="682"/>
      <c r="K17" s="111" t="s">
        <v>68</v>
      </c>
      <c r="L17" s="112"/>
      <c r="P17" s="673"/>
      <c r="Q17" s="674"/>
      <c r="R17" s="674"/>
      <c r="S17" s="677" t="s">
        <v>167</v>
      </c>
      <c r="T17" s="677"/>
      <c r="U17" s="677"/>
      <c r="V17" s="683">
        <v>30</v>
      </c>
      <c r="W17" s="684"/>
      <c r="X17" s="684"/>
      <c r="Y17" s="137" t="s">
        <v>165</v>
      </c>
      <c r="Z17" s="138"/>
    </row>
    <row r="18" spans="1:26" ht="25.15" customHeight="1">
      <c r="A18" s="17"/>
      <c r="B18" s="667"/>
      <c r="C18" s="668"/>
      <c r="D18" s="668"/>
      <c r="E18" s="669" t="s">
        <v>173</v>
      </c>
      <c r="F18" s="669"/>
      <c r="G18" s="669"/>
      <c r="H18" s="685" t="str">
        <f>IF(OR(H16="",H17=""),"",(H16-H17)/H16*100)</f>
        <v/>
      </c>
      <c r="I18" s="685"/>
      <c r="J18" s="685"/>
      <c r="K18" s="111" t="s">
        <v>174</v>
      </c>
      <c r="L18" s="112"/>
      <c r="P18" s="675"/>
      <c r="Q18" s="676"/>
      <c r="R18" s="676"/>
      <c r="S18" s="677" t="s">
        <v>175</v>
      </c>
      <c r="T18" s="677"/>
      <c r="U18" s="677"/>
      <c r="V18" s="686">
        <v>25</v>
      </c>
      <c r="W18" s="686"/>
      <c r="X18" s="686"/>
      <c r="Y18" s="137" t="s">
        <v>176</v>
      </c>
      <c r="Z18" s="138"/>
    </row>
    <row r="19" spans="1:26" ht="25.15" customHeight="1">
      <c r="A19" s="17"/>
      <c r="B19" s="663" t="s">
        <v>181</v>
      </c>
      <c r="C19" s="664"/>
      <c r="D19" s="664"/>
      <c r="E19" s="687" t="s">
        <v>63</v>
      </c>
      <c r="F19" s="688"/>
      <c r="G19" s="689"/>
      <c r="H19" s="690" t="str">
        <f>入力シート!E90</f>
        <v/>
      </c>
      <c r="I19" s="670"/>
      <c r="J19" s="670"/>
      <c r="K19" s="114" t="s">
        <v>70</v>
      </c>
      <c r="L19" s="115"/>
      <c r="M19" s="72"/>
      <c r="P19" s="671" t="s">
        <v>182</v>
      </c>
      <c r="Q19" s="672"/>
      <c r="R19" s="672"/>
      <c r="S19" s="691" t="s">
        <v>183</v>
      </c>
      <c r="T19" s="692"/>
      <c r="U19" s="693"/>
      <c r="V19" s="694">
        <v>1700</v>
      </c>
      <c r="W19" s="678"/>
      <c r="X19" s="678"/>
      <c r="Y19" s="139" t="s">
        <v>184</v>
      </c>
      <c r="Z19" s="140"/>
    </row>
    <row r="20" spans="1:26" ht="25.15" customHeight="1">
      <c r="A20" s="16"/>
      <c r="B20" s="665"/>
      <c r="C20" s="666"/>
      <c r="D20" s="666"/>
      <c r="E20" s="687" t="s">
        <v>185</v>
      </c>
      <c r="F20" s="688"/>
      <c r="G20" s="689"/>
      <c r="H20" s="695"/>
      <c r="I20" s="696"/>
      <c r="J20" s="696"/>
      <c r="K20" s="114" t="s">
        <v>70</v>
      </c>
      <c r="L20" s="115"/>
      <c r="M20" s="72"/>
      <c r="P20" s="673"/>
      <c r="Q20" s="674"/>
      <c r="R20" s="674"/>
      <c r="S20" s="691" t="s">
        <v>186</v>
      </c>
      <c r="T20" s="692"/>
      <c r="U20" s="693"/>
      <c r="V20" s="697">
        <v>1000</v>
      </c>
      <c r="W20" s="698"/>
      <c r="X20" s="698"/>
      <c r="Y20" s="139" t="s">
        <v>184</v>
      </c>
      <c r="Z20" s="140"/>
    </row>
    <row r="21" spans="1:26" ht="25.15" customHeight="1">
      <c r="A21" s="16"/>
      <c r="B21" s="665"/>
      <c r="C21" s="666"/>
      <c r="D21" s="666"/>
      <c r="E21" s="687" t="s">
        <v>187</v>
      </c>
      <c r="F21" s="688"/>
      <c r="G21" s="689"/>
      <c r="H21" s="690" t="str">
        <f>入力シート!E91</f>
        <v/>
      </c>
      <c r="I21" s="670"/>
      <c r="J21" s="670"/>
      <c r="K21" s="114" t="s">
        <v>109</v>
      </c>
      <c r="L21" s="115"/>
      <c r="M21" s="72"/>
      <c r="P21" s="673"/>
      <c r="Q21" s="674"/>
      <c r="R21" s="674"/>
      <c r="S21" s="691" t="s">
        <v>188</v>
      </c>
      <c r="T21" s="692"/>
      <c r="U21" s="693"/>
      <c r="V21" s="694">
        <v>85</v>
      </c>
      <c r="W21" s="678"/>
      <c r="X21" s="678"/>
      <c r="Y21" s="139" t="s">
        <v>189</v>
      </c>
      <c r="Z21" s="140"/>
    </row>
    <row r="22" spans="1:26" ht="25.15" customHeight="1">
      <c r="A22" s="16"/>
      <c r="B22" s="665"/>
      <c r="C22" s="666"/>
      <c r="D22" s="666"/>
      <c r="E22" s="687" t="s">
        <v>190</v>
      </c>
      <c r="F22" s="688"/>
      <c r="G22" s="689"/>
      <c r="H22" s="699" t="str">
        <f>IF(OR(H20="",入力シート!I82=""),"",H20*10^3/入力シート!I82)</f>
        <v/>
      </c>
      <c r="I22" s="700"/>
      <c r="J22" s="700"/>
      <c r="K22" s="114" t="s">
        <v>109</v>
      </c>
      <c r="L22" s="115"/>
      <c r="M22" s="72"/>
      <c r="P22" s="673"/>
      <c r="Q22" s="674"/>
      <c r="R22" s="674"/>
      <c r="S22" s="691" t="s">
        <v>191</v>
      </c>
      <c r="T22" s="692"/>
      <c r="U22" s="693"/>
      <c r="V22" s="701">
        <v>50</v>
      </c>
      <c r="W22" s="702"/>
      <c r="X22" s="702"/>
      <c r="Y22" s="139" t="s">
        <v>189</v>
      </c>
      <c r="Z22" s="140"/>
    </row>
    <row r="23" spans="1:26" ht="25.15" customHeight="1">
      <c r="A23" s="16"/>
      <c r="B23" s="667"/>
      <c r="C23" s="668"/>
      <c r="D23" s="668"/>
      <c r="E23" s="669" t="s">
        <v>173</v>
      </c>
      <c r="F23" s="669"/>
      <c r="G23" s="669"/>
      <c r="H23" s="685" t="str">
        <f>IF(OR(H19="",H20=""),"",(H19-H20)/H19*100)</f>
        <v/>
      </c>
      <c r="I23" s="685"/>
      <c r="J23" s="685"/>
      <c r="K23" s="111" t="s">
        <v>174</v>
      </c>
      <c r="L23" s="116"/>
      <c r="M23" s="72"/>
      <c r="P23" s="675"/>
      <c r="Q23" s="676"/>
      <c r="R23" s="676"/>
      <c r="S23" s="677" t="s">
        <v>175</v>
      </c>
      <c r="T23" s="677"/>
      <c r="U23" s="677"/>
      <c r="V23" s="686">
        <v>41.17647058823529</v>
      </c>
      <c r="W23" s="686"/>
      <c r="X23" s="686"/>
      <c r="Y23" s="137" t="s">
        <v>176</v>
      </c>
      <c r="Z23" s="141"/>
    </row>
    <row r="24" spans="1:26" ht="25.15" customHeight="1">
      <c r="A24" s="16"/>
      <c r="B24" s="703" t="s">
        <v>192</v>
      </c>
      <c r="C24" s="704"/>
      <c r="D24" s="704"/>
      <c r="E24" s="704"/>
      <c r="F24" s="704"/>
      <c r="G24" s="704"/>
      <c r="H24" s="704"/>
      <c r="I24" s="704"/>
      <c r="J24" s="704"/>
      <c r="K24" s="704"/>
      <c r="L24" s="705"/>
      <c r="P24" s="706" t="s">
        <v>193</v>
      </c>
      <c r="Q24" s="707"/>
      <c r="R24" s="707"/>
      <c r="S24" s="707"/>
      <c r="T24" s="707"/>
      <c r="U24" s="707"/>
      <c r="V24" s="707"/>
      <c r="W24" s="707"/>
      <c r="X24" s="707"/>
      <c r="Y24" s="707"/>
      <c r="Z24" s="708"/>
    </row>
    <row r="25" spans="1:26" ht="25.15" customHeight="1">
      <c r="A25" s="16"/>
      <c r="B25" s="709"/>
      <c r="C25" s="710"/>
      <c r="D25" s="710"/>
      <c r="E25" s="710"/>
      <c r="F25" s="710"/>
      <c r="G25" s="710"/>
      <c r="H25" s="710"/>
      <c r="I25" s="710"/>
      <c r="J25" s="710"/>
      <c r="K25" s="710"/>
      <c r="L25" s="711"/>
      <c r="P25" s="718" t="s">
        <v>194</v>
      </c>
      <c r="Q25" s="719"/>
      <c r="R25" s="719"/>
      <c r="S25" s="719"/>
      <c r="T25" s="719"/>
      <c r="U25" s="719"/>
      <c r="V25" s="719"/>
      <c r="W25" s="719"/>
      <c r="X25" s="719"/>
      <c r="Y25" s="719"/>
      <c r="Z25" s="720"/>
    </row>
    <row r="26" spans="1:26" ht="25.15" customHeight="1">
      <c r="A26" s="16"/>
      <c r="B26" s="712"/>
      <c r="C26" s="713"/>
      <c r="D26" s="713"/>
      <c r="E26" s="713"/>
      <c r="F26" s="713"/>
      <c r="G26" s="713"/>
      <c r="H26" s="713"/>
      <c r="I26" s="713"/>
      <c r="J26" s="713"/>
      <c r="K26" s="713"/>
      <c r="L26" s="714"/>
      <c r="P26" s="721"/>
      <c r="Q26" s="722"/>
      <c r="R26" s="722"/>
      <c r="S26" s="722"/>
      <c r="T26" s="722"/>
      <c r="U26" s="722"/>
      <c r="V26" s="722"/>
      <c r="W26" s="722"/>
      <c r="X26" s="722"/>
      <c r="Y26" s="722"/>
      <c r="Z26" s="723"/>
    </row>
    <row r="27" spans="1:26" ht="25.15" customHeight="1">
      <c r="A27" s="16"/>
      <c r="B27" s="712"/>
      <c r="C27" s="713"/>
      <c r="D27" s="713"/>
      <c r="E27" s="713"/>
      <c r="F27" s="713"/>
      <c r="G27" s="713"/>
      <c r="H27" s="713"/>
      <c r="I27" s="713"/>
      <c r="J27" s="713"/>
      <c r="K27" s="713"/>
      <c r="L27" s="714"/>
      <c r="P27" s="721"/>
      <c r="Q27" s="722"/>
      <c r="R27" s="722"/>
      <c r="S27" s="722"/>
      <c r="T27" s="722"/>
      <c r="U27" s="722"/>
      <c r="V27" s="722"/>
      <c r="W27" s="722"/>
      <c r="X27" s="722"/>
      <c r="Y27" s="722"/>
      <c r="Z27" s="723"/>
    </row>
    <row r="28" spans="1:26" ht="25.15" customHeight="1">
      <c r="A28" s="16"/>
      <c r="B28" s="712"/>
      <c r="C28" s="713"/>
      <c r="D28" s="713"/>
      <c r="E28" s="713"/>
      <c r="F28" s="713"/>
      <c r="G28" s="713"/>
      <c r="H28" s="713"/>
      <c r="I28" s="713"/>
      <c r="J28" s="713"/>
      <c r="K28" s="713"/>
      <c r="L28" s="714"/>
      <c r="P28" s="721"/>
      <c r="Q28" s="722"/>
      <c r="R28" s="722"/>
      <c r="S28" s="722"/>
      <c r="T28" s="722"/>
      <c r="U28" s="722"/>
      <c r="V28" s="722"/>
      <c r="W28" s="722"/>
      <c r="X28" s="722"/>
      <c r="Y28" s="722"/>
      <c r="Z28" s="723"/>
    </row>
    <row r="29" spans="1:26" ht="25.15" customHeight="1">
      <c r="A29" s="16"/>
      <c r="B29" s="712"/>
      <c r="C29" s="713"/>
      <c r="D29" s="713"/>
      <c r="E29" s="713"/>
      <c r="F29" s="713"/>
      <c r="G29" s="713"/>
      <c r="H29" s="713"/>
      <c r="I29" s="713"/>
      <c r="J29" s="713"/>
      <c r="K29" s="713"/>
      <c r="L29" s="714"/>
      <c r="P29" s="721"/>
      <c r="Q29" s="722"/>
      <c r="R29" s="722"/>
      <c r="S29" s="722"/>
      <c r="T29" s="722"/>
      <c r="U29" s="722"/>
      <c r="V29" s="722"/>
      <c r="W29" s="722"/>
      <c r="X29" s="722"/>
      <c r="Y29" s="722"/>
      <c r="Z29" s="723"/>
    </row>
    <row r="30" spans="1:26" ht="25.15" customHeight="1">
      <c r="A30" s="16"/>
      <c r="B30" s="712"/>
      <c r="C30" s="713"/>
      <c r="D30" s="713"/>
      <c r="E30" s="713"/>
      <c r="F30" s="713"/>
      <c r="G30" s="713"/>
      <c r="H30" s="713"/>
      <c r="I30" s="713"/>
      <c r="J30" s="713"/>
      <c r="K30" s="713"/>
      <c r="L30" s="714"/>
      <c r="P30" s="721"/>
      <c r="Q30" s="722"/>
      <c r="R30" s="722"/>
      <c r="S30" s="722"/>
      <c r="T30" s="722"/>
      <c r="U30" s="722"/>
      <c r="V30" s="722"/>
      <c r="W30" s="722"/>
      <c r="X30" s="722"/>
      <c r="Y30" s="722"/>
      <c r="Z30" s="723"/>
    </row>
    <row r="31" spans="1:26" ht="25.15" customHeight="1">
      <c r="A31" s="16"/>
      <c r="B31" s="712"/>
      <c r="C31" s="713"/>
      <c r="D31" s="713"/>
      <c r="E31" s="713"/>
      <c r="F31" s="713"/>
      <c r="G31" s="713"/>
      <c r="H31" s="713"/>
      <c r="I31" s="713"/>
      <c r="J31" s="713"/>
      <c r="K31" s="713"/>
      <c r="L31" s="714"/>
      <c r="P31" s="721"/>
      <c r="Q31" s="722"/>
      <c r="R31" s="722"/>
      <c r="S31" s="722"/>
      <c r="T31" s="722"/>
      <c r="U31" s="722"/>
      <c r="V31" s="722"/>
      <c r="W31" s="722"/>
      <c r="X31" s="722"/>
      <c r="Y31" s="722"/>
      <c r="Z31" s="723"/>
    </row>
    <row r="32" spans="1:26" ht="25.15" customHeight="1">
      <c r="A32" s="16"/>
      <c r="B32" s="712"/>
      <c r="C32" s="713"/>
      <c r="D32" s="713"/>
      <c r="E32" s="713"/>
      <c r="F32" s="713"/>
      <c r="G32" s="713"/>
      <c r="H32" s="713"/>
      <c r="I32" s="713"/>
      <c r="J32" s="713"/>
      <c r="K32" s="713"/>
      <c r="L32" s="714"/>
      <c r="P32" s="721"/>
      <c r="Q32" s="722"/>
      <c r="R32" s="722"/>
      <c r="S32" s="722"/>
      <c r="T32" s="722"/>
      <c r="U32" s="722"/>
      <c r="V32" s="722"/>
      <c r="W32" s="722"/>
      <c r="X32" s="722"/>
      <c r="Y32" s="722"/>
      <c r="Z32" s="723"/>
    </row>
    <row r="33" spans="1:26" ht="25.15" customHeight="1">
      <c r="A33" s="16"/>
      <c r="B33" s="712"/>
      <c r="C33" s="713"/>
      <c r="D33" s="713"/>
      <c r="E33" s="713"/>
      <c r="F33" s="713"/>
      <c r="G33" s="713"/>
      <c r="H33" s="713"/>
      <c r="I33" s="713"/>
      <c r="J33" s="713"/>
      <c r="K33" s="713"/>
      <c r="L33" s="714"/>
      <c r="P33" s="721"/>
      <c r="Q33" s="722"/>
      <c r="R33" s="722"/>
      <c r="S33" s="722"/>
      <c r="T33" s="722"/>
      <c r="U33" s="722"/>
      <c r="V33" s="722"/>
      <c r="W33" s="722"/>
      <c r="X33" s="722"/>
      <c r="Y33" s="722"/>
      <c r="Z33" s="723"/>
    </row>
    <row r="34" spans="1:26" ht="25.15" customHeight="1">
      <c r="A34" s="16"/>
      <c r="B34" s="712"/>
      <c r="C34" s="713"/>
      <c r="D34" s="713"/>
      <c r="E34" s="713"/>
      <c r="F34" s="713"/>
      <c r="G34" s="713"/>
      <c r="H34" s="713"/>
      <c r="I34" s="713"/>
      <c r="J34" s="713"/>
      <c r="K34" s="713"/>
      <c r="L34" s="714"/>
      <c r="P34" s="721"/>
      <c r="Q34" s="722"/>
      <c r="R34" s="722"/>
      <c r="S34" s="722"/>
      <c r="T34" s="722"/>
      <c r="U34" s="722"/>
      <c r="V34" s="722"/>
      <c r="W34" s="722"/>
      <c r="X34" s="722"/>
      <c r="Y34" s="722"/>
      <c r="Z34" s="723"/>
    </row>
    <row r="35" spans="1:26" ht="25.15" customHeight="1">
      <c r="A35" s="16"/>
      <c r="B35" s="712"/>
      <c r="C35" s="713"/>
      <c r="D35" s="713"/>
      <c r="E35" s="713"/>
      <c r="F35" s="713"/>
      <c r="G35" s="713"/>
      <c r="H35" s="713"/>
      <c r="I35" s="713"/>
      <c r="J35" s="713"/>
      <c r="K35" s="713"/>
      <c r="L35" s="714"/>
      <c r="P35" s="721"/>
      <c r="Q35" s="722"/>
      <c r="R35" s="722"/>
      <c r="S35" s="722"/>
      <c r="T35" s="722"/>
      <c r="U35" s="722"/>
      <c r="V35" s="722"/>
      <c r="W35" s="722"/>
      <c r="X35" s="722"/>
      <c r="Y35" s="722"/>
      <c r="Z35" s="723"/>
    </row>
    <row r="36" spans="1:26" ht="25.15" customHeight="1">
      <c r="A36" s="16"/>
      <c r="B36" s="712"/>
      <c r="C36" s="713"/>
      <c r="D36" s="713"/>
      <c r="E36" s="713"/>
      <c r="F36" s="713"/>
      <c r="G36" s="713"/>
      <c r="H36" s="713"/>
      <c r="I36" s="713"/>
      <c r="J36" s="713"/>
      <c r="K36" s="713"/>
      <c r="L36" s="714"/>
      <c r="P36" s="721"/>
      <c r="Q36" s="722"/>
      <c r="R36" s="722"/>
      <c r="S36" s="722"/>
      <c r="T36" s="722"/>
      <c r="U36" s="722"/>
      <c r="V36" s="722"/>
      <c r="W36" s="722"/>
      <c r="X36" s="722"/>
      <c r="Y36" s="722"/>
      <c r="Z36" s="723"/>
    </row>
    <row r="37" spans="1:26" ht="25.15" customHeight="1">
      <c r="A37" s="16"/>
      <c r="B37" s="712"/>
      <c r="C37" s="713"/>
      <c r="D37" s="713"/>
      <c r="E37" s="713"/>
      <c r="F37" s="713"/>
      <c r="G37" s="713"/>
      <c r="H37" s="713"/>
      <c r="I37" s="713"/>
      <c r="J37" s="713"/>
      <c r="K37" s="713"/>
      <c r="L37" s="714"/>
      <c r="P37" s="721"/>
      <c r="Q37" s="722"/>
      <c r="R37" s="722"/>
      <c r="S37" s="722"/>
      <c r="T37" s="722"/>
      <c r="U37" s="722"/>
      <c r="V37" s="722"/>
      <c r="W37" s="722"/>
      <c r="X37" s="722"/>
      <c r="Y37" s="722"/>
      <c r="Z37" s="723"/>
    </row>
    <row r="38" spans="1:26" ht="25.15" customHeight="1">
      <c r="A38" s="16"/>
      <c r="B38" s="712"/>
      <c r="C38" s="713"/>
      <c r="D38" s="713"/>
      <c r="E38" s="713"/>
      <c r="F38" s="713"/>
      <c r="G38" s="713"/>
      <c r="H38" s="713"/>
      <c r="I38" s="713"/>
      <c r="J38" s="713"/>
      <c r="K38" s="713"/>
      <c r="L38" s="714"/>
      <c r="P38" s="721"/>
      <c r="Q38" s="722"/>
      <c r="R38" s="722"/>
      <c r="S38" s="722"/>
      <c r="T38" s="722"/>
      <c r="U38" s="722"/>
      <c r="V38" s="722"/>
      <c r="W38" s="722"/>
      <c r="X38" s="722"/>
      <c r="Y38" s="722"/>
      <c r="Z38" s="723"/>
    </row>
    <row r="39" spans="1:26" ht="25.15" customHeight="1">
      <c r="A39" s="16"/>
      <c r="B39" s="712"/>
      <c r="C39" s="713"/>
      <c r="D39" s="713"/>
      <c r="E39" s="713"/>
      <c r="F39" s="713"/>
      <c r="G39" s="713"/>
      <c r="H39" s="713"/>
      <c r="I39" s="713"/>
      <c r="J39" s="713"/>
      <c r="K39" s="713"/>
      <c r="L39" s="714"/>
      <c r="P39" s="721"/>
      <c r="Q39" s="722"/>
      <c r="R39" s="722"/>
      <c r="S39" s="722"/>
      <c r="T39" s="722"/>
      <c r="U39" s="722"/>
      <c r="V39" s="722"/>
      <c r="W39" s="722"/>
      <c r="X39" s="722"/>
      <c r="Y39" s="722"/>
      <c r="Z39" s="723"/>
    </row>
    <row r="40" spans="1:26" ht="25.15" customHeight="1">
      <c r="A40" s="16"/>
      <c r="B40" s="712"/>
      <c r="C40" s="713"/>
      <c r="D40" s="713"/>
      <c r="E40" s="713"/>
      <c r="F40" s="713"/>
      <c r="G40" s="713"/>
      <c r="H40" s="713"/>
      <c r="I40" s="713"/>
      <c r="J40" s="713"/>
      <c r="K40" s="713"/>
      <c r="L40" s="714"/>
      <c r="P40" s="721"/>
      <c r="Q40" s="722"/>
      <c r="R40" s="722"/>
      <c r="S40" s="722"/>
      <c r="T40" s="722"/>
      <c r="U40" s="722"/>
      <c r="V40" s="722"/>
      <c r="W40" s="722"/>
      <c r="X40" s="722"/>
      <c r="Y40" s="722"/>
      <c r="Z40" s="723"/>
    </row>
    <row r="41" spans="1:26" ht="25.15" customHeight="1">
      <c r="A41" s="16"/>
      <c r="B41" s="712"/>
      <c r="C41" s="713"/>
      <c r="D41" s="713"/>
      <c r="E41" s="713"/>
      <c r="F41" s="713"/>
      <c r="G41" s="713"/>
      <c r="H41" s="713"/>
      <c r="I41" s="713"/>
      <c r="J41" s="713"/>
      <c r="K41" s="713"/>
      <c r="L41" s="714"/>
      <c r="P41" s="721"/>
      <c r="Q41" s="722"/>
      <c r="R41" s="722"/>
      <c r="S41" s="722"/>
      <c r="T41" s="722"/>
      <c r="U41" s="722"/>
      <c r="V41" s="722"/>
      <c r="W41" s="722"/>
      <c r="X41" s="722"/>
      <c r="Y41" s="722"/>
      <c r="Z41" s="723"/>
    </row>
    <row r="42" spans="1:26" ht="25.15" customHeight="1">
      <c r="A42" s="16"/>
      <c r="B42" s="712"/>
      <c r="C42" s="713"/>
      <c r="D42" s="713"/>
      <c r="E42" s="713"/>
      <c r="F42" s="713"/>
      <c r="G42" s="713"/>
      <c r="H42" s="713"/>
      <c r="I42" s="713"/>
      <c r="J42" s="713"/>
      <c r="K42" s="713"/>
      <c r="L42" s="714"/>
      <c r="P42" s="721"/>
      <c r="Q42" s="722"/>
      <c r="R42" s="722"/>
      <c r="S42" s="722"/>
      <c r="T42" s="722"/>
      <c r="U42" s="722"/>
      <c r="V42" s="722"/>
      <c r="W42" s="722"/>
      <c r="X42" s="722"/>
      <c r="Y42" s="722"/>
      <c r="Z42" s="723"/>
    </row>
    <row r="43" spans="1:26" ht="25.15" customHeight="1">
      <c r="B43" s="712"/>
      <c r="C43" s="713"/>
      <c r="D43" s="713"/>
      <c r="E43" s="713"/>
      <c r="F43" s="713"/>
      <c r="G43" s="713"/>
      <c r="H43" s="713"/>
      <c r="I43" s="713"/>
      <c r="J43" s="713"/>
      <c r="K43" s="713"/>
      <c r="L43" s="714"/>
      <c r="P43" s="721"/>
      <c r="Q43" s="722"/>
      <c r="R43" s="722"/>
      <c r="S43" s="722"/>
      <c r="T43" s="722"/>
      <c r="U43" s="722"/>
      <c r="V43" s="722"/>
      <c r="W43" s="722"/>
      <c r="X43" s="722"/>
      <c r="Y43" s="722"/>
      <c r="Z43" s="723"/>
    </row>
    <row r="44" spans="1:26" ht="25.15" customHeight="1">
      <c r="B44" s="712"/>
      <c r="C44" s="713"/>
      <c r="D44" s="713"/>
      <c r="E44" s="713"/>
      <c r="F44" s="713"/>
      <c r="G44" s="713"/>
      <c r="H44" s="713"/>
      <c r="I44" s="713"/>
      <c r="J44" s="713"/>
      <c r="K44" s="713"/>
      <c r="L44" s="714"/>
      <c r="P44" s="721"/>
      <c r="Q44" s="722"/>
      <c r="R44" s="722"/>
      <c r="S44" s="722"/>
      <c r="T44" s="722"/>
      <c r="U44" s="722"/>
      <c r="V44" s="722"/>
      <c r="W44" s="722"/>
      <c r="X44" s="722"/>
      <c r="Y44" s="722"/>
      <c r="Z44" s="723"/>
    </row>
    <row r="45" spans="1:26" ht="25.15" customHeight="1">
      <c r="B45" s="712"/>
      <c r="C45" s="713"/>
      <c r="D45" s="713"/>
      <c r="E45" s="713"/>
      <c r="F45" s="713"/>
      <c r="G45" s="713"/>
      <c r="H45" s="713"/>
      <c r="I45" s="713"/>
      <c r="J45" s="713"/>
      <c r="K45" s="713"/>
      <c r="L45" s="714"/>
      <c r="P45" s="721"/>
      <c r="Q45" s="722"/>
      <c r="R45" s="722"/>
      <c r="S45" s="722"/>
      <c r="T45" s="722"/>
      <c r="U45" s="722"/>
      <c r="V45" s="722"/>
      <c r="W45" s="722"/>
      <c r="X45" s="722"/>
      <c r="Y45" s="722"/>
      <c r="Z45" s="723"/>
    </row>
    <row r="46" spans="1:26" ht="25.15" customHeight="1">
      <c r="B46" s="712"/>
      <c r="C46" s="713"/>
      <c r="D46" s="713"/>
      <c r="E46" s="713"/>
      <c r="F46" s="713"/>
      <c r="G46" s="713"/>
      <c r="H46" s="713"/>
      <c r="I46" s="713"/>
      <c r="J46" s="713"/>
      <c r="K46" s="713"/>
      <c r="L46" s="714"/>
      <c r="P46" s="721"/>
      <c r="Q46" s="722"/>
      <c r="R46" s="722"/>
      <c r="S46" s="722"/>
      <c r="T46" s="722"/>
      <c r="U46" s="722"/>
      <c r="V46" s="722"/>
      <c r="W46" s="722"/>
      <c r="X46" s="722"/>
      <c r="Y46" s="722"/>
      <c r="Z46" s="723"/>
    </row>
    <row r="47" spans="1:26" ht="25.15" customHeight="1">
      <c r="B47" s="712"/>
      <c r="C47" s="713"/>
      <c r="D47" s="713"/>
      <c r="E47" s="713"/>
      <c r="F47" s="713"/>
      <c r="G47" s="713"/>
      <c r="H47" s="713"/>
      <c r="I47" s="713"/>
      <c r="J47" s="713"/>
      <c r="K47" s="713"/>
      <c r="L47" s="714"/>
      <c r="P47" s="721"/>
      <c r="Q47" s="722"/>
      <c r="R47" s="722"/>
      <c r="S47" s="722"/>
      <c r="T47" s="722"/>
      <c r="U47" s="722"/>
      <c r="V47" s="722"/>
      <c r="W47" s="722"/>
      <c r="X47" s="722"/>
      <c r="Y47" s="722"/>
      <c r="Z47" s="723"/>
    </row>
    <row r="48" spans="1:26" ht="25.15" customHeight="1">
      <c r="B48" s="715"/>
      <c r="C48" s="716"/>
      <c r="D48" s="716"/>
      <c r="E48" s="716"/>
      <c r="F48" s="716"/>
      <c r="G48" s="716"/>
      <c r="H48" s="716"/>
      <c r="I48" s="716"/>
      <c r="J48" s="716"/>
      <c r="K48" s="716"/>
      <c r="L48" s="717"/>
      <c r="P48" s="724"/>
      <c r="Q48" s="725"/>
      <c r="R48" s="725"/>
      <c r="S48" s="725"/>
      <c r="T48" s="725"/>
      <c r="U48" s="725"/>
      <c r="V48" s="725"/>
      <c r="W48" s="725"/>
      <c r="X48" s="725"/>
      <c r="Y48" s="725"/>
      <c r="Z48" s="726"/>
    </row>
    <row r="49" spans="16:26" ht="25.15" customHeight="1"/>
    <row r="50" spans="16:26" ht="25.15" customHeight="1"/>
    <row r="51" spans="16:26" ht="25.15" customHeight="1"/>
    <row r="52" spans="16:26" ht="25.15" customHeight="1"/>
    <row r="53" spans="16:26" ht="25.15" customHeight="1">
      <c r="P53" s="706" t="s">
        <v>193</v>
      </c>
      <c r="Q53" s="707"/>
      <c r="R53" s="707"/>
      <c r="S53" s="707"/>
      <c r="T53" s="707"/>
      <c r="U53" s="707"/>
      <c r="V53" s="707"/>
      <c r="W53" s="707"/>
      <c r="X53" s="707"/>
      <c r="Y53" s="707"/>
      <c r="Z53" s="708"/>
    </row>
    <row r="54" spans="16:26" ht="25.15" customHeight="1">
      <c r="P54" s="98"/>
      <c r="Q54" s="99"/>
      <c r="R54" s="99"/>
      <c r="S54" s="99"/>
      <c r="T54" s="99"/>
      <c r="U54" s="99"/>
      <c r="V54" s="99"/>
      <c r="W54" s="99"/>
      <c r="X54" s="99"/>
      <c r="Y54" s="99"/>
      <c r="Z54" s="100"/>
    </row>
    <row r="55" spans="16:26" ht="25.15" customHeight="1">
      <c r="P55" s="101"/>
      <c r="Q55" s="102"/>
      <c r="R55" s="102"/>
      <c r="S55" s="102"/>
      <c r="T55" s="102"/>
      <c r="U55" s="102"/>
      <c r="V55" s="102"/>
      <c r="W55" s="102"/>
      <c r="X55" s="102"/>
      <c r="Y55" s="102"/>
      <c r="Z55" s="103"/>
    </row>
    <row r="56" spans="16:26" ht="25.15" customHeight="1">
      <c r="P56" s="101"/>
      <c r="Q56" s="102"/>
      <c r="R56" s="102"/>
      <c r="S56" s="102"/>
      <c r="T56" s="102"/>
      <c r="U56" s="102"/>
      <c r="V56" s="102"/>
      <c r="W56" s="102"/>
      <c r="X56" s="102"/>
      <c r="Y56" s="102"/>
      <c r="Z56" s="103"/>
    </row>
    <row r="57" spans="16:26" ht="25.15" customHeight="1">
      <c r="P57" s="101"/>
      <c r="Q57" s="102"/>
      <c r="R57" s="102"/>
      <c r="S57" s="102"/>
      <c r="T57" s="102"/>
      <c r="U57" s="102"/>
      <c r="V57" s="102"/>
      <c r="W57" s="102"/>
      <c r="X57" s="102"/>
      <c r="Y57" s="102"/>
      <c r="Z57" s="103"/>
    </row>
    <row r="58" spans="16:26" ht="25.15" customHeight="1">
      <c r="P58" s="101"/>
      <c r="Q58" s="102"/>
      <c r="R58" s="102"/>
      <c r="S58" s="102"/>
      <c r="T58" s="102"/>
      <c r="U58" s="102"/>
      <c r="V58" s="102"/>
      <c r="W58" s="102"/>
      <c r="X58" s="102"/>
      <c r="Y58" s="102"/>
      <c r="Z58" s="103"/>
    </row>
    <row r="59" spans="16:26" ht="25.15" customHeight="1">
      <c r="P59" s="101"/>
      <c r="Q59" s="102"/>
      <c r="R59" s="102"/>
      <c r="S59" s="102"/>
      <c r="T59" s="102"/>
      <c r="U59" s="102"/>
      <c r="V59" s="102"/>
      <c r="W59" s="102"/>
      <c r="X59" s="102"/>
      <c r="Y59" s="102"/>
      <c r="Z59" s="103"/>
    </row>
    <row r="60" spans="16:26" ht="25.15" customHeight="1">
      <c r="P60" s="101"/>
      <c r="Q60" s="102"/>
      <c r="R60" s="102"/>
      <c r="S60" s="102"/>
      <c r="T60" s="102"/>
      <c r="U60" s="102"/>
      <c r="V60" s="102"/>
      <c r="W60" s="102"/>
      <c r="X60" s="102"/>
      <c r="Y60" s="102"/>
      <c r="Z60" s="103"/>
    </row>
    <row r="61" spans="16:26" ht="25.15" customHeight="1">
      <c r="P61" s="101"/>
      <c r="Q61" s="102"/>
      <c r="R61" s="102"/>
      <c r="S61" s="102"/>
      <c r="T61" s="102"/>
      <c r="U61" s="102"/>
      <c r="V61" s="102"/>
      <c r="W61" s="102"/>
      <c r="X61" s="102"/>
      <c r="Y61" s="102"/>
      <c r="Z61" s="103"/>
    </row>
    <row r="62" spans="16:26" ht="25.15" customHeight="1">
      <c r="P62" s="101"/>
      <c r="Q62" s="102"/>
      <c r="R62" s="102"/>
      <c r="S62" s="102"/>
      <c r="T62" s="102"/>
      <c r="U62" s="102"/>
      <c r="V62" s="102"/>
      <c r="W62" s="102"/>
      <c r="X62" s="102"/>
      <c r="Y62" s="102"/>
      <c r="Z62" s="103"/>
    </row>
    <row r="63" spans="16:26" ht="25.15" customHeight="1">
      <c r="P63" s="101"/>
      <c r="Q63" s="102"/>
      <c r="R63" s="102"/>
      <c r="S63" s="102"/>
      <c r="T63" s="102"/>
      <c r="U63" s="102"/>
      <c r="V63" s="102"/>
      <c r="W63" s="102"/>
      <c r="X63" s="102"/>
      <c r="Y63" s="102"/>
      <c r="Z63" s="103"/>
    </row>
    <row r="64" spans="16:26" ht="25.15" customHeight="1">
      <c r="P64" s="101"/>
      <c r="Q64" s="102"/>
      <c r="R64" s="102"/>
      <c r="S64" s="102"/>
      <c r="T64" s="102"/>
      <c r="U64" s="102"/>
      <c r="V64" s="102"/>
      <c r="W64" s="102"/>
      <c r="X64" s="102"/>
      <c r="Y64" s="102"/>
      <c r="Z64" s="103"/>
    </row>
    <row r="65" spans="16:26">
      <c r="P65" s="101"/>
      <c r="Q65" s="102"/>
      <c r="R65" s="102"/>
      <c r="S65" s="102"/>
      <c r="T65" s="102"/>
      <c r="U65" s="102"/>
      <c r="V65" s="102"/>
      <c r="W65" s="102"/>
      <c r="X65" s="102"/>
      <c r="Y65" s="102"/>
      <c r="Z65" s="103"/>
    </row>
    <row r="66" spans="16:26">
      <c r="P66" s="101"/>
      <c r="Q66" s="102"/>
      <c r="R66" s="102"/>
      <c r="S66" s="102"/>
      <c r="T66" s="102"/>
      <c r="U66" s="102"/>
      <c r="V66" s="102"/>
      <c r="W66" s="102"/>
      <c r="X66" s="102"/>
      <c r="Y66" s="102"/>
      <c r="Z66" s="103"/>
    </row>
    <row r="67" spans="16:26">
      <c r="P67" s="101"/>
      <c r="Q67" s="102"/>
      <c r="R67" s="102"/>
      <c r="S67" s="102"/>
      <c r="T67" s="102"/>
      <c r="U67" s="102"/>
      <c r="V67" s="102"/>
      <c r="W67" s="102"/>
      <c r="X67" s="102"/>
      <c r="Y67" s="102"/>
      <c r="Z67" s="103"/>
    </row>
    <row r="68" spans="16:26">
      <c r="P68" s="101"/>
      <c r="Q68" s="102"/>
      <c r="R68" s="102"/>
      <c r="S68" s="102"/>
      <c r="T68" s="102"/>
      <c r="U68" s="102"/>
      <c r="V68" s="102"/>
      <c r="W68" s="102"/>
      <c r="X68" s="102"/>
      <c r="Y68" s="102"/>
      <c r="Z68" s="103"/>
    </row>
    <row r="69" spans="16:26">
      <c r="P69" s="101"/>
      <c r="Q69" s="102"/>
      <c r="R69" s="102"/>
      <c r="S69" s="102"/>
      <c r="T69" s="102"/>
      <c r="U69" s="102"/>
      <c r="V69" s="102"/>
      <c r="W69" s="102"/>
      <c r="X69" s="102"/>
      <c r="Y69" s="102"/>
      <c r="Z69" s="103"/>
    </row>
    <row r="70" spans="16:26">
      <c r="P70" s="101"/>
      <c r="Q70" s="102"/>
      <c r="R70" s="102"/>
      <c r="S70" s="102"/>
      <c r="T70" s="102"/>
      <c r="U70" s="102"/>
      <c r="V70" s="102"/>
      <c r="W70" s="102"/>
      <c r="X70" s="102"/>
      <c r="Y70" s="102"/>
      <c r="Z70" s="103"/>
    </row>
    <row r="71" spans="16:26">
      <c r="P71" s="101"/>
      <c r="Q71" s="102"/>
      <c r="R71" s="102"/>
      <c r="S71" s="102"/>
      <c r="T71" s="102"/>
      <c r="U71" s="102"/>
      <c r="V71" s="102"/>
      <c r="W71" s="102"/>
      <c r="X71" s="102"/>
      <c r="Y71" s="102"/>
      <c r="Z71" s="103"/>
    </row>
    <row r="72" spans="16:26">
      <c r="P72" s="101"/>
      <c r="Q72" s="102"/>
      <c r="R72" s="102"/>
      <c r="S72" s="102"/>
      <c r="T72" s="102"/>
      <c r="U72" s="102"/>
      <c r="V72" s="102"/>
      <c r="W72" s="102"/>
      <c r="X72" s="102"/>
      <c r="Y72" s="102"/>
      <c r="Z72" s="103"/>
    </row>
    <row r="73" spans="16:26">
      <c r="P73" s="101"/>
      <c r="Q73" s="102"/>
      <c r="R73" s="102"/>
      <c r="S73" s="102"/>
      <c r="T73" s="102"/>
      <c r="U73" s="102"/>
      <c r="V73" s="102"/>
      <c r="W73" s="102"/>
      <c r="X73" s="102"/>
      <c r="Y73" s="102"/>
      <c r="Z73" s="103"/>
    </row>
    <row r="74" spans="16:26">
      <c r="P74" s="101"/>
      <c r="Q74" s="102"/>
      <c r="R74" s="102"/>
      <c r="S74" s="102"/>
      <c r="T74" s="102"/>
      <c r="U74" s="102"/>
      <c r="V74" s="102"/>
      <c r="W74" s="102"/>
      <c r="X74" s="102"/>
      <c r="Y74" s="102"/>
      <c r="Z74" s="103"/>
    </row>
    <row r="75" spans="16:26">
      <c r="P75" s="101"/>
      <c r="Q75" s="102"/>
      <c r="R75" s="102"/>
      <c r="S75" s="102"/>
      <c r="T75" s="102"/>
      <c r="U75" s="102"/>
      <c r="V75" s="102"/>
      <c r="W75" s="102"/>
      <c r="X75" s="102"/>
      <c r="Y75" s="102"/>
      <c r="Z75" s="103"/>
    </row>
    <row r="76" spans="16:26">
      <c r="P76" s="101"/>
      <c r="Q76" s="102"/>
      <c r="R76" s="102"/>
      <c r="S76" s="102"/>
      <c r="T76" s="102"/>
      <c r="U76" s="102"/>
      <c r="V76" s="102"/>
      <c r="W76" s="102"/>
      <c r="X76" s="102"/>
      <c r="Y76" s="102"/>
      <c r="Z76" s="103"/>
    </row>
    <row r="77" spans="16:26">
      <c r="P77" s="101"/>
      <c r="Q77" s="102"/>
      <c r="R77" s="102"/>
      <c r="S77" s="102"/>
      <c r="T77" s="102"/>
      <c r="U77" s="102"/>
      <c r="V77" s="102"/>
      <c r="W77" s="102"/>
      <c r="X77" s="102"/>
      <c r="Y77" s="102"/>
      <c r="Z77" s="103"/>
    </row>
    <row r="78" spans="16:26">
      <c r="P78" s="101"/>
      <c r="Q78" s="102"/>
      <c r="R78" s="102"/>
      <c r="S78" s="102"/>
      <c r="T78" s="102"/>
      <c r="U78" s="102"/>
      <c r="V78" s="102"/>
      <c r="W78" s="102"/>
      <c r="X78" s="102"/>
      <c r="Y78" s="102"/>
      <c r="Z78" s="103"/>
    </row>
    <row r="79" spans="16:26">
      <c r="P79" s="101"/>
      <c r="Q79" s="102"/>
      <c r="R79" s="102"/>
      <c r="S79" s="102"/>
      <c r="T79" s="102"/>
      <c r="U79" s="102"/>
      <c r="V79" s="102"/>
      <c r="W79" s="102"/>
      <c r="X79" s="102"/>
      <c r="Y79" s="102"/>
      <c r="Z79" s="103"/>
    </row>
    <row r="80" spans="16:26">
      <c r="P80" s="101"/>
      <c r="Q80" s="102"/>
      <c r="R80" s="102"/>
      <c r="S80" s="102"/>
      <c r="T80" s="102"/>
      <c r="U80" s="102"/>
      <c r="V80" s="102"/>
      <c r="W80" s="102"/>
      <c r="X80" s="102"/>
      <c r="Y80" s="102"/>
      <c r="Z80" s="103"/>
    </row>
    <row r="81" spans="16:26">
      <c r="P81" s="101"/>
      <c r="Q81" s="102"/>
      <c r="R81" s="102"/>
      <c r="S81" s="102"/>
      <c r="T81" s="102"/>
      <c r="U81" s="102"/>
      <c r="V81" s="102"/>
      <c r="W81" s="102"/>
      <c r="X81" s="102"/>
      <c r="Y81" s="102"/>
      <c r="Z81" s="103"/>
    </row>
    <row r="82" spans="16:26">
      <c r="P82" s="101"/>
      <c r="Q82" s="102"/>
      <c r="R82" s="102"/>
      <c r="S82" s="102"/>
      <c r="T82" s="102"/>
      <c r="U82" s="102"/>
      <c r="V82" s="102"/>
      <c r="W82" s="102"/>
      <c r="X82" s="102"/>
      <c r="Y82" s="102"/>
      <c r="Z82" s="103"/>
    </row>
    <row r="83" spans="16:26">
      <c r="P83" s="101"/>
      <c r="Q83" s="102"/>
      <c r="R83" s="102"/>
      <c r="S83" s="102"/>
      <c r="T83" s="102"/>
      <c r="U83" s="102"/>
      <c r="V83" s="102"/>
      <c r="W83" s="102"/>
      <c r="X83" s="102"/>
      <c r="Y83" s="102"/>
      <c r="Z83" s="103"/>
    </row>
    <row r="84" spans="16:26">
      <c r="P84" s="101"/>
      <c r="Q84" s="102"/>
      <c r="R84" s="102"/>
      <c r="S84" s="102"/>
      <c r="T84" s="102"/>
      <c r="U84" s="102"/>
      <c r="V84" s="102"/>
      <c r="W84" s="102"/>
      <c r="X84" s="102"/>
      <c r="Y84" s="102"/>
      <c r="Z84" s="103"/>
    </row>
    <row r="85" spans="16:26">
      <c r="P85" s="101"/>
      <c r="Q85" s="102"/>
      <c r="R85" s="102"/>
      <c r="S85" s="102"/>
      <c r="T85" s="102"/>
      <c r="U85" s="102"/>
      <c r="V85" s="102"/>
      <c r="W85" s="102"/>
      <c r="X85" s="102"/>
      <c r="Y85" s="102"/>
      <c r="Z85" s="103"/>
    </row>
    <row r="86" spans="16:26">
      <c r="P86" s="101"/>
      <c r="Q86" s="102"/>
      <c r="R86" s="102"/>
      <c r="S86" s="102"/>
      <c r="T86" s="102"/>
      <c r="U86" s="102"/>
      <c r="V86" s="102"/>
      <c r="W86" s="102"/>
      <c r="X86" s="102"/>
      <c r="Y86" s="102"/>
      <c r="Z86" s="103"/>
    </row>
    <row r="87" spans="16:26">
      <c r="P87" s="101"/>
      <c r="Q87" s="102"/>
      <c r="R87" s="102"/>
      <c r="S87" s="102"/>
      <c r="T87" s="102"/>
      <c r="U87" s="102"/>
      <c r="V87" s="102"/>
      <c r="W87" s="102"/>
      <c r="X87" s="102"/>
      <c r="Y87" s="102"/>
      <c r="Z87" s="103"/>
    </row>
    <row r="88" spans="16:26">
      <c r="P88" s="101"/>
      <c r="Q88" s="102"/>
      <c r="R88" s="102"/>
      <c r="S88" s="102"/>
      <c r="T88" s="102"/>
      <c r="U88" s="102"/>
      <c r="V88" s="102"/>
      <c r="W88" s="102"/>
      <c r="X88" s="102"/>
      <c r="Y88" s="102"/>
      <c r="Z88" s="103"/>
    </row>
    <row r="89" spans="16:26">
      <c r="P89" s="101"/>
      <c r="Q89" s="102"/>
      <c r="R89" s="102"/>
      <c r="S89" s="102"/>
      <c r="T89" s="102"/>
      <c r="U89" s="102"/>
      <c r="V89" s="102"/>
      <c r="W89" s="102"/>
      <c r="X89" s="102"/>
      <c r="Y89" s="102"/>
      <c r="Z89" s="103"/>
    </row>
    <row r="90" spans="16:26">
      <c r="P90" s="101"/>
      <c r="Q90" s="102"/>
      <c r="R90" s="102"/>
      <c r="S90" s="102"/>
      <c r="T90" s="102"/>
      <c r="U90" s="102"/>
      <c r="V90" s="102"/>
      <c r="W90" s="102"/>
      <c r="X90" s="102"/>
      <c r="Y90" s="102"/>
      <c r="Z90" s="103"/>
    </row>
    <row r="91" spans="16:26">
      <c r="P91" s="101"/>
      <c r="Q91" s="102"/>
      <c r="R91" s="102"/>
      <c r="S91" s="102"/>
      <c r="T91" s="102"/>
      <c r="U91" s="102"/>
      <c r="V91" s="102"/>
      <c r="W91" s="102"/>
      <c r="X91" s="102"/>
      <c r="Y91" s="102"/>
      <c r="Z91" s="103"/>
    </row>
    <row r="92" spans="16:26">
      <c r="P92" s="101"/>
      <c r="Q92" s="102"/>
      <c r="R92" s="102"/>
      <c r="S92" s="102"/>
      <c r="T92" s="102"/>
      <c r="U92" s="102"/>
      <c r="V92" s="102"/>
      <c r="W92" s="102"/>
      <c r="X92" s="102"/>
      <c r="Y92" s="102"/>
      <c r="Z92" s="103"/>
    </row>
    <row r="93" spans="16:26">
      <c r="P93" s="101"/>
      <c r="Q93" s="102"/>
      <c r="R93" s="102"/>
      <c r="S93" s="102"/>
      <c r="T93" s="102"/>
      <c r="U93" s="102"/>
      <c r="V93" s="102"/>
      <c r="W93" s="102"/>
      <c r="X93" s="102"/>
      <c r="Y93" s="102"/>
      <c r="Z93" s="103"/>
    </row>
    <row r="94" spans="16:26">
      <c r="P94" s="101"/>
      <c r="Q94" s="102"/>
      <c r="R94" s="102"/>
      <c r="S94" s="102"/>
      <c r="T94" s="102"/>
      <c r="U94" s="102"/>
      <c r="V94" s="102"/>
      <c r="W94" s="102"/>
      <c r="X94" s="102"/>
      <c r="Y94" s="102"/>
      <c r="Z94" s="103"/>
    </row>
    <row r="95" spans="16:26">
      <c r="P95" s="101"/>
      <c r="Q95" s="102"/>
      <c r="R95" s="102"/>
      <c r="S95" s="102"/>
      <c r="T95" s="102"/>
      <c r="U95" s="102"/>
      <c r="V95" s="102"/>
      <c r="W95" s="102"/>
      <c r="X95" s="102"/>
      <c r="Y95" s="102"/>
      <c r="Z95" s="103"/>
    </row>
    <row r="96" spans="16:26">
      <c r="P96" s="101"/>
      <c r="Q96" s="102"/>
      <c r="R96" s="102"/>
      <c r="S96" s="102"/>
      <c r="T96" s="102"/>
      <c r="U96" s="102"/>
      <c r="V96" s="102"/>
      <c r="W96" s="102"/>
      <c r="X96" s="102"/>
      <c r="Y96" s="102"/>
      <c r="Z96" s="103"/>
    </row>
    <row r="97" spans="16:26">
      <c r="P97" s="101"/>
      <c r="Q97" s="102"/>
      <c r="R97" s="102"/>
      <c r="S97" s="102"/>
      <c r="T97" s="102"/>
      <c r="U97" s="102"/>
      <c r="V97" s="102"/>
      <c r="W97" s="102"/>
      <c r="X97" s="102"/>
      <c r="Y97" s="102"/>
      <c r="Z97" s="103"/>
    </row>
    <row r="98" spans="16:26">
      <c r="P98" s="101"/>
      <c r="Q98" s="102"/>
      <c r="R98" s="102"/>
      <c r="S98" s="102"/>
      <c r="T98" s="102"/>
      <c r="U98" s="102"/>
      <c r="V98" s="102"/>
      <c r="W98" s="102"/>
      <c r="X98" s="102"/>
      <c r="Y98" s="102"/>
      <c r="Z98" s="103"/>
    </row>
    <row r="99" spans="16:26">
      <c r="P99" s="101"/>
      <c r="Q99" s="193"/>
      <c r="R99" s="102"/>
      <c r="S99" s="102"/>
      <c r="T99" s="102"/>
      <c r="U99" s="102"/>
      <c r="V99" s="102"/>
      <c r="W99" s="102"/>
      <c r="X99" s="102"/>
      <c r="Y99" s="102"/>
      <c r="Z99" s="103"/>
    </row>
    <row r="100" spans="16:26">
      <c r="P100" s="101"/>
      <c r="Q100" s="102"/>
      <c r="R100" s="102"/>
      <c r="S100" s="102"/>
      <c r="T100" s="102"/>
      <c r="U100" s="102"/>
      <c r="V100" s="102"/>
      <c r="W100" s="102"/>
      <c r="X100" s="102"/>
      <c r="Y100" s="102"/>
      <c r="Z100" s="103"/>
    </row>
    <row r="101" spans="16:26">
      <c r="P101" s="101"/>
      <c r="Q101" s="102"/>
      <c r="R101" s="102"/>
      <c r="S101" s="102"/>
      <c r="T101" s="102"/>
      <c r="U101" s="102"/>
      <c r="V101" s="102"/>
      <c r="W101" s="102"/>
      <c r="X101" s="102"/>
      <c r="Y101" s="102"/>
      <c r="Z101" s="103"/>
    </row>
    <row r="102" spans="16:26">
      <c r="P102" s="101"/>
      <c r="Q102" s="102"/>
      <c r="R102" s="102"/>
      <c r="S102" s="102"/>
      <c r="T102" s="102"/>
      <c r="U102" s="102"/>
      <c r="V102" s="102"/>
      <c r="W102" s="102"/>
      <c r="X102" s="102"/>
      <c r="Y102" s="102"/>
      <c r="Z102" s="103"/>
    </row>
    <row r="103" spans="16:26">
      <c r="P103" s="101"/>
      <c r="Q103" s="102"/>
      <c r="R103" s="102"/>
      <c r="S103" s="102"/>
      <c r="T103" s="102"/>
      <c r="U103" s="102"/>
      <c r="V103" s="102"/>
      <c r="W103" s="102"/>
      <c r="X103" s="102"/>
      <c r="Y103" s="102"/>
      <c r="Z103" s="103"/>
    </row>
    <row r="104" spans="16:26">
      <c r="P104" s="101"/>
      <c r="Q104" s="102"/>
      <c r="R104" s="102"/>
      <c r="S104" s="102"/>
      <c r="T104" s="102"/>
      <c r="U104" s="102"/>
      <c r="V104" s="102"/>
      <c r="W104" s="102"/>
      <c r="X104" s="102"/>
      <c r="Y104" s="102"/>
      <c r="Z104" s="103"/>
    </row>
    <row r="105" spans="16:26">
      <c r="P105" s="104"/>
      <c r="Q105" s="105"/>
      <c r="R105" s="105"/>
      <c r="S105" s="105"/>
      <c r="T105" s="105"/>
      <c r="U105" s="105"/>
      <c r="V105" s="105"/>
      <c r="W105" s="105"/>
      <c r="X105" s="105"/>
      <c r="Y105" s="105"/>
      <c r="Z105" s="106"/>
    </row>
  </sheetData>
  <mergeCells count="67">
    <mergeCell ref="B24:L24"/>
    <mergeCell ref="P24:Z24"/>
    <mergeCell ref="B25:L48"/>
    <mergeCell ref="P25:Z48"/>
    <mergeCell ref="P53:Z53"/>
    <mergeCell ref="E22:G22"/>
    <mergeCell ref="H22:J22"/>
    <mergeCell ref="S22:U22"/>
    <mergeCell ref="V22:X22"/>
    <mergeCell ref="E23:G23"/>
    <mergeCell ref="H23:J23"/>
    <mergeCell ref="S23:U23"/>
    <mergeCell ref="V23:X23"/>
    <mergeCell ref="E20:G20"/>
    <mergeCell ref="H20:J20"/>
    <mergeCell ref="S20:U20"/>
    <mergeCell ref="V20:X20"/>
    <mergeCell ref="E21:G21"/>
    <mergeCell ref="H21:J21"/>
    <mergeCell ref="S21:U21"/>
    <mergeCell ref="V21:X21"/>
    <mergeCell ref="E18:G18"/>
    <mergeCell ref="H18:J18"/>
    <mergeCell ref="S18:U18"/>
    <mergeCell ref="V18:X18"/>
    <mergeCell ref="B19:D23"/>
    <mergeCell ref="E19:G19"/>
    <mergeCell ref="H19:J19"/>
    <mergeCell ref="P19:R23"/>
    <mergeCell ref="S19:U19"/>
    <mergeCell ref="V19:X19"/>
    <mergeCell ref="B16:D18"/>
    <mergeCell ref="E16:G16"/>
    <mergeCell ref="H16:J16"/>
    <mergeCell ref="P16:R18"/>
    <mergeCell ref="S16:U16"/>
    <mergeCell ref="V16:X16"/>
    <mergeCell ref="S13:U13"/>
    <mergeCell ref="V13:X13"/>
    <mergeCell ref="E17:G17"/>
    <mergeCell ref="H17:J17"/>
    <mergeCell ref="S17:U17"/>
    <mergeCell ref="V17:X17"/>
    <mergeCell ref="E14:G14"/>
    <mergeCell ref="H14:J14"/>
    <mergeCell ref="S14:U14"/>
    <mergeCell ref="V14:X14"/>
    <mergeCell ref="E15:G15"/>
    <mergeCell ref="H15:J15"/>
    <mergeCell ref="S15:U15"/>
    <mergeCell ref="V15:X15"/>
    <mergeCell ref="K8:L8"/>
    <mergeCell ref="Y8:Z8"/>
    <mergeCell ref="B9:L9"/>
    <mergeCell ref="P9:Z9"/>
    <mergeCell ref="B11:D15"/>
    <mergeCell ref="E11:G11"/>
    <mergeCell ref="H11:J11"/>
    <mergeCell ref="P11:R15"/>
    <mergeCell ref="S11:U11"/>
    <mergeCell ref="V11:X11"/>
    <mergeCell ref="E12:G12"/>
    <mergeCell ref="H12:J12"/>
    <mergeCell ref="S12:U12"/>
    <mergeCell ref="V12:X12"/>
    <mergeCell ref="E13:G13"/>
    <mergeCell ref="H13:J13"/>
  </mergeCells>
  <phoneticPr fontId="47"/>
  <conditionalFormatting sqref="E19:E22">
    <cfRule type="expression" dxfId="14" priority="11">
      <formula>E19&lt;&gt;""</formula>
    </cfRule>
  </conditionalFormatting>
  <conditionalFormatting sqref="H12:J12">
    <cfRule type="expression" dxfId="13" priority="8">
      <formula>H12&lt;&gt;""</formula>
    </cfRule>
  </conditionalFormatting>
  <conditionalFormatting sqref="H16:J17">
    <cfRule type="expression" dxfId="12" priority="6">
      <formula>H16&lt;&gt;""</formula>
    </cfRule>
  </conditionalFormatting>
  <conditionalFormatting sqref="H20:J20">
    <cfRule type="expression" dxfId="11" priority="5">
      <formula>H20&lt;&gt;""</formula>
    </cfRule>
  </conditionalFormatting>
  <conditionalFormatting sqref="S19:S22">
    <cfRule type="expression" dxfId="10" priority="10">
      <formula>S19&lt;&gt;""</formula>
    </cfRule>
  </conditionalFormatting>
  <printOptions horizontalCentered="1"/>
  <pageMargins left="0.70866141732283472" right="0.70866141732283472" top="0.74803149606299213" bottom="0.74803149606299213" header="0.31496062992125984" footer="0.31496062992125984"/>
  <pageSetup paperSize="9" scale="68"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3F600-6039-4F45-BE60-C48D3C26DCCA}">
  <sheetPr>
    <pageSetUpPr fitToPage="1"/>
  </sheetPr>
  <dimension ref="A3:V54"/>
  <sheetViews>
    <sheetView showGridLines="0" zoomScale="85" zoomScaleNormal="85" zoomScaleSheetLayoutView="130" workbookViewId="0"/>
  </sheetViews>
  <sheetFormatPr defaultColWidth="9" defaultRowHeight="13.5"/>
  <cols>
    <col min="1" max="1" width="1.25" style="12" customWidth="1"/>
    <col min="2" max="10" width="10.625" style="12" customWidth="1"/>
    <col min="11" max="13" width="9" style="12"/>
    <col min="14" max="22" width="10.625" style="12" customWidth="1"/>
    <col min="23" max="16384" width="9" style="12"/>
  </cols>
  <sheetData>
    <row r="3" spans="1:22">
      <c r="I3" s="13"/>
      <c r="J3" s="13"/>
      <c r="U3" s="13"/>
      <c r="V3" s="13"/>
    </row>
    <row r="4" spans="1:22" s="9" customFormat="1" ht="25.15" customHeight="1">
      <c r="B4" s="192"/>
      <c r="C4" s="10" t="s">
        <v>111</v>
      </c>
      <c r="N4" s="192"/>
      <c r="O4" s="10" t="s">
        <v>111</v>
      </c>
    </row>
    <row r="5" spans="1:22" s="9" customFormat="1" ht="25.15" customHeight="1">
      <c r="B5" s="107"/>
      <c r="C5" s="10" t="s">
        <v>112</v>
      </c>
      <c r="N5" s="107"/>
      <c r="O5" s="10" t="s">
        <v>112</v>
      </c>
    </row>
    <row r="6" spans="1:22" s="9" customFormat="1" ht="25.15" customHeight="1"/>
    <row r="7" spans="1:22" ht="25.15" customHeight="1">
      <c r="A7" s="16"/>
      <c r="I7" s="13"/>
      <c r="J7" s="13"/>
      <c r="U7" s="13"/>
      <c r="V7" s="13"/>
    </row>
    <row r="8" spans="1:22" ht="25.15" customHeight="1">
      <c r="A8" s="17"/>
      <c r="B8" s="222" t="s">
        <v>195</v>
      </c>
      <c r="C8" s="73"/>
      <c r="D8" s="73"/>
      <c r="E8" s="73"/>
      <c r="F8" s="73"/>
      <c r="G8" s="73"/>
      <c r="H8" s="120"/>
      <c r="I8" s="653" t="str">
        <f>IF(入力シート!E5="","年　　月　　日",入力シート!E5)</f>
        <v>年　　月　　日</v>
      </c>
      <c r="J8" s="654"/>
      <c r="N8" s="222" t="s">
        <v>195</v>
      </c>
      <c r="O8" s="73"/>
      <c r="P8" s="73"/>
      <c r="Q8" s="73"/>
      <c r="R8" s="73"/>
      <c r="S8" s="73"/>
      <c r="T8" s="120"/>
      <c r="U8" s="653">
        <v>45534</v>
      </c>
      <c r="V8" s="654"/>
    </row>
    <row r="9" spans="1:22" ht="25.15" customHeight="1">
      <c r="A9" s="16"/>
      <c r="B9" s="657" t="s">
        <v>196</v>
      </c>
      <c r="C9" s="658"/>
      <c r="D9" s="658"/>
      <c r="E9" s="658"/>
      <c r="F9" s="658"/>
      <c r="G9" s="658"/>
      <c r="H9" s="658"/>
      <c r="I9" s="658"/>
      <c r="J9" s="659"/>
      <c r="N9" s="657" t="s">
        <v>196</v>
      </c>
      <c r="O9" s="658"/>
      <c r="P9" s="658"/>
      <c r="Q9" s="658"/>
      <c r="R9" s="658"/>
      <c r="S9" s="658"/>
      <c r="T9" s="658"/>
      <c r="U9" s="658"/>
      <c r="V9" s="659"/>
    </row>
    <row r="10" spans="1:22" ht="25.15" customHeight="1">
      <c r="A10" s="17"/>
      <c r="B10" s="121" t="s">
        <v>378</v>
      </c>
      <c r="C10" s="122"/>
      <c r="D10" s="122"/>
      <c r="E10" s="122"/>
      <c r="F10" s="122"/>
      <c r="G10" s="122"/>
      <c r="H10" s="122"/>
      <c r="I10" s="122"/>
      <c r="J10" s="123" t="s">
        <v>382</v>
      </c>
      <c r="N10" s="121" t="s">
        <v>197</v>
      </c>
      <c r="O10" s="122"/>
      <c r="P10" s="122"/>
      <c r="Q10" s="122"/>
      <c r="R10" s="122"/>
      <c r="S10" s="122"/>
      <c r="T10" s="122"/>
      <c r="U10" s="122"/>
      <c r="V10" s="123" t="s">
        <v>382</v>
      </c>
    </row>
    <row r="11" spans="1:22" ht="25.15" customHeight="1">
      <c r="A11" s="17"/>
      <c r="B11" s="746" t="s">
        <v>198</v>
      </c>
      <c r="C11" s="747"/>
      <c r="D11" s="747"/>
      <c r="E11" s="747"/>
      <c r="F11" s="753"/>
      <c r="G11" s="744"/>
      <c r="H11" s="745"/>
      <c r="I11" s="745"/>
      <c r="J11" s="124" t="s">
        <v>199</v>
      </c>
      <c r="N11" s="746" t="s">
        <v>198</v>
      </c>
      <c r="O11" s="747"/>
      <c r="P11" s="747"/>
      <c r="Q11" s="747"/>
      <c r="R11" s="753"/>
      <c r="S11" s="744"/>
      <c r="T11" s="745"/>
      <c r="U11" s="745"/>
      <c r="V11" s="124" t="s">
        <v>199</v>
      </c>
    </row>
    <row r="12" spans="1:22" ht="25.15" customHeight="1">
      <c r="A12" s="17"/>
      <c r="B12" s="742" t="s">
        <v>200</v>
      </c>
      <c r="C12" s="743"/>
      <c r="D12" s="743"/>
      <c r="E12" s="743"/>
      <c r="F12" s="752"/>
      <c r="G12" s="744"/>
      <c r="H12" s="745"/>
      <c r="I12" s="745"/>
      <c r="J12" s="124" t="s">
        <v>199</v>
      </c>
      <c r="N12" s="742" t="s">
        <v>200</v>
      </c>
      <c r="O12" s="743"/>
      <c r="P12" s="743"/>
      <c r="Q12" s="743"/>
      <c r="R12" s="752"/>
      <c r="S12" s="744"/>
      <c r="T12" s="745"/>
      <c r="U12" s="745"/>
      <c r="V12" s="124" t="s">
        <v>199</v>
      </c>
    </row>
    <row r="13" spans="1:22" ht="25.15" customHeight="1">
      <c r="A13" s="17"/>
      <c r="B13" s="742" t="s">
        <v>201</v>
      </c>
      <c r="C13" s="743"/>
      <c r="D13" s="743"/>
      <c r="E13" s="743"/>
      <c r="F13" s="752"/>
      <c r="G13" s="744"/>
      <c r="H13" s="745"/>
      <c r="I13" s="745"/>
      <c r="J13" s="124" t="s">
        <v>199</v>
      </c>
      <c r="N13" s="742" t="s">
        <v>201</v>
      </c>
      <c r="O13" s="743"/>
      <c r="P13" s="743"/>
      <c r="Q13" s="743"/>
      <c r="R13" s="752"/>
      <c r="S13" s="744"/>
      <c r="T13" s="745"/>
      <c r="U13" s="745"/>
      <c r="V13" s="124" t="s">
        <v>199</v>
      </c>
    </row>
    <row r="14" spans="1:22" ht="25.15" customHeight="1">
      <c r="A14" s="17"/>
      <c r="B14" s="742" t="s">
        <v>202</v>
      </c>
      <c r="C14" s="743"/>
      <c r="D14" s="743"/>
      <c r="E14" s="743"/>
      <c r="F14" s="743"/>
      <c r="G14" s="744"/>
      <c r="H14" s="745"/>
      <c r="I14" s="745"/>
      <c r="J14" s="124" t="s">
        <v>199</v>
      </c>
      <c r="N14" s="742" t="s">
        <v>202</v>
      </c>
      <c r="O14" s="743"/>
      <c r="P14" s="743"/>
      <c r="Q14" s="743"/>
      <c r="R14" s="743"/>
      <c r="S14" s="744"/>
      <c r="T14" s="745"/>
      <c r="U14" s="745"/>
      <c r="V14" s="124" t="s">
        <v>199</v>
      </c>
    </row>
    <row r="15" spans="1:22" ht="25.15" customHeight="1">
      <c r="A15" s="17"/>
      <c r="B15" s="746" t="s">
        <v>203</v>
      </c>
      <c r="C15" s="747"/>
      <c r="D15" s="747"/>
      <c r="E15" s="747"/>
      <c r="F15" s="747"/>
      <c r="G15" s="748" t="str">
        <f>IF(OR(G11="",G12="",G13="",G14=""),"",G11+G13-G12-G14)</f>
        <v/>
      </c>
      <c r="H15" s="749"/>
      <c r="I15" s="749"/>
      <c r="J15" s="124" t="s">
        <v>199</v>
      </c>
      <c r="N15" s="746" t="s">
        <v>203</v>
      </c>
      <c r="O15" s="747"/>
      <c r="P15" s="747"/>
      <c r="Q15" s="747"/>
      <c r="R15" s="747"/>
      <c r="S15" s="748" t="str">
        <f>IF(OR(S11="",S12="",S13="",S14=""),"",S11+S13-S12-S14)</f>
        <v/>
      </c>
      <c r="T15" s="749"/>
      <c r="U15" s="749"/>
      <c r="V15" s="124" t="s">
        <v>199</v>
      </c>
    </row>
    <row r="16" spans="1:22" ht="25.15" customHeight="1">
      <c r="A16" s="17"/>
      <c r="B16" s="750" t="s">
        <v>377</v>
      </c>
      <c r="C16" s="750"/>
      <c r="D16" s="750"/>
      <c r="E16" s="750"/>
      <c r="F16" s="750"/>
      <c r="G16" s="750"/>
      <c r="H16" s="750"/>
      <c r="I16" s="750"/>
      <c r="J16" s="750"/>
      <c r="N16" s="750" t="s">
        <v>377</v>
      </c>
      <c r="O16" s="750"/>
      <c r="P16" s="750"/>
      <c r="Q16" s="750"/>
      <c r="R16" s="750"/>
      <c r="S16" s="750"/>
      <c r="T16" s="750"/>
      <c r="U16" s="750"/>
      <c r="V16" s="750"/>
    </row>
    <row r="17" spans="1:22" ht="25.15" customHeight="1">
      <c r="A17" s="17"/>
      <c r="B17" s="751"/>
      <c r="C17" s="751"/>
      <c r="D17" s="751"/>
      <c r="E17" s="751"/>
      <c r="F17" s="751"/>
      <c r="G17" s="751"/>
      <c r="H17" s="751"/>
      <c r="I17" s="751"/>
      <c r="J17" s="751"/>
      <c r="N17" s="751"/>
      <c r="O17" s="751"/>
      <c r="P17" s="751"/>
      <c r="Q17" s="751"/>
      <c r="R17" s="751"/>
      <c r="S17" s="751"/>
      <c r="T17" s="751"/>
      <c r="U17" s="751"/>
      <c r="V17" s="751"/>
    </row>
    <row r="18" spans="1:22" ht="25.15" customHeight="1">
      <c r="A18" s="17"/>
      <c r="B18" s="729" t="s">
        <v>204</v>
      </c>
      <c r="C18" s="730"/>
      <c r="D18" s="730"/>
      <c r="E18" s="730"/>
      <c r="F18" s="730"/>
      <c r="G18" s="730"/>
      <c r="H18" s="730"/>
      <c r="I18" s="730"/>
      <c r="J18" s="731"/>
      <c r="K18" s="72"/>
      <c r="N18" s="729" t="s">
        <v>204</v>
      </c>
      <c r="O18" s="730"/>
      <c r="P18" s="730"/>
      <c r="Q18" s="730"/>
      <c r="R18" s="730"/>
      <c r="S18" s="730"/>
      <c r="T18" s="730"/>
      <c r="U18" s="730"/>
      <c r="V18" s="731"/>
    </row>
    <row r="19" spans="1:22" ht="25.15" customHeight="1">
      <c r="A19" s="16"/>
      <c r="B19" s="733"/>
      <c r="C19" s="734"/>
      <c r="D19" s="734"/>
      <c r="E19" s="734"/>
      <c r="F19" s="734"/>
      <c r="G19" s="734"/>
      <c r="H19" s="734"/>
      <c r="I19" s="734"/>
      <c r="J19" s="735"/>
      <c r="K19" s="72"/>
      <c r="N19" s="754" t="s">
        <v>205</v>
      </c>
      <c r="O19" s="734"/>
      <c r="P19" s="734"/>
      <c r="Q19" s="734"/>
      <c r="R19" s="734"/>
      <c r="S19" s="734"/>
      <c r="T19" s="734"/>
      <c r="U19" s="734"/>
      <c r="V19" s="735"/>
    </row>
    <row r="20" spans="1:22" ht="25.15" customHeight="1">
      <c r="A20" s="16"/>
      <c r="B20" s="736"/>
      <c r="C20" s="737"/>
      <c r="D20" s="737"/>
      <c r="E20" s="737"/>
      <c r="F20" s="737"/>
      <c r="G20" s="737"/>
      <c r="H20" s="737"/>
      <c r="I20" s="737"/>
      <c r="J20" s="738"/>
      <c r="K20" s="72"/>
      <c r="N20" s="736"/>
      <c r="O20" s="737"/>
      <c r="P20" s="737"/>
      <c r="Q20" s="737"/>
      <c r="R20" s="737"/>
      <c r="S20" s="737"/>
      <c r="T20" s="737"/>
      <c r="U20" s="737"/>
      <c r="V20" s="738"/>
    </row>
    <row r="21" spans="1:22" ht="25.15" customHeight="1">
      <c r="A21" s="16"/>
      <c r="B21" s="736"/>
      <c r="C21" s="737"/>
      <c r="D21" s="737"/>
      <c r="E21" s="737"/>
      <c r="F21" s="737"/>
      <c r="G21" s="737"/>
      <c r="H21" s="737"/>
      <c r="I21" s="737"/>
      <c r="J21" s="738"/>
      <c r="N21" s="736"/>
      <c r="O21" s="737"/>
      <c r="P21" s="737"/>
      <c r="Q21" s="737"/>
      <c r="R21" s="737"/>
      <c r="S21" s="737"/>
      <c r="T21" s="737"/>
      <c r="U21" s="737"/>
      <c r="V21" s="738"/>
    </row>
    <row r="22" spans="1:22" ht="25.15" customHeight="1">
      <c r="A22" s="16"/>
      <c r="B22" s="736"/>
      <c r="C22" s="737"/>
      <c r="D22" s="737"/>
      <c r="E22" s="737"/>
      <c r="F22" s="737"/>
      <c r="G22" s="737"/>
      <c r="H22" s="737"/>
      <c r="I22" s="737"/>
      <c r="J22" s="738"/>
      <c r="N22" s="736"/>
      <c r="O22" s="737"/>
      <c r="P22" s="737"/>
      <c r="Q22" s="737"/>
      <c r="R22" s="737"/>
      <c r="S22" s="737"/>
      <c r="T22" s="737"/>
      <c r="U22" s="737"/>
      <c r="V22" s="738"/>
    </row>
    <row r="23" spans="1:22" ht="25.15" customHeight="1">
      <c r="A23" s="16"/>
      <c r="B23" s="736"/>
      <c r="C23" s="737"/>
      <c r="D23" s="737"/>
      <c r="E23" s="737"/>
      <c r="F23" s="737"/>
      <c r="G23" s="737"/>
      <c r="H23" s="737"/>
      <c r="I23" s="737"/>
      <c r="J23" s="738"/>
      <c r="N23" s="736"/>
      <c r="O23" s="737"/>
      <c r="P23" s="737"/>
      <c r="Q23" s="737"/>
      <c r="R23" s="737"/>
      <c r="S23" s="737"/>
      <c r="T23" s="737"/>
      <c r="U23" s="737"/>
      <c r="V23" s="738"/>
    </row>
    <row r="24" spans="1:22" ht="25.15" customHeight="1">
      <c r="A24" s="16"/>
      <c r="B24" s="736"/>
      <c r="C24" s="737"/>
      <c r="D24" s="737"/>
      <c r="E24" s="737"/>
      <c r="F24" s="737"/>
      <c r="G24" s="737"/>
      <c r="H24" s="737"/>
      <c r="I24" s="737"/>
      <c r="J24" s="738"/>
      <c r="N24" s="736"/>
      <c r="O24" s="737"/>
      <c r="P24" s="737"/>
      <c r="Q24" s="737"/>
      <c r="R24" s="737"/>
      <c r="S24" s="737"/>
      <c r="T24" s="737"/>
      <c r="U24" s="737"/>
      <c r="V24" s="738"/>
    </row>
    <row r="25" spans="1:22" ht="25.15" customHeight="1">
      <c r="A25" s="16"/>
      <c r="B25" s="736"/>
      <c r="C25" s="737"/>
      <c r="D25" s="737"/>
      <c r="E25" s="737"/>
      <c r="F25" s="737"/>
      <c r="G25" s="737"/>
      <c r="H25" s="737"/>
      <c r="I25" s="737"/>
      <c r="J25" s="738"/>
      <c r="N25" s="736"/>
      <c r="O25" s="737"/>
      <c r="P25" s="737"/>
      <c r="Q25" s="737"/>
      <c r="R25" s="737"/>
      <c r="S25" s="737"/>
      <c r="T25" s="737"/>
      <c r="U25" s="737"/>
      <c r="V25" s="738"/>
    </row>
    <row r="26" spans="1:22" ht="25.15" customHeight="1">
      <c r="A26" s="16"/>
      <c r="B26" s="736"/>
      <c r="C26" s="737"/>
      <c r="D26" s="737"/>
      <c r="E26" s="737"/>
      <c r="F26" s="737"/>
      <c r="G26" s="737"/>
      <c r="H26" s="737"/>
      <c r="I26" s="737"/>
      <c r="J26" s="738"/>
      <c r="N26" s="736"/>
      <c r="O26" s="737"/>
      <c r="P26" s="737"/>
      <c r="Q26" s="737"/>
      <c r="R26" s="737"/>
      <c r="S26" s="737"/>
      <c r="T26" s="737"/>
      <c r="U26" s="737"/>
      <c r="V26" s="738"/>
    </row>
    <row r="27" spans="1:22" ht="25.15" customHeight="1">
      <c r="A27" s="16"/>
      <c r="B27" s="736"/>
      <c r="C27" s="737"/>
      <c r="D27" s="737"/>
      <c r="E27" s="737"/>
      <c r="F27" s="737"/>
      <c r="G27" s="737"/>
      <c r="H27" s="737"/>
      <c r="I27" s="737"/>
      <c r="J27" s="738"/>
      <c r="N27" s="736"/>
      <c r="O27" s="737"/>
      <c r="P27" s="737"/>
      <c r="Q27" s="737"/>
      <c r="R27" s="737"/>
      <c r="S27" s="737"/>
      <c r="T27" s="737"/>
      <c r="U27" s="737"/>
      <c r="V27" s="738"/>
    </row>
    <row r="28" spans="1:22" ht="25.15" customHeight="1">
      <c r="A28" s="16"/>
      <c r="B28" s="736"/>
      <c r="C28" s="737"/>
      <c r="D28" s="737"/>
      <c r="E28" s="737"/>
      <c r="F28" s="737"/>
      <c r="G28" s="737"/>
      <c r="H28" s="737"/>
      <c r="I28" s="737"/>
      <c r="J28" s="738"/>
      <c r="N28" s="736"/>
      <c r="O28" s="737"/>
      <c r="P28" s="737"/>
      <c r="Q28" s="737"/>
      <c r="R28" s="737"/>
      <c r="S28" s="737"/>
      <c r="T28" s="737"/>
      <c r="U28" s="737"/>
      <c r="V28" s="738"/>
    </row>
    <row r="29" spans="1:22" ht="25.15" customHeight="1">
      <c r="A29" s="16"/>
      <c r="B29" s="736"/>
      <c r="C29" s="737"/>
      <c r="D29" s="737"/>
      <c r="E29" s="737"/>
      <c r="F29" s="737"/>
      <c r="G29" s="737"/>
      <c r="H29" s="737"/>
      <c r="I29" s="737"/>
      <c r="J29" s="738"/>
      <c r="N29" s="736"/>
      <c r="O29" s="737"/>
      <c r="P29" s="737"/>
      <c r="Q29" s="737"/>
      <c r="R29" s="737"/>
      <c r="S29" s="737"/>
      <c r="T29" s="737"/>
      <c r="U29" s="737"/>
      <c r="V29" s="738"/>
    </row>
    <row r="30" spans="1:22" ht="25.15" customHeight="1">
      <c r="A30" s="16"/>
      <c r="B30" s="736"/>
      <c r="C30" s="737"/>
      <c r="D30" s="737"/>
      <c r="E30" s="737"/>
      <c r="F30" s="737"/>
      <c r="G30" s="737"/>
      <c r="H30" s="737"/>
      <c r="I30" s="737"/>
      <c r="J30" s="738"/>
      <c r="N30" s="736"/>
      <c r="O30" s="737"/>
      <c r="P30" s="737"/>
      <c r="Q30" s="737"/>
      <c r="R30" s="737"/>
      <c r="S30" s="737"/>
      <c r="T30" s="737"/>
      <c r="U30" s="737"/>
      <c r="V30" s="738"/>
    </row>
    <row r="31" spans="1:22" ht="25.15" customHeight="1">
      <c r="A31" s="16"/>
      <c r="B31" s="736"/>
      <c r="C31" s="737"/>
      <c r="D31" s="737"/>
      <c r="E31" s="737"/>
      <c r="F31" s="737"/>
      <c r="G31" s="737"/>
      <c r="H31" s="737"/>
      <c r="I31" s="737"/>
      <c r="J31" s="738"/>
      <c r="N31" s="736"/>
      <c r="O31" s="737"/>
      <c r="P31" s="737"/>
      <c r="Q31" s="737"/>
      <c r="R31" s="737"/>
      <c r="S31" s="737"/>
      <c r="T31" s="737"/>
      <c r="U31" s="737"/>
      <c r="V31" s="738"/>
    </row>
    <row r="32" spans="1:22" ht="25.15" customHeight="1">
      <c r="A32" s="16"/>
      <c r="B32" s="736"/>
      <c r="C32" s="737"/>
      <c r="D32" s="737"/>
      <c r="E32" s="737"/>
      <c r="F32" s="737"/>
      <c r="G32" s="737"/>
      <c r="H32" s="737"/>
      <c r="I32" s="737"/>
      <c r="J32" s="738"/>
      <c r="N32" s="736"/>
      <c r="O32" s="737"/>
      <c r="P32" s="737"/>
      <c r="Q32" s="737"/>
      <c r="R32" s="737"/>
      <c r="S32" s="737"/>
      <c r="T32" s="737"/>
      <c r="U32" s="737"/>
      <c r="V32" s="738"/>
    </row>
    <row r="33" spans="1:22" ht="25.15" customHeight="1">
      <c r="A33" s="16"/>
      <c r="B33" s="736"/>
      <c r="C33" s="737"/>
      <c r="D33" s="737"/>
      <c r="E33" s="737"/>
      <c r="F33" s="737"/>
      <c r="G33" s="737"/>
      <c r="H33" s="737"/>
      <c r="I33" s="737"/>
      <c r="J33" s="738"/>
      <c r="N33" s="736"/>
      <c r="O33" s="737"/>
      <c r="P33" s="737"/>
      <c r="Q33" s="737"/>
      <c r="R33" s="737"/>
      <c r="S33" s="737"/>
      <c r="T33" s="737"/>
      <c r="U33" s="737"/>
      <c r="V33" s="738"/>
    </row>
    <row r="34" spans="1:22" ht="25.15" customHeight="1">
      <c r="A34" s="16"/>
      <c r="B34" s="736"/>
      <c r="C34" s="737"/>
      <c r="D34" s="737"/>
      <c r="E34" s="737"/>
      <c r="F34" s="737"/>
      <c r="G34" s="737"/>
      <c r="H34" s="737"/>
      <c r="I34" s="737"/>
      <c r="J34" s="738"/>
      <c r="N34" s="736"/>
      <c r="O34" s="737"/>
      <c r="P34" s="737"/>
      <c r="Q34" s="737"/>
      <c r="R34" s="737"/>
      <c r="S34" s="737"/>
      <c r="T34" s="737"/>
      <c r="U34" s="737"/>
      <c r="V34" s="738"/>
    </row>
    <row r="35" spans="1:22" ht="25.15" customHeight="1">
      <c r="A35" s="16"/>
      <c r="B35" s="736"/>
      <c r="C35" s="737"/>
      <c r="D35" s="737"/>
      <c r="E35" s="737"/>
      <c r="F35" s="737"/>
      <c r="G35" s="737"/>
      <c r="H35" s="737"/>
      <c r="I35" s="737"/>
      <c r="J35" s="738"/>
      <c r="N35" s="736"/>
      <c r="O35" s="737"/>
      <c r="P35" s="737"/>
      <c r="Q35" s="737"/>
      <c r="R35" s="737"/>
      <c r="S35" s="737"/>
      <c r="T35" s="737"/>
      <c r="U35" s="737"/>
      <c r="V35" s="738"/>
    </row>
    <row r="36" spans="1:22" ht="25.15" customHeight="1">
      <c r="A36" s="16"/>
      <c r="B36" s="736"/>
      <c r="C36" s="737"/>
      <c r="D36" s="737"/>
      <c r="E36" s="737"/>
      <c r="F36" s="737"/>
      <c r="G36" s="737"/>
      <c r="H36" s="737"/>
      <c r="I36" s="737"/>
      <c r="J36" s="738"/>
      <c r="N36" s="736"/>
      <c r="O36" s="737"/>
      <c r="P36" s="737"/>
      <c r="Q36" s="737"/>
      <c r="R36" s="737"/>
      <c r="S36" s="737"/>
      <c r="T36" s="737"/>
      <c r="U36" s="737"/>
      <c r="V36" s="738"/>
    </row>
    <row r="37" spans="1:22" ht="25.15" customHeight="1">
      <c r="A37" s="16"/>
      <c r="B37" s="736"/>
      <c r="C37" s="737"/>
      <c r="D37" s="737"/>
      <c r="E37" s="737"/>
      <c r="F37" s="737"/>
      <c r="G37" s="737"/>
      <c r="H37" s="737"/>
      <c r="I37" s="737"/>
      <c r="J37" s="738"/>
      <c r="N37" s="736"/>
      <c r="O37" s="737"/>
      <c r="P37" s="737"/>
      <c r="Q37" s="737"/>
      <c r="R37" s="737"/>
      <c r="S37" s="737"/>
      <c r="T37" s="737"/>
      <c r="U37" s="737"/>
      <c r="V37" s="738"/>
    </row>
    <row r="38" spans="1:22" ht="25.15" customHeight="1">
      <c r="A38" s="16"/>
      <c r="B38" s="736"/>
      <c r="C38" s="737"/>
      <c r="D38" s="737"/>
      <c r="E38" s="737"/>
      <c r="F38" s="737"/>
      <c r="G38" s="737"/>
      <c r="H38" s="737"/>
      <c r="I38" s="737"/>
      <c r="J38" s="738"/>
      <c r="N38" s="736"/>
      <c r="O38" s="737"/>
      <c r="P38" s="737"/>
      <c r="Q38" s="737"/>
      <c r="R38" s="737"/>
      <c r="S38" s="737"/>
      <c r="T38" s="737"/>
      <c r="U38" s="737"/>
      <c r="V38" s="738"/>
    </row>
    <row r="39" spans="1:22" ht="25.15" customHeight="1">
      <c r="A39" s="16"/>
      <c r="B39" s="736"/>
      <c r="C39" s="737"/>
      <c r="D39" s="737"/>
      <c r="E39" s="737"/>
      <c r="F39" s="737"/>
      <c r="G39" s="737"/>
      <c r="H39" s="737"/>
      <c r="I39" s="737"/>
      <c r="J39" s="738"/>
      <c r="N39" s="736"/>
      <c r="O39" s="737"/>
      <c r="P39" s="737"/>
      <c r="Q39" s="737"/>
      <c r="R39" s="737"/>
      <c r="S39" s="737"/>
      <c r="T39" s="737"/>
      <c r="U39" s="737"/>
      <c r="V39" s="738"/>
    </row>
    <row r="40" spans="1:22" ht="25.15" customHeight="1">
      <c r="A40" s="16"/>
      <c r="B40" s="739"/>
      <c r="C40" s="740"/>
      <c r="D40" s="740"/>
      <c r="E40" s="740"/>
      <c r="F40" s="740"/>
      <c r="G40" s="740"/>
      <c r="H40" s="740"/>
      <c r="I40" s="740"/>
      <c r="J40" s="741"/>
      <c r="N40" s="739"/>
      <c r="O40" s="740"/>
      <c r="P40" s="740"/>
      <c r="Q40" s="740"/>
      <c r="R40" s="740"/>
      <c r="S40" s="740"/>
      <c r="T40" s="740"/>
      <c r="U40" s="740"/>
      <c r="V40" s="741"/>
    </row>
    <row r="41" spans="1:22" ht="25.15" customHeight="1">
      <c r="A41" s="16"/>
      <c r="B41" s="125"/>
      <c r="C41" s="126"/>
      <c r="D41" s="126"/>
      <c r="E41" s="126"/>
      <c r="F41" s="126"/>
      <c r="G41" s="127"/>
      <c r="H41" s="127"/>
      <c r="I41" s="127"/>
      <c r="J41" s="127"/>
      <c r="N41" s="125"/>
      <c r="O41" s="126"/>
      <c r="P41" s="126"/>
      <c r="Q41" s="126"/>
      <c r="R41" s="126"/>
      <c r="S41" s="127"/>
      <c r="T41" s="127"/>
      <c r="U41" s="127"/>
      <c r="V41" s="127"/>
    </row>
    <row r="42" spans="1:22" ht="25.15" customHeight="1">
      <c r="A42" s="16"/>
      <c r="B42" s="128"/>
      <c r="C42" s="129"/>
      <c r="D42" s="129"/>
      <c r="E42" s="129"/>
      <c r="F42" s="129"/>
      <c r="G42" s="130"/>
      <c r="H42" s="130"/>
      <c r="I42" s="130"/>
      <c r="J42" s="130"/>
      <c r="N42" s="128"/>
      <c r="O42" s="129"/>
      <c r="P42" s="129"/>
      <c r="Q42" s="129"/>
      <c r="R42" s="129"/>
      <c r="S42" s="130"/>
      <c r="T42" s="130"/>
      <c r="U42" s="130"/>
      <c r="V42" s="130"/>
    </row>
    <row r="43" spans="1:22" ht="25.15" customHeight="1">
      <c r="A43" s="16"/>
      <c r="B43" s="128"/>
      <c r="C43" s="129"/>
      <c r="D43" s="129"/>
      <c r="E43" s="129"/>
      <c r="F43" s="129"/>
      <c r="G43" s="130"/>
      <c r="H43" s="130"/>
      <c r="I43" s="130"/>
      <c r="J43" s="130"/>
      <c r="N43" s="128"/>
      <c r="O43" s="129"/>
      <c r="P43" s="129"/>
      <c r="Q43" s="129"/>
      <c r="R43" s="129"/>
      <c r="S43" s="130"/>
      <c r="T43" s="130"/>
      <c r="U43" s="130"/>
      <c r="V43" s="130"/>
    </row>
    <row r="44" spans="1:22" ht="25.15" customHeight="1">
      <c r="A44" s="16"/>
      <c r="B44" s="128"/>
      <c r="C44" s="129"/>
      <c r="D44" s="129"/>
      <c r="E44" s="129"/>
      <c r="F44" s="129"/>
      <c r="G44" s="130"/>
      <c r="H44" s="130"/>
      <c r="I44" s="130"/>
      <c r="J44" s="130"/>
      <c r="N44" s="128"/>
      <c r="O44" s="129"/>
      <c r="P44" s="129"/>
      <c r="Q44" s="129"/>
      <c r="R44" s="129"/>
      <c r="S44" s="130"/>
      <c r="T44" s="130"/>
      <c r="U44" s="130"/>
      <c r="V44" s="130"/>
    </row>
    <row r="45" spans="1:22" ht="25.15" customHeight="1">
      <c r="A45" s="16"/>
      <c r="B45" s="128"/>
      <c r="C45" s="129"/>
      <c r="D45" s="129"/>
      <c r="E45" s="129"/>
      <c r="F45" s="129"/>
      <c r="G45" s="130"/>
      <c r="H45" s="130"/>
      <c r="I45" s="130"/>
      <c r="J45" s="130"/>
      <c r="N45" s="128"/>
      <c r="O45" s="129"/>
      <c r="P45" s="129"/>
      <c r="Q45" s="129"/>
      <c r="R45" s="129"/>
      <c r="S45" s="130"/>
      <c r="T45" s="130"/>
      <c r="U45" s="130"/>
      <c r="V45" s="130"/>
    </row>
    <row r="46" spans="1:22" ht="25.15" customHeight="1">
      <c r="A46" s="16"/>
      <c r="B46" s="128"/>
      <c r="C46" s="129"/>
      <c r="D46" s="129"/>
      <c r="E46" s="129"/>
      <c r="F46" s="129"/>
      <c r="G46" s="130"/>
      <c r="H46" s="130"/>
      <c r="I46" s="130"/>
      <c r="J46" s="130"/>
      <c r="N46" s="128"/>
      <c r="O46" s="129"/>
      <c r="P46" s="129"/>
      <c r="Q46" s="129"/>
      <c r="R46" s="129"/>
      <c r="S46" s="130"/>
      <c r="T46" s="130"/>
      <c r="U46" s="130"/>
      <c r="V46" s="130"/>
    </row>
    <row r="47" spans="1:22" ht="25.15" customHeight="1">
      <c r="A47" s="16"/>
      <c r="B47" s="131"/>
      <c r="C47" s="727"/>
      <c r="D47" s="727"/>
      <c r="E47" s="727"/>
      <c r="F47" s="727"/>
      <c r="G47" s="732"/>
      <c r="H47" s="732"/>
      <c r="I47" s="732"/>
      <c r="J47" s="130"/>
      <c r="N47" s="131"/>
      <c r="O47" s="727"/>
      <c r="P47" s="727"/>
      <c r="Q47" s="727"/>
      <c r="R47" s="727"/>
      <c r="S47" s="732"/>
      <c r="T47" s="732"/>
      <c r="U47" s="732"/>
      <c r="V47" s="130"/>
    </row>
    <row r="48" spans="1:22" ht="25.15" customHeight="1">
      <c r="A48" s="16"/>
      <c r="B48" s="132"/>
      <c r="C48" s="727"/>
      <c r="D48" s="727"/>
      <c r="E48" s="727"/>
      <c r="F48" s="727"/>
      <c r="G48" s="728"/>
      <c r="H48" s="728"/>
      <c r="I48" s="728"/>
      <c r="J48" s="130"/>
      <c r="N48" s="132"/>
      <c r="O48" s="727"/>
      <c r="P48" s="727"/>
      <c r="Q48" s="727"/>
      <c r="R48" s="727"/>
      <c r="S48" s="728"/>
      <c r="T48" s="728"/>
      <c r="U48" s="728"/>
      <c r="V48" s="130"/>
    </row>
    <row r="49" spans="2:22" ht="25.15" customHeight="1">
      <c r="B49" s="132"/>
      <c r="C49" s="727"/>
      <c r="D49" s="727"/>
      <c r="E49" s="727"/>
      <c r="F49" s="727"/>
      <c r="G49" s="728"/>
      <c r="H49" s="728"/>
      <c r="I49" s="728"/>
      <c r="J49" s="130"/>
      <c r="N49" s="132"/>
      <c r="O49" s="727"/>
      <c r="P49" s="727"/>
      <c r="Q49" s="727"/>
      <c r="R49" s="727"/>
      <c r="S49" s="728"/>
      <c r="T49" s="728"/>
      <c r="U49" s="728"/>
      <c r="V49" s="130"/>
    </row>
    <row r="50" spans="2:22" ht="25.15" customHeight="1">
      <c r="B50" s="132"/>
      <c r="C50" s="727"/>
      <c r="D50" s="727"/>
      <c r="E50" s="727"/>
      <c r="F50" s="727"/>
      <c r="G50" s="728"/>
      <c r="H50" s="728"/>
      <c r="I50" s="728"/>
      <c r="J50" s="130"/>
      <c r="N50" s="132"/>
      <c r="O50" s="727"/>
      <c r="P50" s="727"/>
      <c r="Q50" s="727"/>
      <c r="R50" s="727"/>
      <c r="S50" s="728"/>
      <c r="T50" s="728"/>
      <c r="U50" s="728"/>
      <c r="V50" s="130"/>
    </row>
    <row r="51" spans="2:22" ht="25.15" customHeight="1">
      <c r="B51" s="132"/>
      <c r="C51" s="727"/>
      <c r="D51" s="727"/>
      <c r="E51" s="727"/>
      <c r="F51" s="727"/>
      <c r="G51" s="728"/>
      <c r="H51" s="728"/>
      <c r="I51" s="728"/>
      <c r="J51" s="130"/>
      <c r="N51" s="132"/>
      <c r="O51" s="727"/>
      <c r="P51" s="727"/>
      <c r="Q51" s="727"/>
      <c r="R51" s="727"/>
      <c r="S51" s="728"/>
      <c r="T51" s="728"/>
      <c r="U51" s="728"/>
      <c r="V51" s="130"/>
    </row>
    <row r="52" spans="2:22" ht="25.15" customHeight="1">
      <c r="B52" s="132"/>
      <c r="C52" s="727"/>
      <c r="D52" s="727"/>
      <c r="E52" s="727"/>
      <c r="F52" s="727"/>
      <c r="G52" s="728"/>
      <c r="H52" s="728"/>
      <c r="I52" s="728"/>
      <c r="J52" s="130"/>
      <c r="N52" s="132"/>
      <c r="O52" s="727"/>
      <c r="P52" s="727"/>
      <c r="Q52" s="727"/>
      <c r="R52" s="727"/>
      <c r="S52" s="728"/>
      <c r="T52" s="728"/>
      <c r="U52" s="728"/>
      <c r="V52" s="130"/>
    </row>
    <row r="53" spans="2:22" ht="25.15" customHeight="1">
      <c r="B53" s="132"/>
      <c r="C53" s="727"/>
      <c r="D53" s="727"/>
      <c r="E53" s="727"/>
      <c r="F53" s="727"/>
      <c r="G53" s="728"/>
      <c r="H53" s="728"/>
      <c r="I53" s="728"/>
      <c r="J53" s="130"/>
      <c r="N53" s="132"/>
      <c r="O53" s="727"/>
      <c r="P53" s="727"/>
      <c r="Q53" s="727"/>
      <c r="R53" s="727"/>
      <c r="S53" s="728"/>
      <c r="T53" s="728"/>
      <c r="U53" s="728"/>
      <c r="V53" s="130"/>
    </row>
    <row r="54" spans="2:22" ht="25.15" customHeight="1">
      <c r="B54" s="132"/>
      <c r="C54" s="727"/>
      <c r="D54" s="727"/>
      <c r="E54" s="727"/>
      <c r="F54" s="727"/>
      <c r="G54" s="728"/>
      <c r="H54" s="728"/>
      <c r="I54" s="728"/>
      <c r="J54" s="130"/>
      <c r="N54" s="132"/>
      <c r="O54" s="727"/>
      <c r="P54" s="727"/>
      <c r="Q54" s="727"/>
      <c r="R54" s="727"/>
      <c r="S54" s="728"/>
      <c r="T54" s="728"/>
      <c r="U54" s="728"/>
      <c r="V54" s="130"/>
    </row>
  </sheetData>
  <mergeCells count="62">
    <mergeCell ref="O52:R52"/>
    <mergeCell ref="S52:U52"/>
    <mergeCell ref="O53:R53"/>
    <mergeCell ref="S53:U53"/>
    <mergeCell ref="O54:R54"/>
    <mergeCell ref="S54:U54"/>
    <mergeCell ref="O49:R49"/>
    <mergeCell ref="S49:U49"/>
    <mergeCell ref="O50:R50"/>
    <mergeCell ref="S50:U50"/>
    <mergeCell ref="O51:R51"/>
    <mergeCell ref="S51:U51"/>
    <mergeCell ref="N16:V17"/>
    <mergeCell ref="N18:V18"/>
    <mergeCell ref="O47:R47"/>
    <mergeCell ref="S47:U47"/>
    <mergeCell ref="O48:R48"/>
    <mergeCell ref="S48:U48"/>
    <mergeCell ref="N19:V40"/>
    <mergeCell ref="N13:R13"/>
    <mergeCell ref="S13:U13"/>
    <mergeCell ref="N14:R14"/>
    <mergeCell ref="S14:U14"/>
    <mergeCell ref="N15:R15"/>
    <mergeCell ref="S15:U15"/>
    <mergeCell ref="U8:V8"/>
    <mergeCell ref="N9:V9"/>
    <mergeCell ref="N11:R11"/>
    <mergeCell ref="S11:U11"/>
    <mergeCell ref="N12:R12"/>
    <mergeCell ref="S12:U12"/>
    <mergeCell ref="B13:F13"/>
    <mergeCell ref="G13:I13"/>
    <mergeCell ref="I8:J8"/>
    <mergeCell ref="B9:J9"/>
    <mergeCell ref="B11:F11"/>
    <mergeCell ref="G11:I11"/>
    <mergeCell ref="B12:F12"/>
    <mergeCell ref="G12:I12"/>
    <mergeCell ref="B14:F14"/>
    <mergeCell ref="G14:I14"/>
    <mergeCell ref="B15:F15"/>
    <mergeCell ref="G15:I15"/>
    <mergeCell ref="B16:J17"/>
    <mergeCell ref="B18:J18"/>
    <mergeCell ref="C47:F47"/>
    <mergeCell ref="G47:I47"/>
    <mergeCell ref="C48:F48"/>
    <mergeCell ref="G48:I48"/>
    <mergeCell ref="B19:J40"/>
    <mergeCell ref="C49:F49"/>
    <mergeCell ref="G49:I49"/>
    <mergeCell ref="C50:F50"/>
    <mergeCell ref="G50:I50"/>
    <mergeCell ref="C51:F51"/>
    <mergeCell ref="G51:I51"/>
    <mergeCell ref="C52:F52"/>
    <mergeCell ref="G52:I52"/>
    <mergeCell ref="C53:F53"/>
    <mergeCell ref="G53:I53"/>
    <mergeCell ref="C54:F54"/>
    <mergeCell ref="G54:I54"/>
  </mergeCells>
  <phoneticPr fontId="3"/>
  <conditionalFormatting sqref="G11:I14">
    <cfRule type="cellIs" dxfId="9" priority="1" operator="notEqual">
      <formula>""</formula>
    </cfRule>
  </conditionalFormatting>
  <printOptions horizontalCentered="1"/>
  <pageMargins left="0.70866141732283472" right="0.70866141732283472" top="0.74803149606299213" bottom="0.74803149606299213" header="0.31496062992125984" footer="0.31496062992125984"/>
  <pageSetup paperSize="9" scale="84" fitToHeight="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AB00-E6BD-4994-B4BE-954B063D849D}">
  <sheetPr>
    <pageSetUpPr fitToPage="1"/>
  </sheetPr>
  <dimension ref="A1:W69"/>
  <sheetViews>
    <sheetView tabSelected="1" topLeftCell="A3" zoomScale="90" zoomScaleNormal="90" workbookViewId="0">
      <selection activeCell="H10" sqref="H10:K10"/>
    </sheetView>
  </sheetViews>
  <sheetFormatPr defaultColWidth="8.75" defaultRowHeight="13.5"/>
  <cols>
    <col min="1" max="1" width="2.125" style="224" customWidth="1"/>
    <col min="2" max="2" width="5.75" style="224" customWidth="1"/>
    <col min="3" max="3" width="0.875" style="224" customWidth="1"/>
    <col min="4" max="5" width="1.5" style="224" customWidth="1"/>
    <col min="6" max="6" width="2.5" style="224" customWidth="1"/>
    <col min="7" max="7" width="2.375" style="224" customWidth="1"/>
    <col min="8" max="8" width="17.5" style="224" customWidth="1"/>
    <col min="9" max="10" width="2.375" style="224" customWidth="1"/>
    <col min="11" max="11" width="29.625" style="224" customWidth="1"/>
    <col min="12" max="12" width="2.375" style="224" customWidth="1"/>
    <col min="13" max="13" width="8.125" style="224" customWidth="1"/>
    <col min="14" max="14" width="15.25" style="224" customWidth="1"/>
    <col min="15" max="16" width="19.25" style="224" customWidth="1"/>
    <col min="17" max="17" width="0.875" style="225" customWidth="1"/>
    <col min="18" max="18" width="0.5" style="225" customWidth="1"/>
    <col min="19" max="19" width="2.125" style="224" customWidth="1"/>
    <col min="20" max="22" width="0" style="224" hidden="1" customWidth="1"/>
    <col min="23" max="23" width="9" style="224" customWidth="1"/>
    <col min="24" max="16384" width="8.75" style="224"/>
  </cols>
  <sheetData>
    <row r="1" spans="1:23" s="197" customFormat="1" ht="19.149999999999999" customHeight="1">
      <c r="B1" s="198"/>
      <c r="C1" s="199" t="s">
        <v>387</v>
      </c>
    </row>
    <row r="2" spans="1:23" ht="8.4499999999999993" customHeight="1">
      <c r="A2" s="361"/>
      <c r="C2" s="361"/>
      <c r="D2" s="360"/>
      <c r="E2" s="360"/>
      <c r="F2" s="359"/>
      <c r="G2" s="359"/>
      <c r="H2" s="359"/>
      <c r="I2" s="359"/>
      <c r="J2" s="359"/>
      <c r="K2" s="359"/>
      <c r="L2" s="359"/>
      <c r="M2" s="359"/>
      <c r="N2" s="359"/>
      <c r="O2" s="359"/>
      <c r="P2" s="359"/>
      <c r="Q2" s="358"/>
      <c r="R2" s="358"/>
    </row>
    <row r="3" spans="1:23">
      <c r="B3" s="357"/>
      <c r="C3" s="356"/>
      <c r="D3" s="355"/>
      <c r="E3" s="355"/>
      <c r="F3" s="354"/>
      <c r="G3" s="354"/>
      <c r="H3" s="354"/>
      <c r="I3" s="354"/>
      <c r="J3" s="354"/>
      <c r="K3" s="354"/>
      <c r="L3" s="354"/>
      <c r="M3" s="354"/>
      <c r="N3" s="354"/>
      <c r="O3" s="354"/>
      <c r="P3" s="354"/>
      <c r="Q3" s="353"/>
      <c r="R3" s="352"/>
    </row>
    <row r="4" spans="1:23">
      <c r="B4" s="351"/>
      <c r="C4" s="350"/>
      <c r="D4" s="348"/>
      <c r="E4" s="348"/>
      <c r="R4" s="347"/>
    </row>
    <row r="5" spans="1:23" ht="14.25">
      <c r="B5" s="351"/>
      <c r="C5" s="350"/>
      <c r="D5" s="757" t="s">
        <v>206</v>
      </c>
      <c r="E5" s="757"/>
      <c r="F5" s="757"/>
      <c r="G5" s="757"/>
      <c r="H5" s="757"/>
      <c r="I5" s="757"/>
      <c r="J5" s="757"/>
      <c r="K5" s="757"/>
      <c r="L5" s="757"/>
      <c r="M5" s="757"/>
      <c r="N5" s="757"/>
      <c r="O5" s="757"/>
      <c r="P5" s="757"/>
      <c r="R5" s="347"/>
    </row>
    <row r="6" spans="1:23" ht="14.25">
      <c r="B6" s="349"/>
      <c r="C6" s="348"/>
      <c r="D6" s="757" t="s">
        <v>207</v>
      </c>
      <c r="E6" s="757"/>
      <c r="F6" s="757"/>
      <c r="G6" s="757"/>
      <c r="H6" s="757"/>
      <c r="I6" s="757"/>
      <c r="J6" s="757"/>
      <c r="K6" s="757"/>
      <c r="L6" s="757"/>
      <c r="M6" s="757"/>
      <c r="N6" s="757"/>
      <c r="O6" s="757"/>
      <c r="P6" s="757"/>
      <c r="R6" s="347"/>
    </row>
    <row r="7" spans="1:23" ht="14.25" thickBot="1">
      <c r="B7" s="301"/>
      <c r="D7" s="227"/>
      <c r="E7" s="227"/>
      <c r="F7" s="227"/>
      <c r="G7" s="227"/>
      <c r="K7" s="227"/>
      <c r="L7" s="227"/>
      <c r="M7" s="227"/>
      <c r="N7" s="227"/>
      <c r="O7" s="227"/>
      <c r="R7" s="347"/>
    </row>
    <row r="8" spans="1:23">
      <c r="B8" s="301"/>
      <c r="D8" s="346"/>
      <c r="E8" s="345"/>
      <c r="F8" s="758" t="s">
        <v>208</v>
      </c>
      <c r="G8" s="758"/>
      <c r="H8" s="758"/>
      <c r="I8" s="758"/>
      <c r="J8" s="758"/>
      <c r="K8" s="758"/>
      <c r="L8" s="344"/>
      <c r="M8" s="760" t="s">
        <v>209</v>
      </c>
      <c r="N8" s="760"/>
      <c r="O8" s="761" t="s">
        <v>210</v>
      </c>
      <c r="P8" s="762"/>
      <c r="Q8" s="343"/>
      <c r="R8" s="342"/>
      <c r="S8" s="331"/>
      <c r="T8" s="341" t="s">
        <v>211</v>
      </c>
      <c r="U8" s="331"/>
      <c r="V8" s="331"/>
    </row>
    <row r="9" spans="1:23" ht="27.75" thickBot="1">
      <c r="B9" s="301"/>
      <c r="D9" s="340"/>
      <c r="E9" s="339"/>
      <c r="F9" s="759"/>
      <c r="G9" s="759"/>
      <c r="H9" s="759"/>
      <c r="I9" s="759"/>
      <c r="J9" s="759"/>
      <c r="K9" s="759"/>
      <c r="L9" s="338"/>
      <c r="M9" s="337" t="s">
        <v>212</v>
      </c>
      <c r="N9" s="336" t="s">
        <v>213</v>
      </c>
      <c r="O9" s="335" t="s">
        <v>214</v>
      </c>
      <c r="P9" s="334" t="s">
        <v>215</v>
      </c>
      <c r="Q9" s="333"/>
      <c r="R9" s="332"/>
      <c r="S9" s="331"/>
      <c r="T9" s="331" t="s">
        <v>216</v>
      </c>
      <c r="U9" s="330" t="s">
        <v>217</v>
      </c>
      <c r="V9" s="330" t="s">
        <v>218</v>
      </c>
    </row>
    <row r="10" spans="1:23" ht="19.5" thickTop="1">
      <c r="B10" s="301"/>
      <c r="D10" s="763" t="s">
        <v>219</v>
      </c>
      <c r="E10" s="764"/>
      <c r="F10" s="765"/>
      <c r="G10" s="309"/>
      <c r="H10" s="772" t="s">
        <v>220</v>
      </c>
      <c r="I10" s="772"/>
      <c r="J10" s="772"/>
      <c r="K10" s="772"/>
      <c r="L10" s="308"/>
      <c r="M10" s="290" t="s">
        <v>221</v>
      </c>
      <c r="N10" s="307"/>
      <c r="O10" s="438">
        <v>38.299999999999997</v>
      </c>
      <c r="P10" s="306" t="str">
        <f>IF(N10="","",N10*O10)</f>
        <v/>
      </c>
      <c r="Q10" s="253"/>
      <c r="R10" s="264"/>
      <c r="T10" s="224" t="s">
        <v>222</v>
      </c>
      <c r="U10" s="272">
        <v>38.299999999999997</v>
      </c>
      <c r="V10" s="272">
        <v>1.9E-2</v>
      </c>
      <c r="W10" s="447"/>
    </row>
    <row r="11" spans="1:23" ht="18.75">
      <c r="B11" s="301"/>
      <c r="D11" s="766"/>
      <c r="E11" s="767"/>
      <c r="F11" s="768"/>
      <c r="G11" s="304"/>
      <c r="H11" s="755" t="s">
        <v>223</v>
      </c>
      <c r="I11" s="755"/>
      <c r="J11" s="755"/>
      <c r="K11" s="755"/>
      <c r="L11" s="329"/>
      <c r="M11" s="268" t="s">
        <v>221</v>
      </c>
      <c r="N11" s="303"/>
      <c r="O11" s="321">
        <v>34.799999999999997</v>
      </c>
      <c r="P11" s="302" t="str">
        <f t="shared" ref="P11:P42" si="0">IF(N11="","",N11*O11)</f>
        <v/>
      </c>
      <c r="Q11" s="253"/>
      <c r="R11" s="264"/>
      <c r="T11" s="224" t="s">
        <v>224</v>
      </c>
      <c r="U11" s="272">
        <v>34.799999999999997</v>
      </c>
      <c r="V11" s="272">
        <v>1.83E-2</v>
      </c>
      <c r="W11" s="447"/>
    </row>
    <row r="12" spans="1:23" ht="18.75">
      <c r="B12" s="301"/>
      <c r="D12" s="766"/>
      <c r="E12" s="767"/>
      <c r="F12" s="768"/>
      <c r="G12" s="304"/>
      <c r="H12" s="755" t="s">
        <v>225</v>
      </c>
      <c r="I12" s="755"/>
      <c r="J12" s="755"/>
      <c r="K12" s="755"/>
      <c r="L12" s="269"/>
      <c r="M12" s="268" t="s">
        <v>221</v>
      </c>
      <c r="N12" s="303"/>
      <c r="O12" s="321">
        <v>33.4</v>
      </c>
      <c r="P12" s="302" t="str">
        <f t="shared" si="0"/>
        <v/>
      </c>
      <c r="Q12" s="253"/>
      <c r="R12" s="264"/>
      <c r="T12" s="224" t="s">
        <v>226</v>
      </c>
      <c r="U12" s="272">
        <v>33.4</v>
      </c>
      <c r="V12" s="272">
        <v>1.8700000000000001E-2</v>
      </c>
      <c r="W12" s="447"/>
    </row>
    <row r="13" spans="1:23" ht="18.75">
      <c r="B13" s="301"/>
      <c r="D13" s="766"/>
      <c r="E13" s="767"/>
      <c r="F13" s="768"/>
      <c r="G13" s="304"/>
      <c r="H13" s="755" t="s">
        <v>227</v>
      </c>
      <c r="I13" s="755"/>
      <c r="J13" s="755"/>
      <c r="K13" s="755"/>
      <c r="L13" s="269"/>
      <c r="M13" s="268" t="s">
        <v>221</v>
      </c>
      <c r="N13" s="303"/>
      <c r="O13" s="321">
        <v>33.299999999999997</v>
      </c>
      <c r="P13" s="302" t="str">
        <f t="shared" si="0"/>
        <v/>
      </c>
      <c r="Q13" s="253"/>
      <c r="R13" s="264"/>
      <c r="T13" s="224" t="s">
        <v>228</v>
      </c>
      <c r="U13" s="272">
        <v>33.299999999999997</v>
      </c>
      <c r="V13" s="272">
        <v>1.8599999999999998E-2</v>
      </c>
      <c r="W13" s="447"/>
    </row>
    <row r="14" spans="1:23" ht="18.75">
      <c r="B14" s="301"/>
      <c r="D14" s="766"/>
      <c r="E14" s="767"/>
      <c r="F14" s="768"/>
      <c r="G14" s="304"/>
      <c r="H14" s="755" t="s">
        <v>231</v>
      </c>
      <c r="I14" s="755"/>
      <c r="J14" s="755"/>
      <c r="K14" s="755"/>
      <c r="L14" s="269"/>
      <c r="M14" s="268" t="s">
        <v>221</v>
      </c>
      <c r="N14" s="303"/>
      <c r="O14" s="321">
        <v>36.5</v>
      </c>
      <c r="P14" s="302" t="str">
        <f t="shared" si="0"/>
        <v/>
      </c>
      <c r="Q14" s="253"/>
      <c r="R14" s="264"/>
      <c r="T14" s="224" t="s">
        <v>232</v>
      </c>
      <c r="U14" s="272">
        <v>36.5</v>
      </c>
      <c r="V14" s="272">
        <v>1.8700000000000001E-2</v>
      </c>
      <c r="W14" s="447"/>
    </row>
    <row r="15" spans="1:23" ht="18.75">
      <c r="B15" s="301"/>
      <c r="D15" s="766"/>
      <c r="E15" s="767"/>
      <c r="F15" s="768"/>
      <c r="G15" s="304"/>
      <c r="H15" s="755" t="s">
        <v>233</v>
      </c>
      <c r="I15" s="755"/>
      <c r="J15" s="755"/>
      <c r="K15" s="755"/>
      <c r="L15" s="269"/>
      <c r="M15" s="268" t="s">
        <v>221</v>
      </c>
      <c r="N15" s="303"/>
      <c r="O15" s="321">
        <v>38</v>
      </c>
      <c r="P15" s="302" t="str">
        <f t="shared" si="0"/>
        <v/>
      </c>
      <c r="Q15" s="253"/>
      <c r="R15" s="264"/>
      <c r="T15" s="224" t="s">
        <v>234</v>
      </c>
      <c r="U15" s="272">
        <v>38</v>
      </c>
      <c r="V15" s="272">
        <v>1.8800000000000001E-2</v>
      </c>
      <c r="W15" s="447"/>
    </row>
    <row r="16" spans="1:23" ht="18.75">
      <c r="B16" s="301"/>
      <c r="D16" s="766"/>
      <c r="E16" s="767"/>
      <c r="F16" s="768"/>
      <c r="G16" s="304"/>
      <c r="H16" s="755" t="s">
        <v>235</v>
      </c>
      <c r="I16" s="755"/>
      <c r="J16" s="755"/>
      <c r="K16" s="755"/>
      <c r="L16" s="269"/>
      <c r="M16" s="268" t="s">
        <v>221</v>
      </c>
      <c r="N16" s="303"/>
      <c r="O16" s="321">
        <v>38.9</v>
      </c>
      <c r="P16" s="302" t="str">
        <f t="shared" si="0"/>
        <v/>
      </c>
      <c r="Q16" s="253"/>
      <c r="R16" s="264"/>
      <c r="T16" s="224" t="s">
        <v>236</v>
      </c>
      <c r="U16" s="272">
        <v>38.9</v>
      </c>
      <c r="V16" s="272">
        <v>1.9300000000000001E-2</v>
      </c>
      <c r="W16" s="447"/>
    </row>
    <row r="17" spans="2:23" ht="18.75">
      <c r="B17" s="301"/>
      <c r="D17" s="766"/>
      <c r="E17" s="767"/>
      <c r="F17" s="768"/>
      <c r="G17" s="304"/>
      <c r="H17" s="755" t="s">
        <v>237</v>
      </c>
      <c r="I17" s="755"/>
      <c r="J17" s="755"/>
      <c r="K17" s="755"/>
      <c r="L17" s="269"/>
      <c r="M17" s="268" t="s">
        <v>221</v>
      </c>
      <c r="N17" s="303"/>
      <c r="O17" s="321">
        <v>41.8</v>
      </c>
      <c r="P17" s="302" t="str">
        <f t="shared" si="0"/>
        <v/>
      </c>
      <c r="Q17" s="253"/>
      <c r="R17" s="264"/>
      <c r="T17" s="224" t="s">
        <v>238</v>
      </c>
      <c r="U17" s="272">
        <v>41.8</v>
      </c>
      <c r="V17" s="272">
        <v>2.0199999999999999E-2</v>
      </c>
      <c r="W17" s="447"/>
    </row>
    <row r="18" spans="2:23" ht="18.75">
      <c r="B18" s="301"/>
      <c r="D18" s="766"/>
      <c r="E18" s="767"/>
      <c r="F18" s="768"/>
      <c r="G18" s="304"/>
      <c r="H18" s="755" t="s">
        <v>239</v>
      </c>
      <c r="I18" s="755"/>
      <c r="J18" s="755"/>
      <c r="K18" s="755"/>
      <c r="L18" s="269"/>
      <c r="M18" s="268" t="s">
        <v>221</v>
      </c>
      <c r="N18" s="303"/>
      <c r="O18" s="321">
        <v>40.200000000000003</v>
      </c>
      <c r="P18" s="302" t="str">
        <f t="shared" si="0"/>
        <v/>
      </c>
      <c r="Q18" s="253"/>
      <c r="R18" s="264"/>
      <c r="T18" s="224" t="s">
        <v>240</v>
      </c>
      <c r="U18" s="272">
        <v>40.200000000000003</v>
      </c>
      <c r="V18" s="272">
        <v>1.9900000000000001E-2</v>
      </c>
      <c r="W18" s="447"/>
    </row>
    <row r="19" spans="2:23" ht="18.75">
      <c r="B19" s="301"/>
      <c r="D19" s="766"/>
      <c r="E19" s="767"/>
      <c r="F19" s="768"/>
      <c r="G19" s="304"/>
      <c r="H19" s="755" t="s">
        <v>241</v>
      </c>
      <c r="I19" s="755"/>
      <c r="J19" s="755"/>
      <c r="K19" s="755"/>
      <c r="L19" s="269"/>
      <c r="M19" s="268" t="s">
        <v>242</v>
      </c>
      <c r="N19" s="303"/>
      <c r="O19" s="321">
        <v>40</v>
      </c>
      <c r="P19" s="302" t="str">
        <f t="shared" si="0"/>
        <v/>
      </c>
      <c r="Q19" s="253"/>
      <c r="R19" s="264"/>
      <c r="T19" s="224" t="s">
        <v>243</v>
      </c>
      <c r="U19" s="272">
        <v>40</v>
      </c>
      <c r="V19" s="272">
        <v>2.0400000000000001E-2</v>
      </c>
      <c r="W19" s="447"/>
    </row>
    <row r="20" spans="2:23" ht="18.75">
      <c r="B20" s="301"/>
      <c r="D20" s="766"/>
      <c r="E20" s="767"/>
      <c r="F20" s="768"/>
      <c r="G20" s="320"/>
      <c r="H20" s="756" t="s">
        <v>244</v>
      </c>
      <c r="I20" s="755"/>
      <c r="J20" s="755"/>
      <c r="K20" s="755"/>
      <c r="L20" s="269"/>
      <c r="M20" s="268" t="s">
        <v>242</v>
      </c>
      <c r="N20" s="303"/>
      <c r="O20" s="321">
        <v>34.1</v>
      </c>
      <c r="P20" s="302" t="str">
        <f t="shared" si="0"/>
        <v/>
      </c>
      <c r="Q20" s="253"/>
      <c r="R20" s="264"/>
      <c r="T20" s="224" t="s">
        <v>245</v>
      </c>
      <c r="U20" s="272">
        <v>34.1</v>
      </c>
      <c r="V20" s="272">
        <v>2.4500000000000001E-2</v>
      </c>
      <c r="W20" s="447"/>
    </row>
    <row r="21" spans="2:23" ht="18.75">
      <c r="B21" s="301"/>
      <c r="D21" s="766"/>
      <c r="E21" s="767"/>
      <c r="F21" s="768"/>
      <c r="G21" s="773"/>
      <c r="H21" s="755" t="s">
        <v>246</v>
      </c>
      <c r="I21" s="324"/>
      <c r="J21" s="322"/>
      <c r="K21" s="270" t="s">
        <v>247</v>
      </c>
      <c r="L21" s="269"/>
      <c r="M21" s="268" t="s">
        <v>242</v>
      </c>
      <c r="N21" s="303"/>
      <c r="O21" s="321">
        <v>50.1</v>
      </c>
      <c r="P21" s="302" t="str">
        <f t="shared" si="0"/>
        <v/>
      </c>
      <c r="Q21" s="253"/>
      <c r="R21" s="264"/>
      <c r="T21" s="224" t="s">
        <v>248</v>
      </c>
      <c r="U21" s="272">
        <v>50.1</v>
      </c>
      <c r="V21" s="272">
        <v>1.6299999999999999E-2</v>
      </c>
      <c r="W21" s="447"/>
    </row>
    <row r="22" spans="2:23" ht="18.75">
      <c r="B22" s="301"/>
      <c r="D22" s="766"/>
      <c r="E22" s="767"/>
      <c r="F22" s="768"/>
      <c r="G22" s="775"/>
      <c r="H22" s="755"/>
      <c r="I22" s="308"/>
      <c r="J22" s="322"/>
      <c r="K22" s="270" t="s">
        <v>249</v>
      </c>
      <c r="L22" s="269"/>
      <c r="M22" s="268" t="s">
        <v>397</v>
      </c>
      <c r="N22" s="303"/>
      <c r="O22" s="321">
        <v>46.1</v>
      </c>
      <c r="P22" s="302" t="str">
        <f t="shared" si="0"/>
        <v/>
      </c>
      <c r="Q22" s="253"/>
      <c r="R22" s="264"/>
      <c r="T22" s="224" t="s">
        <v>251</v>
      </c>
      <c r="U22" s="272">
        <v>46.1</v>
      </c>
      <c r="V22" s="272">
        <v>1.44E-2</v>
      </c>
      <c r="W22" s="447"/>
    </row>
    <row r="23" spans="2:23" ht="18.75">
      <c r="B23" s="301"/>
      <c r="D23" s="766"/>
      <c r="E23" s="767"/>
      <c r="F23" s="768"/>
      <c r="G23" s="773"/>
      <c r="H23" s="782" t="s">
        <v>252</v>
      </c>
      <c r="I23" s="328"/>
      <c r="J23" s="327"/>
      <c r="K23" s="270" t="s">
        <v>253</v>
      </c>
      <c r="L23" s="269"/>
      <c r="M23" s="440" t="s">
        <v>242</v>
      </c>
      <c r="N23" s="303"/>
      <c r="O23" s="321">
        <v>54.7</v>
      </c>
      <c r="P23" s="302" t="str">
        <f t="shared" si="0"/>
        <v/>
      </c>
      <c r="Q23" s="253"/>
      <c r="R23" s="264"/>
      <c r="T23" s="224" t="s">
        <v>254</v>
      </c>
      <c r="U23" s="272">
        <v>54.7</v>
      </c>
      <c r="V23" s="272">
        <v>1.3899999999999999E-2</v>
      </c>
      <c r="W23" s="447"/>
    </row>
    <row r="24" spans="2:23" ht="18.75">
      <c r="B24" s="301"/>
      <c r="D24" s="766"/>
      <c r="E24" s="767"/>
      <c r="F24" s="768"/>
      <c r="G24" s="775"/>
      <c r="H24" s="782"/>
      <c r="I24" s="326"/>
      <c r="J24" s="270"/>
      <c r="K24" s="270" t="s">
        <v>255</v>
      </c>
      <c r="L24" s="325"/>
      <c r="M24" s="440" t="s">
        <v>397</v>
      </c>
      <c r="N24" s="303"/>
      <c r="O24" s="321">
        <v>38.4</v>
      </c>
      <c r="P24" s="302" t="str">
        <f t="shared" si="0"/>
        <v/>
      </c>
      <c r="Q24" s="253"/>
      <c r="R24" s="264"/>
      <c r="T24" s="224" t="s">
        <v>256</v>
      </c>
      <c r="U24" s="272">
        <v>38.4</v>
      </c>
      <c r="V24" s="272">
        <v>1.3899999999999999E-2</v>
      </c>
      <c r="W24" s="447"/>
    </row>
    <row r="25" spans="2:23" ht="18.75" hidden="1">
      <c r="B25" s="301"/>
      <c r="D25" s="766"/>
      <c r="E25" s="767"/>
      <c r="F25" s="768"/>
      <c r="G25" s="773"/>
      <c r="H25" s="756" t="s">
        <v>257</v>
      </c>
      <c r="I25" s="324"/>
      <c r="J25" s="322"/>
      <c r="K25" s="441" t="s">
        <v>258</v>
      </c>
      <c r="L25" s="442"/>
      <c r="M25" s="443" t="s">
        <v>242</v>
      </c>
      <c r="N25" s="444"/>
      <c r="O25" s="445"/>
      <c r="P25" s="446"/>
      <c r="Q25" s="253"/>
      <c r="R25" s="264"/>
      <c r="T25" s="224" t="s">
        <v>259</v>
      </c>
      <c r="U25" s="272">
        <v>28.7</v>
      </c>
      <c r="V25" s="272">
        <v>2.46E-2</v>
      </c>
    </row>
    <row r="26" spans="2:23" ht="18.75">
      <c r="B26" s="301"/>
      <c r="D26" s="766"/>
      <c r="E26" s="767"/>
      <c r="F26" s="768"/>
      <c r="G26" s="774"/>
      <c r="H26" s="776"/>
      <c r="I26" s="323"/>
      <c r="J26" s="322"/>
      <c r="K26" s="270" t="s">
        <v>389</v>
      </c>
      <c r="L26" s="269"/>
      <c r="M26" s="268" t="s">
        <v>392</v>
      </c>
      <c r="N26" s="303"/>
      <c r="O26" s="321">
        <v>28.7</v>
      </c>
      <c r="P26" s="302" t="str">
        <f t="shared" si="0"/>
        <v/>
      </c>
      <c r="Q26" s="253"/>
      <c r="R26" s="264"/>
      <c r="U26" s="272"/>
      <c r="V26" s="272"/>
      <c r="W26" s="447"/>
    </row>
    <row r="27" spans="2:23" ht="18.75">
      <c r="B27" s="301"/>
      <c r="D27" s="766"/>
      <c r="E27" s="767"/>
      <c r="F27" s="768"/>
      <c r="G27" s="774"/>
      <c r="H27" s="776"/>
      <c r="I27" s="323"/>
      <c r="J27" s="322"/>
      <c r="K27" s="432" t="s">
        <v>390</v>
      </c>
      <c r="L27" s="269"/>
      <c r="M27" s="440" t="s">
        <v>392</v>
      </c>
      <c r="N27" s="303"/>
      <c r="O27" s="321">
        <v>28.9</v>
      </c>
      <c r="P27" s="302" t="str">
        <f t="shared" si="0"/>
        <v/>
      </c>
      <c r="Q27" s="253"/>
      <c r="R27" s="264"/>
      <c r="U27" s="272"/>
      <c r="V27" s="272"/>
      <c r="W27" s="447"/>
    </row>
    <row r="28" spans="2:23" ht="18.75">
      <c r="B28" s="301"/>
      <c r="D28" s="766"/>
      <c r="E28" s="767"/>
      <c r="F28" s="768"/>
      <c r="G28" s="774"/>
      <c r="H28" s="776"/>
      <c r="I28" s="323"/>
      <c r="J28" s="322"/>
      <c r="K28" s="432" t="s">
        <v>391</v>
      </c>
      <c r="L28" s="269"/>
      <c r="M28" s="440" t="s">
        <v>392</v>
      </c>
      <c r="N28" s="303"/>
      <c r="O28" s="321">
        <v>28.3</v>
      </c>
      <c r="P28" s="302" t="str">
        <f t="shared" si="0"/>
        <v/>
      </c>
      <c r="Q28" s="253"/>
      <c r="R28" s="264"/>
      <c r="U28" s="272"/>
      <c r="V28" s="272"/>
      <c r="W28" s="447"/>
    </row>
    <row r="29" spans="2:23" ht="18.75" hidden="1">
      <c r="B29" s="301"/>
      <c r="D29" s="766"/>
      <c r="E29" s="767"/>
      <c r="F29" s="768"/>
      <c r="G29" s="774"/>
      <c r="H29" s="776"/>
      <c r="I29" s="323"/>
      <c r="J29" s="322"/>
      <c r="K29" s="441" t="s">
        <v>260</v>
      </c>
      <c r="L29" s="442"/>
      <c r="M29" s="443" t="s">
        <v>242</v>
      </c>
      <c r="N29" s="444"/>
      <c r="O29" s="445"/>
      <c r="P29" s="446"/>
      <c r="Q29" s="253"/>
      <c r="R29" s="264"/>
      <c r="T29" s="224" t="s">
        <v>261</v>
      </c>
      <c r="U29" s="272">
        <v>26.1</v>
      </c>
      <c r="V29" s="272">
        <v>2.4299999999999999E-2</v>
      </c>
    </row>
    <row r="30" spans="2:23" ht="18.75">
      <c r="B30" s="301"/>
      <c r="D30" s="766"/>
      <c r="E30" s="767"/>
      <c r="F30" s="768"/>
      <c r="G30" s="774"/>
      <c r="H30" s="776"/>
      <c r="I30" s="323"/>
      <c r="J30" s="322"/>
      <c r="K30" s="270" t="s">
        <v>393</v>
      </c>
      <c r="L30" s="269"/>
      <c r="M30" s="440" t="s">
        <v>392</v>
      </c>
      <c r="N30" s="303"/>
      <c r="O30" s="321">
        <v>26.1</v>
      </c>
      <c r="P30" s="302"/>
      <c r="Q30" s="253"/>
      <c r="R30" s="264"/>
      <c r="U30" s="272"/>
      <c r="V30" s="272"/>
      <c r="W30" s="447"/>
    </row>
    <row r="31" spans="2:23" ht="18.75">
      <c r="B31" s="301"/>
      <c r="D31" s="766"/>
      <c r="E31" s="767"/>
      <c r="F31" s="768"/>
      <c r="G31" s="774"/>
      <c r="H31" s="776"/>
      <c r="I31" s="323"/>
      <c r="J31" s="322"/>
      <c r="K31" s="432" t="s">
        <v>394</v>
      </c>
      <c r="L31" s="269"/>
      <c r="M31" s="440" t="s">
        <v>392</v>
      </c>
      <c r="N31" s="303"/>
      <c r="O31" s="321">
        <v>24.2</v>
      </c>
      <c r="P31" s="302"/>
      <c r="Q31" s="253"/>
      <c r="R31" s="264"/>
      <c r="U31" s="272"/>
      <c r="V31" s="272"/>
      <c r="W31" s="447"/>
    </row>
    <row r="32" spans="2:23" ht="18.75">
      <c r="B32" s="301"/>
      <c r="D32" s="766"/>
      <c r="E32" s="767"/>
      <c r="F32" s="768"/>
      <c r="G32" s="775"/>
      <c r="H32" s="772"/>
      <c r="I32" s="308"/>
      <c r="J32" s="322"/>
      <c r="K32" s="270" t="s">
        <v>262</v>
      </c>
      <c r="L32" s="269"/>
      <c r="M32" s="440" t="s">
        <v>242</v>
      </c>
      <c r="N32" s="303"/>
      <c r="O32" s="321">
        <v>27.8</v>
      </c>
      <c r="P32" s="302" t="str">
        <f t="shared" si="0"/>
        <v/>
      </c>
      <c r="Q32" s="253"/>
      <c r="R32" s="264"/>
      <c r="T32" s="224" t="s">
        <v>263</v>
      </c>
      <c r="U32" s="272">
        <v>27.8</v>
      </c>
      <c r="V32" s="272">
        <v>2.5899999999999999E-2</v>
      </c>
      <c r="W32" s="447"/>
    </row>
    <row r="33" spans="2:23" ht="18.75">
      <c r="B33" s="301"/>
      <c r="D33" s="766"/>
      <c r="E33" s="767"/>
      <c r="F33" s="768"/>
      <c r="G33" s="304"/>
      <c r="H33" s="755" t="s">
        <v>264</v>
      </c>
      <c r="I33" s="755"/>
      <c r="J33" s="755"/>
      <c r="K33" s="755"/>
      <c r="L33" s="269"/>
      <c r="M33" s="268" t="s">
        <v>242</v>
      </c>
      <c r="N33" s="303"/>
      <c r="O33" s="321">
        <v>29</v>
      </c>
      <c r="P33" s="302" t="str">
        <f t="shared" si="0"/>
        <v/>
      </c>
      <c r="Q33" s="253"/>
      <c r="R33" s="264"/>
      <c r="T33" s="224" t="s">
        <v>265</v>
      </c>
      <c r="U33" s="272">
        <v>29</v>
      </c>
      <c r="V33" s="272">
        <v>2.9899999999999999E-2</v>
      </c>
      <c r="W33" s="447"/>
    </row>
    <row r="34" spans="2:23" ht="18.75">
      <c r="B34" s="301"/>
      <c r="D34" s="766"/>
      <c r="E34" s="767"/>
      <c r="F34" s="768"/>
      <c r="G34" s="304"/>
      <c r="H34" s="755" t="s">
        <v>266</v>
      </c>
      <c r="I34" s="755"/>
      <c r="J34" s="755"/>
      <c r="K34" s="755"/>
      <c r="L34" s="269"/>
      <c r="M34" s="268" t="s">
        <v>242</v>
      </c>
      <c r="N34" s="303"/>
      <c r="O34" s="321">
        <v>37.299999999999997</v>
      </c>
      <c r="P34" s="302" t="str">
        <f t="shared" si="0"/>
        <v/>
      </c>
      <c r="Q34" s="253"/>
      <c r="R34" s="264"/>
      <c r="T34" s="224" t="s">
        <v>267</v>
      </c>
      <c r="U34" s="272">
        <v>37.299999999999997</v>
      </c>
      <c r="V34" s="272">
        <v>2.0899999999999998E-2</v>
      </c>
      <c r="W34" s="447"/>
    </row>
    <row r="35" spans="2:23" ht="18.75">
      <c r="B35" s="301"/>
      <c r="D35" s="766"/>
      <c r="E35" s="767"/>
      <c r="F35" s="768"/>
      <c r="G35" s="304"/>
      <c r="H35" s="755" t="s">
        <v>268</v>
      </c>
      <c r="I35" s="755"/>
      <c r="J35" s="755"/>
      <c r="K35" s="755"/>
      <c r="L35" s="269"/>
      <c r="M35" s="268" t="s">
        <v>397</v>
      </c>
      <c r="N35" s="303"/>
      <c r="O35" s="321">
        <v>18.399999999999999</v>
      </c>
      <c r="P35" s="302" t="str">
        <f t="shared" si="0"/>
        <v/>
      </c>
      <c r="Q35" s="253"/>
      <c r="R35" s="264"/>
      <c r="T35" s="224" t="s">
        <v>269</v>
      </c>
      <c r="U35" s="272">
        <v>18.399999999999999</v>
      </c>
      <c r="V35" s="272">
        <v>1.09E-2</v>
      </c>
      <c r="W35" s="447"/>
    </row>
    <row r="36" spans="2:23" ht="18.75">
      <c r="B36" s="301"/>
      <c r="D36" s="766"/>
      <c r="E36" s="767"/>
      <c r="F36" s="768"/>
      <c r="G36" s="304"/>
      <c r="H36" s="755" t="s">
        <v>270</v>
      </c>
      <c r="I36" s="755"/>
      <c r="J36" s="755"/>
      <c r="K36" s="755"/>
      <c r="L36" s="269"/>
      <c r="M36" s="440" t="s">
        <v>397</v>
      </c>
      <c r="N36" s="303"/>
      <c r="O36" s="321">
        <v>3.23</v>
      </c>
      <c r="P36" s="302" t="str">
        <f t="shared" si="0"/>
        <v/>
      </c>
      <c r="Q36" s="253"/>
      <c r="R36" s="264"/>
      <c r="T36" s="224" t="s">
        <v>271</v>
      </c>
      <c r="U36" s="272">
        <v>3.23</v>
      </c>
      <c r="V36" s="272">
        <v>2.64E-2</v>
      </c>
      <c r="W36" s="447"/>
    </row>
    <row r="37" spans="2:23" ht="18.75">
      <c r="B37" s="301"/>
      <c r="D37" s="766"/>
      <c r="E37" s="767"/>
      <c r="F37" s="768"/>
      <c r="G37" s="304"/>
      <c r="H37" s="755" t="s">
        <v>272</v>
      </c>
      <c r="I37" s="755"/>
      <c r="J37" s="755"/>
      <c r="K37" s="755"/>
      <c r="L37" s="269"/>
      <c r="M37" s="268" t="s">
        <v>273</v>
      </c>
      <c r="N37" s="303"/>
      <c r="O37" s="321">
        <v>3.45</v>
      </c>
      <c r="P37" s="302" t="str">
        <f t="shared" si="0"/>
        <v/>
      </c>
      <c r="Q37" s="253"/>
      <c r="R37" s="264"/>
      <c r="T37" s="224" t="s">
        <v>274</v>
      </c>
      <c r="U37" s="272">
        <v>3.45</v>
      </c>
      <c r="V37" s="272">
        <v>2.64E-2</v>
      </c>
      <c r="W37" s="447"/>
    </row>
    <row r="38" spans="2:23" ht="18.75">
      <c r="B38" s="301"/>
      <c r="D38" s="766"/>
      <c r="E38" s="767"/>
      <c r="F38" s="768"/>
      <c r="G38" s="304"/>
      <c r="H38" s="755" t="s">
        <v>275</v>
      </c>
      <c r="I38" s="755"/>
      <c r="J38" s="755"/>
      <c r="K38" s="755"/>
      <c r="L38" s="269"/>
      <c r="M38" s="268" t="s">
        <v>250</v>
      </c>
      <c r="N38" s="303"/>
      <c r="O38" s="321">
        <v>7.53</v>
      </c>
      <c r="P38" s="302" t="str">
        <f t="shared" si="0"/>
        <v/>
      </c>
      <c r="Q38" s="253"/>
      <c r="R38" s="264"/>
      <c r="T38" s="224" t="s">
        <v>276</v>
      </c>
      <c r="U38" s="272">
        <v>7.53</v>
      </c>
      <c r="V38" s="272">
        <v>4.2000000000000003E-2</v>
      </c>
      <c r="W38" s="447"/>
    </row>
    <row r="39" spans="2:23" ht="18.75">
      <c r="B39" s="301"/>
      <c r="D39" s="766"/>
      <c r="E39" s="767"/>
      <c r="F39" s="768"/>
      <c r="G39" s="304"/>
      <c r="H39" s="755" t="s">
        <v>229</v>
      </c>
      <c r="I39" s="783"/>
      <c r="J39" s="783"/>
      <c r="K39" s="783"/>
      <c r="L39" s="269"/>
      <c r="M39" s="268" t="s">
        <v>221</v>
      </c>
      <c r="N39" s="303"/>
      <c r="O39" s="439">
        <v>36.299999999999997</v>
      </c>
      <c r="P39" s="302" t="str">
        <f>IF(N39="","",N39*O39)</f>
        <v/>
      </c>
      <c r="Q39" s="253"/>
      <c r="R39" s="264"/>
      <c r="T39" s="224" t="s">
        <v>230</v>
      </c>
      <c r="U39" s="272">
        <v>36.299999999999997</v>
      </c>
      <c r="V39" s="272">
        <v>1.8599999999999998E-2</v>
      </c>
      <c r="W39" s="447"/>
    </row>
    <row r="40" spans="2:23" ht="18.75">
      <c r="B40" s="301"/>
      <c r="D40" s="766"/>
      <c r="E40" s="767"/>
      <c r="F40" s="768"/>
      <c r="G40" s="320"/>
      <c r="H40" s="755" t="s">
        <v>277</v>
      </c>
      <c r="I40" s="755"/>
      <c r="J40" s="755"/>
      <c r="K40" s="755"/>
      <c r="L40" s="269"/>
      <c r="M40" s="268" t="s">
        <v>388</v>
      </c>
      <c r="N40" s="303"/>
      <c r="O40" s="321">
        <v>40</v>
      </c>
      <c r="P40" s="302" t="str">
        <f t="shared" si="0"/>
        <v/>
      </c>
      <c r="Q40" s="253"/>
      <c r="R40" s="264"/>
      <c r="U40" s="272"/>
      <c r="V40" s="272"/>
      <c r="W40" s="447"/>
    </row>
    <row r="41" spans="2:23" ht="18.75">
      <c r="B41" s="301"/>
      <c r="D41" s="766"/>
      <c r="E41" s="767"/>
      <c r="F41" s="768"/>
      <c r="G41" s="773"/>
      <c r="H41" s="777" t="s">
        <v>278</v>
      </c>
      <c r="I41" s="779"/>
      <c r="J41" s="318"/>
      <c r="K41" s="319"/>
      <c r="L41" s="269"/>
      <c r="M41" s="316"/>
      <c r="N41" s="303"/>
      <c r="O41" s="315"/>
      <c r="P41" s="314" t="str">
        <f t="shared" si="0"/>
        <v/>
      </c>
      <c r="Q41" s="253"/>
      <c r="R41" s="264"/>
      <c r="T41" s="224" t="s">
        <v>279</v>
      </c>
      <c r="U41" s="272">
        <v>40</v>
      </c>
      <c r="V41" s="272">
        <v>0</v>
      </c>
    </row>
    <row r="42" spans="2:23" ht="18.75">
      <c r="B42" s="301"/>
      <c r="D42" s="766"/>
      <c r="E42" s="767"/>
      <c r="F42" s="768"/>
      <c r="G42" s="774"/>
      <c r="H42" s="778"/>
      <c r="I42" s="780"/>
      <c r="J42" s="318"/>
      <c r="K42" s="317"/>
      <c r="L42" s="269"/>
      <c r="M42" s="316"/>
      <c r="N42" s="303"/>
      <c r="O42" s="315"/>
      <c r="P42" s="314" t="str">
        <f t="shared" si="0"/>
        <v/>
      </c>
      <c r="Q42" s="253"/>
      <c r="R42" s="264"/>
      <c r="U42" s="272"/>
      <c r="V42" s="272"/>
    </row>
    <row r="43" spans="2:23" ht="19.5" thickBot="1">
      <c r="B43" s="301"/>
      <c r="D43" s="769"/>
      <c r="E43" s="770"/>
      <c r="F43" s="771"/>
      <c r="G43" s="313"/>
      <c r="H43" s="784" t="s">
        <v>280</v>
      </c>
      <c r="I43" s="784"/>
      <c r="J43" s="784"/>
      <c r="K43" s="784"/>
      <c r="L43" s="312"/>
      <c r="M43" s="282"/>
      <c r="N43" s="311"/>
      <c r="O43" s="311"/>
      <c r="P43" s="310">
        <f>SUM(P10:P42)</f>
        <v>0</v>
      </c>
      <c r="Q43" s="253"/>
      <c r="R43" s="264"/>
      <c r="U43" s="272"/>
      <c r="V43" s="272"/>
    </row>
    <row r="44" spans="2:23" ht="19.5" thickTop="1">
      <c r="B44" s="301"/>
      <c r="D44" s="766" t="s">
        <v>281</v>
      </c>
      <c r="E44" s="767"/>
      <c r="F44" s="768"/>
      <c r="G44" s="309"/>
      <c r="H44" s="772" t="s">
        <v>282</v>
      </c>
      <c r="I44" s="772"/>
      <c r="J44" s="772"/>
      <c r="K44" s="772"/>
      <c r="L44" s="308"/>
      <c r="M44" s="290" t="s">
        <v>283</v>
      </c>
      <c r="N44" s="307"/>
      <c r="O44" s="433">
        <v>1.17</v>
      </c>
      <c r="P44" s="306" t="str">
        <f>IF(N44="","",N44*O44)</f>
        <v/>
      </c>
      <c r="Q44" s="253"/>
      <c r="R44" s="264"/>
      <c r="T44" s="224" t="s">
        <v>284</v>
      </c>
      <c r="U44" s="272">
        <v>1.17</v>
      </c>
      <c r="V44" s="272">
        <v>0</v>
      </c>
    </row>
    <row r="45" spans="2:23" ht="18.75">
      <c r="B45" s="301"/>
      <c r="D45" s="766"/>
      <c r="E45" s="767"/>
      <c r="F45" s="768"/>
      <c r="G45" s="304"/>
      <c r="H45" s="755" t="s">
        <v>285</v>
      </c>
      <c r="I45" s="755"/>
      <c r="J45" s="755"/>
      <c r="K45" s="755"/>
      <c r="L45" s="269"/>
      <c r="M45" s="268" t="s">
        <v>283</v>
      </c>
      <c r="N45" s="303"/>
      <c r="O45" s="434">
        <v>1.19</v>
      </c>
      <c r="P45" s="302" t="str">
        <f>IF(N45="","",N45*O45)</f>
        <v/>
      </c>
      <c r="Q45" s="253"/>
      <c r="R45" s="264"/>
      <c r="T45" s="224" t="s">
        <v>286</v>
      </c>
      <c r="U45" s="272">
        <v>1.19</v>
      </c>
      <c r="V45" s="272">
        <v>0</v>
      </c>
    </row>
    <row r="46" spans="2:23" ht="18.75">
      <c r="B46" s="301"/>
      <c r="D46" s="766"/>
      <c r="E46" s="767"/>
      <c r="F46" s="768"/>
      <c r="G46" s="304"/>
      <c r="H46" s="755" t="s">
        <v>287</v>
      </c>
      <c r="I46" s="755"/>
      <c r="J46" s="755"/>
      <c r="K46" s="755"/>
      <c r="L46" s="269"/>
      <c r="M46" s="268" t="s">
        <v>283</v>
      </c>
      <c r="N46" s="303"/>
      <c r="O46" s="434">
        <v>1.19</v>
      </c>
      <c r="P46" s="302" t="str">
        <f>IF(N46="","",N46*O46)</f>
        <v/>
      </c>
      <c r="Q46" s="253"/>
      <c r="R46" s="264"/>
      <c r="T46" s="224" t="s">
        <v>288</v>
      </c>
      <c r="U46" s="272">
        <v>1.19</v>
      </c>
      <c r="V46" s="272">
        <v>0</v>
      </c>
    </row>
    <row r="47" spans="2:23" ht="18.75">
      <c r="B47" s="301"/>
      <c r="D47" s="766"/>
      <c r="E47" s="767"/>
      <c r="F47" s="768"/>
      <c r="G47" s="304"/>
      <c r="H47" s="755" t="s">
        <v>289</v>
      </c>
      <c r="I47" s="755"/>
      <c r="J47" s="755"/>
      <c r="K47" s="755"/>
      <c r="L47" s="269"/>
      <c r="M47" s="268" t="s">
        <v>283</v>
      </c>
      <c r="N47" s="303"/>
      <c r="O47" s="434">
        <v>1.19</v>
      </c>
      <c r="P47" s="302" t="str">
        <f>IF(N47="","",N47*O47)</f>
        <v/>
      </c>
      <c r="Q47" s="253"/>
      <c r="R47" s="264"/>
      <c r="T47" s="224" t="s">
        <v>290</v>
      </c>
      <c r="U47" s="272">
        <v>1.19</v>
      </c>
      <c r="V47" s="272">
        <v>0</v>
      </c>
    </row>
    <row r="48" spans="2:23" ht="18.75">
      <c r="B48" s="301"/>
      <c r="D48" s="766"/>
      <c r="E48" s="767"/>
      <c r="F48" s="768"/>
      <c r="G48" s="304"/>
      <c r="H48" s="781" t="s">
        <v>291</v>
      </c>
      <c r="I48" s="781"/>
      <c r="J48" s="781"/>
      <c r="K48" s="781"/>
      <c r="L48" s="269"/>
      <c r="M48" s="268" t="s">
        <v>283</v>
      </c>
      <c r="N48" s="303"/>
      <c r="O48" s="291">
        <v>0</v>
      </c>
      <c r="P48" s="305"/>
      <c r="Q48" s="253"/>
      <c r="R48" s="264"/>
      <c r="T48" s="224" t="s">
        <v>292</v>
      </c>
      <c r="U48" s="272">
        <v>1.19</v>
      </c>
      <c r="V48" s="284"/>
    </row>
    <row r="49" spans="2:22" ht="18.75">
      <c r="B49" s="301"/>
      <c r="D49" s="766"/>
      <c r="E49" s="767"/>
      <c r="F49" s="768"/>
      <c r="G49" s="304"/>
      <c r="H49" s="781" t="s">
        <v>293</v>
      </c>
      <c r="I49" s="781"/>
      <c r="J49" s="781"/>
      <c r="K49" s="781"/>
      <c r="L49" s="269"/>
      <c r="M49" s="268" t="s">
        <v>283</v>
      </c>
      <c r="N49" s="303"/>
      <c r="O49" s="291">
        <v>0</v>
      </c>
      <c r="P49" s="305"/>
      <c r="Q49" s="253"/>
      <c r="R49" s="264"/>
      <c r="T49" s="224" t="s">
        <v>294</v>
      </c>
      <c r="U49" s="272">
        <v>1.19</v>
      </c>
      <c r="V49" s="284"/>
    </row>
    <row r="50" spans="2:22" ht="18.75">
      <c r="B50" s="301"/>
      <c r="D50" s="766"/>
      <c r="E50" s="767"/>
      <c r="F50" s="768"/>
      <c r="G50" s="304"/>
      <c r="H50" s="787" t="s">
        <v>295</v>
      </c>
      <c r="I50" s="787"/>
      <c r="J50" s="787"/>
      <c r="K50" s="787"/>
      <c r="L50" s="269"/>
      <c r="M50" s="268" t="s">
        <v>283</v>
      </c>
      <c r="N50" s="303"/>
      <c r="O50" s="435">
        <v>1.19</v>
      </c>
      <c r="P50" s="302" t="str">
        <f>IF(N50="","",N50*O50)</f>
        <v/>
      </c>
      <c r="Q50" s="253"/>
      <c r="R50" s="264"/>
      <c r="T50" s="224" t="s">
        <v>296</v>
      </c>
      <c r="U50" s="284"/>
      <c r="V50" s="284"/>
    </row>
    <row r="51" spans="2:22" ht="18.75">
      <c r="B51" s="301"/>
      <c r="D51" s="766"/>
      <c r="E51" s="767"/>
      <c r="F51" s="768"/>
      <c r="G51" s="304"/>
      <c r="H51" s="781" t="s">
        <v>297</v>
      </c>
      <c r="I51" s="781"/>
      <c r="J51" s="781"/>
      <c r="K51" s="781"/>
      <c r="L51" s="269"/>
      <c r="M51" s="268" t="s">
        <v>283</v>
      </c>
      <c r="N51" s="303"/>
      <c r="O51" s="435">
        <v>1.19</v>
      </c>
      <c r="P51" s="302" t="str">
        <f>IF(N51="","",N51*O51)</f>
        <v/>
      </c>
      <c r="Q51" s="253"/>
      <c r="R51" s="264"/>
      <c r="T51" s="224" t="s">
        <v>298</v>
      </c>
      <c r="U51" s="284"/>
      <c r="V51" s="284"/>
    </row>
    <row r="52" spans="2:22" ht="19.5" thickBot="1">
      <c r="B52" s="301"/>
      <c r="D52" s="769"/>
      <c r="E52" s="770"/>
      <c r="F52" s="771"/>
      <c r="G52" s="300"/>
      <c r="H52" s="778" t="s">
        <v>299</v>
      </c>
      <c r="I52" s="778"/>
      <c r="J52" s="778"/>
      <c r="K52" s="778"/>
      <c r="L52" s="299"/>
      <c r="M52" s="298"/>
      <c r="N52" s="297"/>
      <c r="O52" s="296"/>
      <c r="P52" s="295">
        <f>SUM(P44:P51)</f>
        <v>0</v>
      </c>
      <c r="Q52" s="253"/>
      <c r="R52" s="252"/>
      <c r="U52" s="272"/>
      <c r="V52" s="272"/>
    </row>
    <row r="53" spans="2:22" s="227" customFormat="1" ht="19.5" thickTop="1">
      <c r="B53" s="250"/>
      <c r="D53" s="763" t="s">
        <v>300</v>
      </c>
      <c r="E53" s="764"/>
      <c r="F53" s="765"/>
      <c r="G53" s="294"/>
      <c r="H53" s="785" t="s">
        <v>301</v>
      </c>
      <c r="I53" s="785"/>
      <c r="J53" s="785"/>
      <c r="K53" s="785"/>
      <c r="L53" s="293"/>
      <c r="M53" s="276" t="s">
        <v>302</v>
      </c>
      <c r="N53" s="275"/>
      <c r="O53" s="436">
        <v>8.64</v>
      </c>
      <c r="P53" s="292" t="str">
        <f>IF(N53="","",N53*O53)</f>
        <v/>
      </c>
      <c r="Q53" s="253"/>
      <c r="R53" s="264"/>
      <c r="T53" s="224" t="s">
        <v>303</v>
      </c>
      <c r="U53" s="272">
        <v>8.64</v>
      </c>
      <c r="V53" s="272">
        <v>0</v>
      </c>
    </row>
    <row r="54" spans="2:22" s="227" customFormat="1" ht="18.75">
      <c r="B54" s="250"/>
      <c r="D54" s="766"/>
      <c r="E54" s="767"/>
      <c r="F54" s="768"/>
      <c r="G54" s="289"/>
      <c r="H54" s="786" t="s">
        <v>304</v>
      </c>
      <c r="I54" s="786"/>
      <c r="J54" s="786"/>
      <c r="K54" s="786"/>
      <c r="L54" s="288"/>
      <c r="M54" s="290" t="s">
        <v>302</v>
      </c>
      <c r="N54" s="286"/>
      <c r="O54" s="291">
        <v>0</v>
      </c>
      <c r="P54" s="265"/>
      <c r="Q54" s="253"/>
      <c r="R54" s="264"/>
      <c r="T54" s="224" t="s">
        <v>305</v>
      </c>
      <c r="U54" s="272">
        <v>8.64</v>
      </c>
      <c r="V54" s="284"/>
    </row>
    <row r="55" spans="2:22" s="227" customFormat="1" ht="18.75">
      <c r="B55" s="250"/>
      <c r="D55" s="766"/>
      <c r="E55" s="767"/>
      <c r="F55" s="768"/>
      <c r="G55" s="289"/>
      <c r="H55" s="786" t="s">
        <v>306</v>
      </c>
      <c r="I55" s="786"/>
      <c r="J55" s="786"/>
      <c r="K55" s="786"/>
      <c r="L55" s="288"/>
      <c r="M55" s="268" t="s">
        <v>307</v>
      </c>
      <c r="N55" s="286"/>
      <c r="O55" s="291">
        <v>0</v>
      </c>
      <c r="P55" s="265"/>
      <c r="Q55" s="253"/>
      <c r="R55" s="264"/>
      <c r="T55" s="224" t="s">
        <v>308</v>
      </c>
      <c r="U55" s="272">
        <v>8.64</v>
      </c>
      <c r="V55" s="284"/>
    </row>
    <row r="56" spans="2:22" s="227" customFormat="1" ht="18.75">
      <c r="B56" s="250"/>
      <c r="D56" s="766"/>
      <c r="E56" s="767"/>
      <c r="F56" s="768"/>
      <c r="G56" s="289"/>
      <c r="H56" s="787" t="s">
        <v>309</v>
      </c>
      <c r="I56" s="787"/>
      <c r="J56" s="787"/>
      <c r="K56" s="787"/>
      <c r="L56" s="288"/>
      <c r="M56" s="290" t="s">
        <v>307</v>
      </c>
      <c r="N56" s="286"/>
      <c r="O56" s="437">
        <v>8.64</v>
      </c>
      <c r="P56" s="285" t="str">
        <f>IF(N56="","",N56*O56)</f>
        <v/>
      </c>
      <c r="Q56" s="253"/>
      <c r="R56" s="264"/>
      <c r="T56" s="224" t="s">
        <v>310</v>
      </c>
      <c r="U56" s="284"/>
      <c r="V56" s="284"/>
    </row>
    <row r="57" spans="2:22" s="227" customFormat="1" ht="18.75">
      <c r="B57" s="250"/>
      <c r="D57" s="766"/>
      <c r="E57" s="767"/>
      <c r="F57" s="768"/>
      <c r="G57" s="289"/>
      <c r="H57" s="781" t="s">
        <v>311</v>
      </c>
      <c r="I57" s="781"/>
      <c r="J57" s="781"/>
      <c r="K57" s="781"/>
      <c r="L57" s="288"/>
      <c r="M57" s="287" t="s">
        <v>307</v>
      </c>
      <c r="N57" s="286"/>
      <c r="O57" s="437">
        <v>8.64</v>
      </c>
      <c r="P57" s="285" t="str">
        <f>IF(N57="","",N57*O57)</f>
        <v/>
      </c>
      <c r="Q57" s="253"/>
      <c r="R57" s="264"/>
      <c r="T57" s="224" t="s">
        <v>312</v>
      </c>
      <c r="U57" s="284"/>
      <c r="V57" s="284"/>
    </row>
    <row r="58" spans="2:22" s="227" customFormat="1" ht="19.5" thickBot="1">
      <c r="B58" s="250"/>
      <c r="D58" s="769"/>
      <c r="E58" s="770"/>
      <c r="F58" s="771"/>
      <c r="G58" s="283"/>
      <c r="H58" s="784" t="s">
        <v>299</v>
      </c>
      <c r="I58" s="784"/>
      <c r="J58" s="784"/>
      <c r="K58" s="784"/>
      <c r="L58" s="262"/>
      <c r="M58" s="282" t="s">
        <v>313</v>
      </c>
      <c r="N58" s="281">
        <f>SUM(N53:N57)</f>
        <v>0</v>
      </c>
      <c r="O58" s="280"/>
      <c r="P58" s="279">
        <f>SUM(P53:P57)</f>
        <v>0</v>
      </c>
      <c r="Q58" s="253"/>
      <c r="R58" s="252"/>
      <c r="T58" s="224" t="s">
        <v>314</v>
      </c>
      <c r="U58" s="272">
        <v>0</v>
      </c>
      <c r="V58" s="272">
        <v>0</v>
      </c>
    </row>
    <row r="59" spans="2:22" s="227" customFormat="1" ht="19.5" thickTop="1">
      <c r="B59" s="250"/>
      <c r="D59" s="790" t="s">
        <v>315</v>
      </c>
      <c r="E59" s="791"/>
      <c r="F59" s="791"/>
      <c r="G59" s="278"/>
      <c r="H59" s="796" t="s">
        <v>316</v>
      </c>
      <c r="I59" s="796"/>
      <c r="J59" s="796"/>
      <c r="K59" s="796"/>
      <c r="L59" s="277"/>
      <c r="M59" s="276" t="s">
        <v>317</v>
      </c>
      <c r="N59" s="275"/>
      <c r="O59" s="274"/>
      <c r="P59" s="273"/>
      <c r="Q59" s="253"/>
      <c r="R59" s="264"/>
      <c r="U59" s="272"/>
      <c r="V59" s="272"/>
    </row>
    <row r="60" spans="2:22" s="227" customFormat="1" ht="18.75">
      <c r="B60" s="250"/>
      <c r="D60" s="792"/>
      <c r="E60" s="793"/>
      <c r="F60" s="793"/>
      <c r="G60" s="271"/>
      <c r="H60" s="755" t="s">
        <v>318</v>
      </c>
      <c r="I60" s="755"/>
      <c r="J60" s="755"/>
      <c r="K60" s="755"/>
      <c r="L60" s="269"/>
      <c r="M60" s="268" t="s">
        <v>307</v>
      </c>
      <c r="N60" s="267"/>
      <c r="O60" s="266"/>
      <c r="P60" s="265"/>
      <c r="Q60" s="253"/>
      <c r="R60" s="264"/>
      <c r="U60" s="251"/>
      <c r="V60" s="251"/>
    </row>
    <row r="61" spans="2:22" s="227" customFormat="1" ht="19.5" thickBot="1">
      <c r="B61" s="250"/>
      <c r="D61" s="794"/>
      <c r="E61" s="795"/>
      <c r="F61" s="795"/>
      <c r="G61" s="263"/>
      <c r="H61" s="784" t="s">
        <v>299</v>
      </c>
      <c r="I61" s="784"/>
      <c r="J61" s="784"/>
      <c r="K61" s="784"/>
      <c r="L61" s="262"/>
      <c r="M61" s="261"/>
      <c r="N61" s="260"/>
      <c r="O61" s="259"/>
      <c r="P61" s="419"/>
      <c r="Q61" s="253"/>
      <c r="R61" s="252"/>
      <c r="T61" s="229" t="s">
        <v>319</v>
      </c>
      <c r="U61" s="251" t="s">
        <v>320</v>
      </c>
      <c r="V61" s="251"/>
    </row>
    <row r="62" spans="2:22" s="227" customFormat="1" ht="20.25" thickTop="1" thickBot="1">
      <c r="B62" s="250"/>
      <c r="D62" s="258"/>
      <c r="E62" s="257"/>
      <c r="F62" s="797" t="s">
        <v>321</v>
      </c>
      <c r="G62" s="797"/>
      <c r="H62" s="797"/>
      <c r="I62" s="797"/>
      <c r="J62" s="797"/>
      <c r="K62" s="797"/>
      <c r="L62" s="256"/>
      <c r="M62" s="255" t="s">
        <v>283</v>
      </c>
      <c r="N62" s="254"/>
      <c r="O62" s="418"/>
      <c r="P62" s="420">
        <f>P52+P58+P43</f>
        <v>0</v>
      </c>
      <c r="Q62" s="253"/>
      <c r="R62" s="252"/>
      <c r="T62" s="229" t="s">
        <v>322</v>
      </c>
      <c r="U62" s="251" t="s">
        <v>323</v>
      </c>
      <c r="V62" s="251"/>
    </row>
    <row r="63" spans="2:22" s="227" customFormat="1">
      <c r="B63" s="250"/>
      <c r="D63" s="249"/>
      <c r="E63" s="249"/>
      <c r="F63" s="248"/>
      <c r="G63" s="248"/>
      <c r="H63" s="248"/>
      <c r="I63" s="248"/>
      <c r="J63" s="248"/>
      <c r="K63" s="248"/>
      <c r="L63" s="247"/>
      <c r="M63" s="246"/>
      <c r="N63" s="245"/>
      <c r="O63" s="245"/>
      <c r="P63" s="245"/>
      <c r="Q63" s="244"/>
      <c r="R63" s="243"/>
    </row>
    <row r="64" spans="2:22" s="227" customFormat="1">
      <c r="B64" s="242"/>
      <c r="C64" s="241"/>
      <c r="D64" s="241"/>
      <c r="E64" s="241"/>
      <c r="F64" s="240"/>
      <c r="G64" s="240"/>
      <c r="H64" s="239"/>
      <c r="I64" s="237"/>
      <c r="J64" s="237"/>
      <c r="K64" s="238"/>
      <c r="L64" s="237"/>
      <c r="M64" s="236"/>
      <c r="N64" s="235"/>
      <c r="O64" s="235"/>
      <c r="P64" s="235"/>
      <c r="Q64" s="234"/>
      <c r="R64" s="233"/>
    </row>
    <row r="65" spans="8:22" s="227" customFormat="1" ht="12">
      <c r="H65" s="232"/>
      <c r="I65" s="232"/>
      <c r="J65" s="232"/>
      <c r="K65" s="232"/>
      <c r="L65" s="232"/>
      <c r="M65" s="231"/>
      <c r="N65" s="230"/>
      <c r="O65" s="230"/>
      <c r="P65" s="229"/>
      <c r="Q65" s="228"/>
      <c r="R65" s="228"/>
    </row>
    <row r="66" spans="8:22" s="227" customFormat="1" ht="18.75">
      <c r="H66" s="788"/>
      <c r="I66" s="789"/>
      <c r="J66" s="789"/>
      <c r="K66" s="789"/>
      <c r="L66" s="789"/>
      <c r="M66" s="789"/>
      <c r="N66" s="789"/>
      <c r="O66" s="789"/>
      <c r="P66" s="789"/>
      <c r="Q66" s="228"/>
      <c r="R66" s="228"/>
    </row>
    <row r="67" spans="8:22">
      <c r="S67" s="226"/>
      <c r="T67" s="226"/>
      <c r="U67" s="226"/>
      <c r="V67" s="226"/>
    </row>
    <row r="68" spans="8:22">
      <c r="S68" s="226"/>
      <c r="T68" s="226"/>
      <c r="U68" s="226"/>
      <c r="V68" s="226"/>
    </row>
    <row r="69" spans="8:22">
      <c r="S69" s="226"/>
      <c r="T69" s="226"/>
      <c r="U69" s="226"/>
      <c r="V69" s="226"/>
    </row>
  </sheetData>
  <mergeCells count="58">
    <mergeCell ref="H66:P66"/>
    <mergeCell ref="D59:F61"/>
    <mergeCell ref="H59:K59"/>
    <mergeCell ref="H60:K60"/>
    <mergeCell ref="H61:K61"/>
    <mergeCell ref="F62:K62"/>
    <mergeCell ref="H58:K58"/>
    <mergeCell ref="H43:K43"/>
    <mergeCell ref="D44:F52"/>
    <mergeCell ref="H44:K44"/>
    <mergeCell ref="H45:K45"/>
    <mergeCell ref="H46:K46"/>
    <mergeCell ref="H47:K47"/>
    <mergeCell ref="H48:K48"/>
    <mergeCell ref="H49:K49"/>
    <mergeCell ref="D53:F58"/>
    <mergeCell ref="H53:K53"/>
    <mergeCell ref="H54:K54"/>
    <mergeCell ref="H55:K55"/>
    <mergeCell ref="H56:K56"/>
    <mergeCell ref="H50:K50"/>
    <mergeCell ref="H52:K52"/>
    <mergeCell ref="H37:K37"/>
    <mergeCell ref="H38:K38"/>
    <mergeCell ref="H40:K40"/>
    <mergeCell ref="H57:K57"/>
    <mergeCell ref="G21:G22"/>
    <mergeCell ref="H21:H22"/>
    <mergeCell ref="G23:G24"/>
    <mergeCell ref="H23:H24"/>
    <mergeCell ref="H51:K51"/>
    <mergeCell ref="H39:K39"/>
    <mergeCell ref="D10:F43"/>
    <mergeCell ref="H10:K10"/>
    <mergeCell ref="H11:K11"/>
    <mergeCell ref="H12:K12"/>
    <mergeCell ref="H13:K13"/>
    <mergeCell ref="G25:G32"/>
    <mergeCell ref="H25:H32"/>
    <mergeCell ref="H33:K33"/>
    <mergeCell ref="H34:K34"/>
    <mergeCell ref="H35:K35"/>
    <mergeCell ref="H18:K18"/>
    <mergeCell ref="G41:G42"/>
    <mergeCell ref="H41:H42"/>
    <mergeCell ref="I41:I42"/>
    <mergeCell ref="H36:K36"/>
    <mergeCell ref="H19:K19"/>
    <mergeCell ref="D5:P5"/>
    <mergeCell ref="D6:P6"/>
    <mergeCell ref="F8:K9"/>
    <mergeCell ref="M8:N8"/>
    <mergeCell ref="O8:P8"/>
    <mergeCell ref="H14:K14"/>
    <mergeCell ref="H15:K15"/>
    <mergeCell ref="H16:K16"/>
    <mergeCell ref="H17:K17"/>
    <mergeCell ref="H20:K20"/>
  </mergeCells>
  <phoneticPr fontId="3"/>
  <dataValidations count="3">
    <dataValidation type="whole" allowBlank="1" showInputMessage="1" showErrorMessage="1" sqref="N53:N57" xr:uid="{A774AC65-01EF-4AFD-BA26-3E4F90E79638}">
      <formula1>0</formula1>
      <formula2>400000</formula2>
    </dataValidation>
    <dataValidation type="list" showInputMessage="1" showErrorMessage="1" sqref="M41:M42" xr:uid="{F9423DF4-2BB6-4A8F-8647-E2C6ADAEF4FA}">
      <formula1>"　,t,kL,千Nm3"</formula1>
    </dataValidation>
    <dataValidation imeMode="off" allowBlank="1" showInputMessage="1" showErrorMessage="1" sqref="O61:O62 N58:N62 O58 N10:N52 O10:O47 O50:O52" xr:uid="{3DE05BC3-5DCE-4CE3-9B41-1339A66BB6B3}"/>
  </dataValidations>
  <printOptions horizontalCentered="1"/>
  <pageMargins left="0.7" right="0.7" top="0.75" bottom="0.75" header="0.3" footer="0.3"/>
  <pageSetup paperSize="9" scale="6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B365-82B0-45E7-B25C-588477B5E3E0}">
  <sheetPr>
    <pageSetUpPr fitToPage="1"/>
  </sheetPr>
  <dimension ref="A1:Y67"/>
  <sheetViews>
    <sheetView zoomScaleNormal="100" workbookViewId="0">
      <selection activeCell="H10" sqref="H10:K10"/>
    </sheetView>
  </sheetViews>
  <sheetFormatPr defaultColWidth="8.75" defaultRowHeight="13.5"/>
  <cols>
    <col min="1" max="1" width="2.125" style="224" customWidth="1"/>
    <col min="2" max="2" width="4.25" style="224" customWidth="1"/>
    <col min="3" max="3" width="0.875" style="224" customWidth="1"/>
    <col min="4" max="5" width="1.5" style="224" customWidth="1"/>
    <col min="6" max="6" width="2.5" style="224" customWidth="1"/>
    <col min="7" max="7" width="2.375" style="224" customWidth="1"/>
    <col min="8" max="8" width="17.5" style="224" customWidth="1"/>
    <col min="9" max="10" width="2.375" style="224" customWidth="1"/>
    <col min="11" max="11" width="29.625" style="224" customWidth="1"/>
    <col min="12" max="12" width="2.375" style="224" customWidth="1"/>
    <col min="13" max="13" width="8.125" style="224" customWidth="1"/>
    <col min="14" max="15" width="15.25" style="224" customWidth="1"/>
    <col min="16" max="16" width="21.125" style="224" customWidth="1"/>
    <col min="17" max="17" width="15.25" style="225" customWidth="1"/>
    <col min="18" max="18" width="0.875" style="225" customWidth="1"/>
    <col min="19" max="19" width="0.5" style="225" customWidth="1"/>
    <col min="20" max="20" width="2.125" style="224" customWidth="1"/>
    <col min="21" max="23" width="0" style="224" hidden="1" customWidth="1"/>
    <col min="24" max="24" width="9" style="224" customWidth="1"/>
    <col min="25" max="16384" width="8.75" style="224"/>
  </cols>
  <sheetData>
    <row r="1" spans="1:25" s="197" customFormat="1" ht="19.149999999999999" customHeight="1">
      <c r="B1" s="198"/>
      <c r="C1" s="199" t="s">
        <v>387</v>
      </c>
    </row>
    <row r="2" spans="1:25">
      <c r="A2" s="361"/>
      <c r="C2" s="361"/>
      <c r="D2" s="360"/>
      <c r="E2" s="360"/>
      <c r="F2" s="359"/>
      <c r="G2" s="359"/>
      <c r="H2" s="359"/>
      <c r="I2" s="359"/>
      <c r="J2" s="359"/>
      <c r="K2" s="359"/>
      <c r="L2" s="359"/>
      <c r="M2" s="359"/>
      <c r="N2" s="359"/>
      <c r="O2" s="359"/>
      <c r="P2" s="359"/>
      <c r="Q2" s="358"/>
      <c r="R2" s="358"/>
      <c r="S2" s="358"/>
    </row>
    <row r="3" spans="1:25">
      <c r="B3" s="357"/>
      <c r="C3" s="356"/>
      <c r="D3" s="355"/>
      <c r="E3" s="355"/>
      <c r="F3" s="354"/>
      <c r="G3" s="354"/>
      <c r="H3" s="354"/>
      <c r="I3" s="354"/>
      <c r="J3" s="354"/>
      <c r="K3" s="354"/>
      <c r="L3" s="354"/>
      <c r="M3" s="354"/>
      <c r="N3" s="354"/>
      <c r="O3" s="354"/>
      <c r="P3" s="354"/>
      <c r="Q3" s="353"/>
      <c r="R3" s="353"/>
      <c r="S3" s="352"/>
    </row>
    <row r="4" spans="1:25">
      <c r="B4" s="351"/>
      <c r="C4" s="350"/>
      <c r="D4" s="348"/>
      <c r="E4" s="348"/>
      <c r="S4" s="347"/>
    </row>
    <row r="5" spans="1:25" ht="14.25">
      <c r="B5" s="349"/>
      <c r="C5" s="348"/>
      <c r="D5" s="757" t="s">
        <v>324</v>
      </c>
      <c r="E5" s="757"/>
      <c r="F5" s="757"/>
      <c r="G5" s="757"/>
      <c r="H5" s="757"/>
      <c r="I5" s="757"/>
      <c r="J5" s="757"/>
      <c r="K5" s="757"/>
      <c r="L5" s="757"/>
      <c r="M5" s="757"/>
      <c r="N5" s="757"/>
      <c r="O5" s="757"/>
      <c r="P5" s="757"/>
      <c r="Q5" s="757"/>
      <c r="S5" s="347"/>
    </row>
    <row r="6" spans="1:25" ht="14.25">
      <c r="B6" s="349"/>
      <c r="C6" s="348"/>
      <c r="D6" s="757" t="s">
        <v>325</v>
      </c>
      <c r="E6" s="757"/>
      <c r="F6" s="757"/>
      <c r="G6" s="757"/>
      <c r="H6" s="757"/>
      <c r="I6" s="757"/>
      <c r="J6" s="757"/>
      <c r="K6" s="757"/>
      <c r="L6" s="757"/>
      <c r="M6" s="757"/>
      <c r="N6" s="757"/>
      <c r="O6" s="757"/>
      <c r="P6" s="757"/>
      <c r="Q6" s="757"/>
      <c r="S6" s="347"/>
    </row>
    <row r="7" spans="1:25" ht="14.25" thickBot="1">
      <c r="B7" s="301"/>
      <c r="D7" s="227"/>
      <c r="E7" s="227"/>
      <c r="F7" s="227"/>
      <c r="G7" s="227"/>
      <c r="K7" s="227"/>
      <c r="L7" s="227"/>
      <c r="M7" s="227"/>
      <c r="N7" s="227"/>
      <c r="O7" s="227"/>
      <c r="S7" s="347"/>
    </row>
    <row r="8" spans="1:25">
      <c r="B8" s="301"/>
      <c r="D8" s="409"/>
      <c r="E8" s="408"/>
      <c r="F8" s="798" t="s">
        <v>208</v>
      </c>
      <c r="G8" s="798"/>
      <c r="H8" s="798"/>
      <c r="I8" s="798"/>
      <c r="J8" s="798"/>
      <c r="K8" s="798"/>
      <c r="L8" s="407"/>
      <c r="M8" s="799" t="s">
        <v>209</v>
      </c>
      <c r="N8" s="799"/>
      <c r="O8" s="800" t="s">
        <v>326</v>
      </c>
      <c r="P8" s="801"/>
      <c r="Q8" s="802"/>
      <c r="R8" s="343"/>
      <c r="S8" s="342"/>
      <c r="T8" s="331"/>
      <c r="U8" s="341" t="s">
        <v>211</v>
      </c>
      <c r="V8" s="331"/>
      <c r="W8" s="331"/>
    </row>
    <row r="9" spans="1:25" ht="27">
      <c r="B9" s="301"/>
      <c r="D9" s="406"/>
      <c r="E9" s="241"/>
      <c r="F9" s="772"/>
      <c r="G9" s="772"/>
      <c r="H9" s="772"/>
      <c r="I9" s="772"/>
      <c r="J9" s="772"/>
      <c r="K9" s="772"/>
      <c r="L9" s="308"/>
      <c r="M9" s="405" t="s">
        <v>212</v>
      </c>
      <c r="N9" s="404" t="s">
        <v>213</v>
      </c>
      <c r="O9" s="403" t="s">
        <v>214</v>
      </c>
      <c r="P9" s="402" t="s">
        <v>327</v>
      </c>
      <c r="Q9" s="401" t="s">
        <v>328</v>
      </c>
      <c r="R9" s="333"/>
      <c r="S9" s="332"/>
      <c r="T9" s="331"/>
      <c r="U9" s="331" t="s">
        <v>216</v>
      </c>
      <c r="V9" s="330" t="s">
        <v>217</v>
      </c>
      <c r="W9" s="330" t="s">
        <v>218</v>
      </c>
      <c r="Y9" s="251"/>
    </row>
    <row r="10" spans="1:25" ht="18.75">
      <c r="B10" s="301"/>
      <c r="D10" s="427" t="s">
        <v>219</v>
      </c>
      <c r="E10" s="428"/>
      <c r="F10" s="429"/>
      <c r="G10" s="304"/>
      <c r="H10" s="755" t="s">
        <v>220</v>
      </c>
      <c r="I10" s="755"/>
      <c r="J10" s="755"/>
      <c r="K10" s="755"/>
      <c r="L10" s="269"/>
      <c r="M10" s="268" t="s">
        <v>221</v>
      </c>
      <c r="N10" s="389">
        <f>'（参考）一次エネルギー使用量算定シート'!N10</f>
        <v>0</v>
      </c>
      <c r="O10" s="412">
        <f>'（参考）一次エネルギー使用量算定シート'!O10</f>
        <v>38.299999999999997</v>
      </c>
      <c r="P10" s="400">
        <v>1.9E-2</v>
      </c>
      <c r="Q10" s="302">
        <f t="shared" ref="Q10:Q36" si="0">IF(N10="","",N10*O10*P10*44/12)</f>
        <v>0</v>
      </c>
      <c r="R10" s="253"/>
      <c r="S10" s="264"/>
      <c r="U10" s="224" t="s">
        <v>222</v>
      </c>
      <c r="V10" s="272">
        <v>38.299999999999997</v>
      </c>
      <c r="W10" s="272">
        <v>1.9E-2</v>
      </c>
      <c r="Y10" s="251"/>
    </row>
    <row r="11" spans="1:25" ht="18.75">
      <c r="B11" s="301"/>
      <c r="D11" s="421"/>
      <c r="E11" s="422"/>
      <c r="F11" s="423"/>
      <c r="G11" s="304"/>
      <c r="H11" s="755" t="s">
        <v>223</v>
      </c>
      <c r="I11" s="755"/>
      <c r="J11" s="755"/>
      <c r="K11" s="755"/>
      <c r="L11" s="329"/>
      <c r="M11" s="268" t="s">
        <v>221</v>
      </c>
      <c r="N11" s="389">
        <f>'（参考）一次エネルギー使用量算定シート'!N11</f>
        <v>0</v>
      </c>
      <c r="O11" s="412">
        <f>'（参考）一次エネルギー使用量算定シート'!O11</f>
        <v>34.799999999999997</v>
      </c>
      <c r="P11" s="400">
        <v>1.83E-2</v>
      </c>
      <c r="Q11" s="302">
        <f t="shared" si="0"/>
        <v>0</v>
      </c>
      <c r="R11" s="253"/>
      <c r="S11" s="264"/>
      <c r="U11" s="224" t="s">
        <v>224</v>
      </c>
      <c r="V11" s="272">
        <v>34.799999999999997</v>
      </c>
      <c r="W11" s="272">
        <v>1.83E-2</v>
      </c>
      <c r="Y11" s="251"/>
    </row>
    <row r="12" spans="1:25" ht="18.75">
      <c r="B12" s="301"/>
      <c r="D12" s="421"/>
      <c r="E12" s="422"/>
      <c r="F12" s="423"/>
      <c r="G12" s="304"/>
      <c r="H12" s="755" t="s">
        <v>225</v>
      </c>
      <c r="I12" s="755"/>
      <c r="J12" s="755"/>
      <c r="K12" s="755"/>
      <c r="L12" s="269"/>
      <c r="M12" s="268" t="s">
        <v>221</v>
      </c>
      <c r="N12" s="389">
        <f>'（参考）一次エネルギー使用量算定シート'!N12</f>
        <v>0</v>
      </c>
      <c r="O12" s="412">
        <f>'（参考）一次エネルギー使用量算定シート'!O12</f>
        <v>33.4</v>
      </c>
      <c r="P12" s="400">
        <v>1.8700000000000001E-2</v>
      </c>
      <c r="Q12" s="302">
        <f t="shared" si="0"/>
        <v>0</v>
      </c>
      <c r="R12" s="253"/>
      <c r="S12" s="264"/>
      <c r="U12" s="224" t="s">
        <v>226</v>
      </c>
      <c r="V12" s="272">
        <v>33.4</v>
      </c>
      <c r="W12" s="272">
        <v>1.8700000000000001E-2</v>
      </c>
      <c r="Y12" s="251"/>
    </row>
    <row r="13" spans="1:25" ht="18.75">
      <c r="B13" s="301"/>
      <c r="D13" s="421"/>
      <c r="E13" s="422"/>
      <c r="F13" s="423"/>
      <c r="G13" s="304"/>
      <c r="H13" s="755" t="s">
        <v>227</v>
      </c>
      <c r="I13" s="755"/>
      <c r="J13" s="755"/>
      <c r="K13" s="755"/>
      <c r="L13" s="269"/>
      <c r="M13" s="268" t="s">
        <v>221</v>
      </c>
      <c r="N13" s="389">
        <f>'（参考）一次エネルギー使用量算定シート'!N13</f>
        <v>0</v>
      </c>
      <c r="O13" s="412">
        <f>'（参考）一次エネルギー使用量算定シート'!O13</f>
        <v>33.299999999999997</v>
      </c>
      <c r="P13" s="400">
        <v>1.8599999999999998E-2</v>
      </c>
      <c r="Q13" s="302">
        <f t="shared" si="0"/>
        <v>0</v>
      </c>
      <c r="R13" s="253"/>
      <c r="S13" s="264"/>
      <c r="U13" s="224" t="s">
        <v>228</v>
      </c>
      <c r="V13" s="272">
        <v>33.299999999999997</v>
      </c>
      <c r="W13" s="272">
        <v>1.8599999999999998E-2</v>
      </c>
    </row>
    <row r="14" spans="1:25" ht="18.75">
      <c r="B14" s="301"/>
      <c r="D14" s="421"/>
      <c r="E14" s="422"/>
      <c r="F14" s="423"/>
      <c r="G14" s="304"/>
      <c r="H14" s="755" t="s">
        <v>231</v>
      </c>
      <c r="I14" s="755"/>
      <c r="J14" s="755"/>
      <c r="K14" s="755"/>
      <c r="L14" s="269"/>
      <c r="M14" s="268" t="s">
        <v>221</v>
      </c>
      <c r="N14" s="389">
        <f>'（参考）一次エネルギー使用量算定シート'!N14</f>
        <v>0</v>
      </c>
      <c r="O14" s="412">
        <f>'（参考）一次エネルギー使用量算定シート'!O14</f>
        <v>36.5</v>
      </c>
      <c r="P14" s="400">
        <v>1.8700000000000001E-2</v>
      </c>
      <c r="Q14" s="302">
        <f t="shared" si="0"/>
        <v>0</v>
      </c>
      <c r="R14" s="253"/>
      <c r="S14" s="264"/>
      <c r="U14" s="224" t="s">
        <v>232</v>
      </c>
      <c r="V14" s="272">
        <v>36.5</v>
      </c>
      <c r="W14" s="272">
        <v>1.8700000000000001E-2</v>
      </c>
    </row>
    <row r="15" spans="1:25" ht="18.75">
      <c r="B15" s="301"/>
      <c r="D15" s="421"/>
      <c r="E15" s="422"/>
      <c r="F15" s="423"/>
      <c r="G15" s="304"/>
      <c r="H15" s="755" t="s">
        <v>233</v>
      </c>
      <c r="I15" s="755"/>
      <c r="J15" s="755"/>
      <c r="K15" s="755"/>
      <c r="L15" s="269"/>
      <c r="M15" s="268" t="s">
        <v>221</v>
      </c>
      <c r="N15" s="389">
        <f>'（参考）一次エネルギー使用量算定シート'!N15</f>
        <v>0</v>
      </c>
      <c r="O15" s="412">
        <f>'（参考）一次エネルギー使用量算定シート'!O15</f>
        <v>38</v>
      </c>
      <c r="P15" s="400">
        <v>1.8800000000000001E-2</v>
      </c>
      <c r="Q15" s="302">
        <f t="shared" si="0"/>
        <v>0</v>
      </c>
      <c r="R15" s="253"/>
      <c r="S15" s="264"/>
      <c r="U15" s="224" t="s">
        <v>234</v>
      </c>
      <c r="V15" s="272">
        <v>38</v>
      </c>
      <c r="W15" s="272">
        <v>1.8800000000000001E-2</v>
      </c>
    </row>
    <row r="16" spans="1:25" ht="18.75">
      <c r="B16" s="301"/>
      <c r="D16" s="421"/>
      <c r="E16" s="422"/>
      <c r="F16" s="423"/>
      <c r="G16" s="304"/>
      <c r="H16" s="755" t="s">
        <v>235</v>
      </c>
      <c r="I16" s="755"/>
      <c r="J16" s="755"/>
      <c r="K16" s="755"/>
      <c r="L16" s="269"/>
      <c r="M16" s="268" t="s">
        <v>221</v>
      </c>
      <c r="N16" s="389">
        <f>'（参考）一次エネルギー使用量算定シート'!N16</f>
        <v>0</v>
      </c>
      <c r="O16" s="412">
        <f>'（参考）一次エネルギー使用量算定シート'!O16</f>
        <v>38.9</v>
      </c>
      <c r="P16" s="400">
        <v>1.9300000000000001E-2</v>
      </c>
      <c r="Q16" s="302">
        <f t="shared" si="0"/>
        <v>0</v>
      </c>
      <c r="R16" s="253"/>
      <c r="S16" s="264"/>
      <c r="U16" s="224" t="s">
        <v>236</v>
      </c>
      <c r="V16" s="272">
        <v>38.9</v>
      </c>
      <c r="W16" s="272">
        <v>1.9300000000000001E-2</v>
      </c>
    </row>
    <row r="17" spans="2:23" ht="18.75">
      <c r="B17" s="301"/>
      <c r="D17" s="421"/>
      <c r="E17" s="422"/>
      <c r="F17" s="423"/>
      <c r="G17" s="304"/>
      <c r="H17" s="755" t="s">
        <v>237</v>
      </c>
      <c r="I17" s="755"/>
      <c r="J17" s="755"/>
      <c r="K17" s="755"/>
      <c r="L17" s="269"/>
      <c r="M17" s="268" t="s">
        <v>221</v>
      </c>
      <c r="N17" s="389">
        <f>'（参考）一次エネルギー使用量算定シート'!N17</f>
        <v>0</v>
      </c>
      <c r="O17" s="412">
        <f>'（参考）一次エネルギー使用量算定シート'!O17</f>
        <v>41.8</v>
      </c>
      <c r="P17" s="400">
        <v>2.0199999999999999E-2</v>
      </c>
      <c r="Q17" s="302">
        <f t="shared" si="0"/>
        <v>0</v>
      </c>
      <c r="R17" s="253"/>
      <c r="S17" s="264"/>
      <c r="U17" s="224" t="s">
        <v>238</v>
      </c>
      <c r="V17" s="272">
        <v>41.8</v>
      </c>
      <c r="W17" s="272">
        <v>2.0199999999999999E-2</v>
      </c>
    </row>
    <row r="18" spans="2:23" ht="18.75">
      <c r="B18" s="301"/>
      <c r="D18" s="421"/>
      <c r="E18" s="422"/>
      <c r="F18" s="423"/>
      <c r="G18" s="304"/>
      <c r="H18" s="755" t="s">
        <v>239</v>
      </c>
      <c r="I18" s="755"/>
      <c r="J18" s="755"/>
      <c r="K18" s="755"/>
      <c r="L18" s="269"/>
      <c r="M18" s="268" t="s">
        <v>221</v>
      </c>
      <c r="N18" s="389">
        <f>'（参考）一次エネルギー使用量算定シート'!N18</f>
        <v>0</v>
      </c>
      <c r="O18" s="412">
        <f>'（参考）一次エネルギー使用量算定シート'!O18</f>
        <v>40.200000000000003</v>
      </c>
      <c r="P18" s="400">
        <v>1.9900000000000001E-2</v>
      </c>
      <c r="Q18" s="302">
        <f t="shared" si="0"/>
        <v>0</v>
      </c>
      <c r="R18" s="253"/>
      <c r="S18" s="264"/>
      <c r="U18" s="224" t="s">
        <v>240</v>
      </c>
      <c r="V18" s="272">
        <v>40.200000000000003</v>
      </c>
      <c r="W18" s="272">
        <v>1.9900000000000001E-2</v>
      </c>
    </row>
    <row r="19" spans="2:23" ht="18.75">
      <c r="B19" s="301"/>
      <c r="D19" s="421"/>
      <c r="E19" s="422"/>
      <c r="F19" s="423"/>
      <c r="G19" s="304"/>
      <c r="H19" s="755" t="s">
        <v>241</v>
      </c>
      <c r="I19" s="755"/>
      <c r="J19" s="755"/>
      <c r="K19" s="755"/>
      <c r="L19" s="269"/>
      <c r="M19" s="268" t="s">
        <v>242</v>
      </c>
      <c r="N19" s="389">
        <f>'（参考）一次エネルギー使用量算定シート'!N19</f>
        <v>0</v>
      </c>
      <c r="O19" s="412">
        <f>'（参考）一次エネルギー使用量算定シート'!O19</f>
        <v>40</v>
      </c>
      <c r="P19" s="400">
        <v>2.0400000000000001E-2</v>
      </c>
      <c r="Q19" s="302">
        <f t="shared" si="0"/>
        <v>0</v>
      </c>
      <c r="R19" s="253"/>
      <c r="S19" s="264"/>
      <c r="U19" s="224" t="s">
        <v>243</v>
      </c>
      <c r="V19" s="272">
        <v>40</v>
      </c>
      <c r="W19" s="272">
        <v>2.0400000000000001E-2</v>
      </c>
    </row>
    <row r="20" spans="2:23" ht="18.75">
      <c r="B20" s="301"/>
      <c r="D20" s="421"/>
      <c r="E20" s="422"/>
      <c r="F20" s="423"/>
      <c r="G20" s="320"/>
      <c r="H20" s="756" t="s">
        <v>244</v>
      </c>
      <c r="I20" s="755"/>
      <c r="J20" s="755"/>
      <c r="K20" s="755"/>
      <c r="L20" s="269"/>
      <c r="M20" s="268" t="s">
        <v>242</v>
      </c>
      <c r="N20" s="389">
        <f>'（参考）一次エネルギー使用量算定シート'!N20</f>
        <v>0</v>
      </c>
      <c r="O20" s="412">
        <f>'（参考）一次エネルギー使用量算定シート'!O20</f>
        <v>34.1</v>
      </c>
      <c r="P20" s="400">
        <v>2.4500000000000001E-2</v>
      </c>
      <c r="Q20" s="302">
        <f t="shared" si="0"/>
        <v>0</v>
      </c>
      <c r="R20" s="253"/>
      <c r="S20" s="264"/>
      <c r="U20" s="224" t="s">
        <v>245</v>
      </c>
      <c r="V20" s="272">
        <v>34.1</v>
      </c>
      <c r="W20" s="272">
        <v>2.4500000000000001E-2</v>
      </c>
    </row>
    <row r="21" spans="2:23" ht="18.75">
      <c r="B21" s="301"/>
      <c r="D21" s="421"/>
      <c r="E21" s="422"/>
      <c r="F21" s="423"/>
      <c r="G21" s="773"/>
      <c r="H21" s="755" t="s">
        <v>246</v>
      </c>
      <c r="I21" s="324"/>
      <c r="J21" s="322"/>
      <c r="K21" s="270" t="s">
        <v>247</v>
      </c>
      <c r="L21" s="269"/>
      <c r="M21" s="268" t="s">
        <v>242</v>
      </c>
      <c r="N21" s="389">
        <f>'（参考）一次エネルギー使用量算定シート'!N21</f>
        <v>0</v>
      </c>
      <c r="O21" s="412">
        <f>'（参考）一次エネルギー使用量算定シート'!O21</f>
        <v>50.1</v>
      </c>
      <c r="P21" s="400">
        <v>1.6299999999999999E-2</v>
      </c>
      <c r="Q21" s="302">
        <f t="shared" si="0"/>
        <v>0</v>
      </c>
      <c r="R21" s="253"/>
      <c r="S21" s="264"/>
      <c r="U21" s="224" t="s">
        <v>248</v>
      </c>
      <c r="V21" s="272">
        <v>50.1</v>
      </c>
      <c r="W21" s="272">
        <v>1.6299999999999999E-2</v>
      </c>
    </row>
    <row r="22" spans="2:23" ht="18.75">
      <c r="B22" s="301"/>
      <c r="D22" s="421"/>
      <c r="E22" s="422"/>
      <c r="F22" s="423"/>
      <c r="G22" s="775"/>
      <c r="H22" s="755"/>
      <c r="I22" s="308"/>
      <c r="J22" s="322"/>
      <c r="K22" s="270" t="s">
        <v>249</v>
      </c>
      <c r="L22" s="269"/>
      <c r="M22" s="268" t="s">
        <v>397</v>
      </c>
      <c r="N22" s="389">
        <f>'（参考）一次エネルギー使用量算定シート'!N27</f>
        <v>0</v>
      </c>
      <c r="O22" s="412">
        <f>'（参考）一次エネルギー使用量算定シート'!O22</f>
        <v>46.1</v>
      </c>
      <c r="P22" s="400">
        <v>1.44E-2</v>
      </c>
      <c r="Q22" s="302">
        <f t="shared" si="0"/>
        <v>0</v>
      </c>
      <c r="R22" s="253"/>
      <c r="S22" s="264"/>
      <c r="U22" s="224" t="s">
        <v>251</v>
      </c>
      <c r="V22" s="272">
        <v>46.1</v>
      </c>
      <c r="W22" s="272">
        <v>1.44E-2</v>
      </c>
    </row>
    <row r="23" spans="2:23" ht="18.75">
      <c r="B23" s="301"/>
      <c r="D23" s="421"/>
      <c r="E23" s="422"/>
      <c r="F23" s="423"/>
      <c r="G23" s="773"/>
      <c r="H23" s="782" t="s">
        <v>252</v>
      </c>
      <c r="I23" s="328"/>
      <c r="J23" s="327"/>
      <c r="K23" s="270" t="s">
        <v>253</v>
      </c>
      <c r="L23" s="269"/>
      <c r="M23" s="414" t="s">
        <v>242</v>
      </c>
      <c r="N23" s="389">
        <f>'（参考）一次エネルギー使用量算定シート'!N28</f>
        <v>0</v>
      </c>
      <c r="O23" s="412">
        <f>'（参考）一次エネルギー使用量算定シート'!O23</f>
        <v>54.7</v>
      </c>
      <c r="P23" s="400">
        <v>1.3899999999999999E-2</v>
      </c>
      <c r="Q23" s="302">
        <f t="shared" si="0"/>
        <v>0</v>
      </c>
      <c r="R23" s="253"/>
      <c r="S23" s="264"/>
      <c r="U23" s="224" t="s">
        <v>254</v>
      </c>
      <c r="V23" s="272">
        <v>54.7</v>
      </c>
      <c r="W23" s="272">
        <v>1.3899999999999999E-2</v>
      </c>
    </row>
    <row r="24" spans="2:23" ht="18.75">
      <c r="B24" s="301"/>
      <c r="D24" s="421"/>
      <c r="E24" s="422"/>
      <c r="F24" s="423"/>
      <c r="G24" s="775"/>
      <c r="H24" s="782"/>
      <c r="I24" s="326"/>
      <c r="J24" s="270"/>
      <c r="K24" s="270" t="s">
        <v>255</v>
      </c>
      <c r="L24" s="325"/>
      <c r="M24" s="440" t="s">
        <v>397</v>
      </c>
      <c r="N24" s="389">
        <f>'（参考）一次エネルギー使用量算定シート'!N29</f>
        <v>0</v>
      </c>
      <c r="O24" s="412">
        <f>'（参考）一次エネルギー使用量算定シート'!O24</f>
        <v>38.4</v>
      </c>
      <c r="P24" s="400">
        <v>1.3899999999999999E-2</v>
      </c>
      <c r="Q24" s="302">
        <f t="shared" si="0"/>
        <v>0</v>
      </c>
      <c r="R24" s="253"/>
      <c r="S24" s="264"/>
      <c r="U24" s="224" t="s">
        <v>256</v>
      </c>
      <c r="V24" s="272">
        <v>38.4</v>
      </c>
      <c r="W24" s="272">
        <v>1.3899999999999999E-2</v>
      </c>
    </row>
    <row r="25" spans="2:23" ht="18.75">
      <c r="B25" s="301"/>
      <c r="D25" s="421"/>
      <c r="E25" s="422"/>
      <c r="F25" s="423"/>
      <c r="G25" s="773"/>
      <c r="H25" s="756" t="s">
        <v>257</v>
      </c>
      <c r="I25" s="324"/>
      <c r="J25" s="322"/>
      <c r="K25" s="270" t="s">
        <v>329</v>
      </c>
      <c r="L25" s="269"/>
      <c r="M25" s="414" t="s">
        <v>242</v>
      </c>
      <c r="N25" s="389">
        <f>'（参考）一次エネルギー使用量算定シート'!N26</f>
        <v>0</v>
      </c>
      <c r="O25" s="412">
        <f>'（参考）一次エネルギー使用量算定シート'!O26</f>
        <v>28.7</v>
      </c>
      <c r="P25" s="400">
        <v>2.46E-2</v>
      </c>
      <c r="Q25" s="302">
        <f t="shared" si="0"/>
        <v>0</v>
      </c>
      <c r="R25" s="253"/>
      <c r="S25" s="264"/>
      <c r="U25" s="224" t="s">
        <v>259</v>
      </c>
      <c r="V25" s="272">
        <v>28.7</v>
      </c>
      <c r="W25" s="272">
        <v>2.46E-2</v>
      </c>
    </row>
    <row r="26" spans="2:23" ht="18.75">
      <c r="B26" s="301"/>
      <c r="D26" s="421"/>
      <c r="E26" s="422"/>
      <c r="F26" s="423"/>
      <c r="G26" s="774"/>
      <c r="H26" s="776"/>
      <c r="I26" s="323"/>
      <c r="J26" s="322"/>
      <c r="K26" s="270" t="s">
        <v>330</v>
      </c>
      <c r="L26" s="269"/>
      <c r="M26" s="414" t="s">
        <v>242</v>
      </c>
      <c r="N26" s="389">
        <f>'（参考）一次エネルギー使用量算定シート'!N27</f>
        <v>0</v>
      </c>
      <c r="O26" s="412">
        <f>'（参考）一次エネルギー使用量算定シート'!O27</f>
        <v>28.9</v>
      </c>
      <c r="P26" s="400">
        <v>2.4500000000000001E-2</v>
      </c>
      <c r="Q26" s="302">
        <f t="shared" si="0"/>
        <v>0</v>
      </c>
      <c r="R26" s="253"/>
      <c r="S26" s="264"/>
      <c r="V26" s="272"/>
      <c r="W26" s="272"/>
    </row>
    <row r="27" spans="2:23" ht="18.75">
      <c r="B27" s="301"/>
      <c r="D27" s="421"/>
      <c r="E27" s="422"/>
      <c r="F27" s="423"/>
      <c r="G27" s="774"/>
      <c r="H27" s="776"/>
      <c r="I27" s="323"/>
      <c r="J27" s="322"/>
      <c r="K27" s="270" t="s">
        <v>331</v>
      </c>
      <c r="L27" s="269"/>
      <c r="M27" s="414" t="s">
        <v>242</v>
      </c>
      <c r="N27" s="389">
        <f>'（参考）一次エネルギー使用量算定シート'!N28</f>
        <v>0</v>
      </c>
      <c r="O27" s="412">
        <f>'（参考）一次エネルギー使用量算定シート'!O28</f>
        <v>28.3</v>
      </c>
      <c r="P27" s="400">
        <v>2.5100000000000001E-2</v>
      </c>
      <c r="Q27" s="302">
        <f t="shared" si="0"/>
        <v>0</v>
      </c>
      <c r="R27" s="253"/>
      <c r="S27" s="264"/>
      <c r="V27" s="272"/>
      <c r="W27" s="272"/>
    </row>
    <row r="28" spans="2:23" ht="18.75">
      <c r="B28" s="301"/>
      <c r="D28" s="421"/>
      <c r="E28" s="422"/>
      <c r="F28" s="423"/>
      <c r="G28" s="774"/>
      <c r="H28" s="776"/>
      <c r="I28" s="323"/>
      <c r="J28" s="322"/>
      <c r="K28" s="270" t="s">
        <v>261</v>
      </c>
      <c r="L28" s="269"/>
      <c r="M28" s="414" t="s">
        <v>242</v>
      </c>
      <c r="N28" s="389">
        <f>'（参考）一次エネルギー使用量算定シート'!N30</f>
        <v>0</v>
      </c>
      <c r="O28" s="412">
        <f>'（参考）一次エネルギー使用量算定シート'!O30</f>
        <v>26.1</v>
      </c>
      <c r="P28" s="400">
        <v>2.4299999999999999E-2</v>
      </c>
      <c r="Q28" s="302">
        <f t="shared" si="0"/>
        <v>0</v>
      </c>
      <c r="R28" s="253"/>
      <c r="S28" s="264"/>
      <c r="V28" s="272"/>
      <c r="W28" s="272"/>
    </row>
    <row r="29" spans="2:23" ht="18.75">
      <c r="B29" s="301"/>
      <c r="D29" s="421"/>
      <c r="E29" s="422"/>
      <c r="F29" s="423"/>
      <c r="G29" s="774"/>
      <c r="H29" s="776"/>
      <c r="I29" s="323"/>
      <c r="J29" s="322"/>
      <c r="K29" s="270" t="s">
        <v>332</v>
      </c>
      <c r="L29" s="269"/>
      <c r="M29" s="414" t="s">
        <v>242</v>
      </c>
      <c r="N29" s="389">
        <f>'（参考）一次エネルギー使用量算定シート'!N31</f>
        <v>0</v>
      </c>
      <c r="O29" s="412">
        <f>'（参考）一次エネルギー使用量算定シート'!O31</f>
        <v>24.2</v>
      </c>
      <c r="P29" s="400">
        <v>2.4199999999999999E-2</v>
      </c>
      <c r="Q29" s="302">
        <f t="shared" si="0"/>
        <v>0</v>
      </c>
      <c r="R29" s="253"/>
      <c r="S29" s="264"/>
      <c r="U29" s="224" t="s">
        <v>261</v>
      </c>
      <c r="V29" s="272">
        <v>26.1</v>
      </c>
      <c r="W29" s="272">
        <v>2.4299999999999999E-2</v>
      </c>
    </row>
    <row r="30" spans="2:23" ht="18.75">
      <c r="B30" s="301"/>
      <c r="D30" s="421"/>
      <c r="E30" s="422"/>
      <c r="F30" s="423"/>
      <c r="G30" s="775"/>
      <c r="H30" s="772"/>
      <c r="I30" s="308"/>
      <c r="J30" s="322"/>
      <c r="K30" s="270" t="s">
        <v>262</v>
      </c>
      <c r="L30" s="269"/>
      <c r="M30" s="414" t="s">
        <v>242</v>
      </c>
      <c r="N30" s="389">
        <f>'（参考）一次エネルギー使用量算定シート'!N32</f>
        <v>0</v>
      </c>
      <c r="O30" s="412">
        <f>'（参考）一次エネルギー使用量算定シート'!O32</f>
        <v>27.8</v>
      </c>
      <c r="P30" s="400">
        <v>2.5899999999999999E-2</v>
      </c>
      <c r="Q30" s="302">
        <f t="shared" si="0"/>
        <v>0</v>
      </c>
      <c r="R30" s="253"/>
      <c r="S30" s="264"/>
      <c r="U30" s="224" t="s">
        <v>263</v>
      </c>
      <c r="V30" s="272">
        <v>27.8</v>
      </c>
      <c r="W30" s="272">
        <v>2.5899999999999999E-2</v>
      </c>
    </row>
    <row r="31" spans="2:23" ht="18.75">
      <c r="B31" s="301"/>
      <c r="D31" s="421"/>
      <c r="E31" s="422"/>
      <c r="F31" s="423"/>
      <c r="G31" s="304"/>
      <c r="H31" s="755" t="s">
        <v>264</v>
      </c>
      <c r="I31" s="755"/>
      <c r="J31" s="755"/>
      <c r="K31" s="755"/>
      <c r="L31" s="269"/>
      <c r="M31" s="414" t="s">
        <v>242</v>
      </c>
      <c r="N31" s="389">
        <f>'（参考）一次エネルギー使用量算定シート'!N33</f>
        <v>0</v>
      </c>
      <c r="O31" s="412">
        <f>'（参考）一次エネルギー使用量算定シート'!O33</f>
        <v>29</v>
      </c>
      <c r="P31" s="400">
        <v>2.9899999999999999E-2</v>
      </c>
      <c r="Q31" s="302">
        <f t="shared" si="0"/>
        <v>0</v>
      </c>
      <c r="R31" s="253"/>
      <c r="S31" s="264"/>
      <c r="U31" s="224" t="s">
        <v>265</v>
      </c>
      <c r="V31" s="272">
        <v>29</v>
      </c>
      <c r="W31" s="272">
        <v>2.9899999999999999E-2</v>
      </c>
    </row>
    <row r="32" spans="2:23" ht="18.75">
      <c r="B32" s="301"/>
      <c r="D32" s="421"/>
      <c r="E32" s="422"/>
      <c r="F32" s="423"/>
      <c r="G32" s="304"/>
      <c r="H32" s="755" t="s">
        <v>266</v>
      </c>
      <c r="I32" s="755"/>
      <c r="J32" s="755"/>
      <c r="K32" s="755"/>
      <c r="L32" s="269"/>
      <c r="M32" s="414" t="s">
        <v>242</v>
      </c>
      <c r="N32" s="389">
        <f>'（参考）一次エネルギー使用量算定シート'!N34</f>
        <v>0</v>
      </c>
      <c r="O32" s="412">
        <f>'（参考）一次エネルギー使用量算定シート'!O34</f>
        <v>37.299999999999997</v>
      </c>
      <c r="P32" s="400">
        <v>2.0899999999999998E-2</v>
      </c>
      <c r="Q32" s="302">
        <f t="shared" si="0"/>
        <v>0</v>
      </c>
      <c r="R32" s="253"/>
      <c r="S32" s="264"/>
      <c r="U32" s="224" t="s">
        <v>267</v>
      </c>
      <c r="V32" s="272">
        <v>37.299999999999997</v>
      </c>
      <c r="W32" s="272">
        <v>2.0899999999999998E-2</v>
      </c>
    </row>
    <row r="33" spans="2:23" ht="18.75">
      <c r="B33" s="301"/>
      <c r="D33" s="421"/>
      <c r="E33" s="422"/>
      <c r="F33" s="423"/>
      <c r="G33" s="304"/>
      <c r="H33" s="755" t="s">
        <v>268</v>
      </c>
      <c r="I33" s="755"/>
      <c r="J33" s="755"/>
      <c r="K33" s="755"/>
      <c r="L33" s="269"/>
      <c r="M33" s="268" t="s">
        <v>397</v>
      </c>
      <c r="N33" s="389">
        <f>'（参考）一次エネルギー使用量算定シート'!N35</f>
        <v>0</v>
      </c>
      <c r="O33" s="412">
        <f>'（参考）一次エネルギー使用量算定シート'!O35</f>
        <v>18.399999999999999</v>
      </c>
      <c r="P33" s="400">
        <v>1.09E-2</v>
      </c>
      <c r="Q33" s="302">
        <f t="shared" si="0"/>
        <v>0</v>
      </c>
      <c r="R33" s="253"/>
      <c r="S33" s="264"/>
      <c r="U33" s="224" t="s">
        <v>269</v>
      </c>
      <c r="V33" s="272">
        <v>18.399999999999999</v>
      </c>
      <c r="W33" s="272">
        <v>1.09E-2</v>
      </c>
    </row>
    <row r="34" spans="2:23" ht="18.75">
      <c r="B34" s="301"/>
      <c r="D34" s="421"/>
      <c r="E34" s="422"/>
      <c r="F34" s="423"/>
      <c r="G34" s="304"/>
      <c r="H34" s="755" t="s">
        <v>270</v>
      </c>
      <c r="I34" s="755"/>
      <c r="J34" s="755"/>
      <c r="K34" s="755"/>
      <c r="L34" s="269"/>
      <c r="M34" s="440" t="s">
        <v>397</v>
      </c>
      <c r="N34" s="389">
        <f>'（参考）一次エネルギー使用量算定シート'!N36</f>
        <v>0</v>
      </c>
      <c r="O34" s="412">
        <f>'（参考）一次エネルギー使用量算定シート'!O36</f>
        <v>3.23</v>
      </c>
      <c r="P34" s="400">
        <v>2.64E-2</v>
      </c>
      <c r="Q34" s="302">
        <f t="shared" si="0"/>
        <v>0</v>
      </c>
      <c r="R34" s="253"/>
      <c r="S34" s="264"/>
      <c r="U34" s="224" t="s">
        <v>271</v>
      </c>
      <c r="V34" s="272">
        <v>3.23</v>
      </c>
      <c r="W34" s="272">
        <v>2.64E-2</v>
      </c>
    </row>
    <row r="35" spans="2:23" ht="18.75">
      <c r="B35" s="301"/>
      <c r="D35" s="421"/>
      <c r="E35" s="422"/>
      <c r="F35" s="423"/>
      <c r="G35" s="304"/>
      <c r="H35" s="755" t="s">
        <v>272</v>
      </c>
      <c r="I35" s="755"/>
      <c r="J35" s="755"/>
      <c r="K35" s="755"/>
      <c r="L35" s="269"/>
      <c r="M35" s="414" t="s">
        <v>383</v>
      </c>
      <c r="N35" s="389">
        <f>'（参考）一次エネルギー使用量算定シート'!N37</f>
        <v>0</v>
      </c>
      <c r="O35" s="412">
        <f>'（参考）一次エネルギー使用量算定シート'!O37</f>
        <v>3.45</v>
      </c>
      <c r="P35" s="400">
        <v>2.64E-2</v>
      </c>
      <c r="Q35" s="302">
        <f>IF(N35="","",N35*O35*P35*44/12)</f>
        <v>0</v>
      </c>
      <c r="R35" s="253"/>
      <c r="S35" s="264"/>
      <c r="U35" s="224" t="s">
        <v>274</v>
      </c>
      <c r="V35" s="272">
        <v>3.45</v>
      </c>
      <c r="W35" s="272">
        <v>2.64E-2</v>
      </c>
    </row>
    <row r="36" spans="2:23" ht="18.75">
      <c r="B36" s="301"/>
      <c r="D36" s="421"/>
      <c r="E36" s="422"/>
      <c r="F36" s="423"/>
      <c r="G36" s="304"/>
      <c r="H36" s="755" t="s">
        <v>275</v>
      </c>
      <c r="I36" s="755"/>
      <c r="J36" s="755"/>
      <c r="K36" s="755"/>
      <c r="L36" s="269"/>
      <c r="M36" s="414" t="s">
        <v>383</v>
      </c>
      <c r="N36" s="389">
        <f>'（参考）一次エネルギー使用量算定シート'!N38</f>
        <v>0</v>
      </c>
      <c r="O36" s="413">
        <f>'（参考）一次エネルギー使用量算定シート'!O38</f>
        <v>7.53</v>
      </c>
      <c r="P36" s="400">
        <v>4.2000000000000003E-2</v>
      </c>
      <c r="Q36" s="302">
        <f t="shared" si="0"/>
        <v>0</v>
      </c>
      <c r="R36" s="253"/>
      <c r="S36" s="264"/>
      <c r="U36" s="224" t="s">
        <v>276</v>
      </c>
      <c r="V36" s="272">
        <v>7.53</v>
      </c>
      <c r="W36" s="272">
        <v>4.2000000000000003E-2</v>
      </c>
    </row>
    <row r="37" spans="2:23" ht="18.75">
      <c r="B37" s="301"/>
      <c r="D37" s="421"/>
      <c r="E37" s="422"/>
      <c r="F37" s="423"/>
      <c r="G37" s="304"/>
      <c r="H37" s="755" t="s">
        <v>229</v>
      </c>
      <c r="I37" s="783"/>
      <c r="J37" s="783"/>
      <c r="K37" s="783"/>
      <c r="L37" s="269"/>
      <c r="M37" s="268" t="s">
        <v>221</v>
      </c>
      <c r="N37" s="389">
        <f>'（参考）一次エネルギー使用量算定シート'!N39</f>
        <v>0</v>
      </c>
      <c r="O37" s="412">
        <f>'（参考）一次エネルギー使用量算定シート'!O39</f>
        <v>36.299999999999997</v>
      </c>
      <c r="P37" s="400">
        <v>1.8599999999999998E-2</v>
      </c>
      <c r="Q37" s="302">
        <f>IF(N37="","",N37*O37*P37*44/12)</f>
        <v>0</v>
      </c>
      <c r="R37" s="253"/>
      <c r="S37" s="264"/>
      <c r="U37" s="224" t="s">
        <v>230</v>
      </c>
      <c r="V37" s="272">
        <v>36.299999999999997</v>
      </c>
      <c r="W37" s="272">
        <v>1.8599999999999998E-2</v>
      </c>
    </row>
    <row r="38" spans="2:23" ht="18.75">
      <c r="B38" s="301"/>
      <c r="D38" s="421"/>
      <c r="E38" s="422"/>
      <c r="F38" s="423"/>
      <c r="G38" s="320"/>
      <c r="H38" s="755" t="s">
        <v>277</v>
      </c>
      <c r="I38" s="755"/>
      <c r="J38" s="755"/>
      <c r="K38" s="755"/>
      <c r="L38" s="269"/>
      <c r="M38" s="414" t="s">
        <v>383</v>
      </c>
      <c r="N38" s="389">
        <f>'（参考）一次エネルギー使用量算定シート'!N40</f>
        <v>0</v>
      </c>
      <c r="O38" s="380"/>
      <c r="P38" s="391"/>
      <c r="Q38" s="302">
        <f>IF(N38="","",N38*P38)</f>
        <v>0</v>
      </c>
      <c r="R38" s="253"/>
      <c r="S38" s="264"/>
      <c r="V38" s="272"/>
      <c r="W38" s="272"/>
    </row>
    <row r="39" spans="2:23" ht="18.75">
      <c r="B39" s="301"/>
      <c r="D39" s="421"/>
      <c r="E39" s="422"/>
      <c r="F39" s="423"/>
      <c r="G39" s="773"/>
      <c r="H39" s="777" t="s">
        <v>278</v>
      </c>
      <c r="I39" s="779"/>
      <c r="J39" s="318"/>
      <c r="K39" s="399" t="str">
        <f>IF('（参考）一次エネルギー使用量算定シート'!K41="","",'（参考）一次エネルギー使用量算定シート'!K41)</f>
        <v/>
      </c>
      <c r="L39" s="269"/>
      <c r="M39" s="398" t="str">
        <f>IF('（参考）一次エネルギー使用量算定シート'!M41="","",'（参考）一次エネルギー使用量算定シート'!M41)</f>
        <v/>
      </c>
      <c r="N39" s="389">
        <f>'（参考）一次エネルギー使用量算定シート'!N41</f>
        <v>0</v>
      </c>
      <c r="O39" s="397" t="str">
        <f>IF('（参考）一次エネルギー使用量算定シート'!O41="","",'（参考）一次エネルギー使用量算定シート'!O41)</f>
        <v/>
      </c>
      <c r="P39" s="396"/>
      <c r="Q39" s="302" t="str">
        <f>IFERROR(IF(N39="","",N39*O39*P39*44/12),"")</f>
        <v/>
      </c>
      <c r="R39" s="253"/>
      <c r="S39" s="264"/>
      <c r="T39" s="448"/>
      <c r="U39" s="224" t="s">
        <v>279</v>
      </c>
      <c r="V39" s="272">
        <v>40</v>
      </c>
      <c r="W39" s="272">
        <v>0</v>
      </c>
    </row>
    <row r="40" spans="2:23" ht="18.75">
      <c r="B40" s="301"/>
      <c r="D40" s="421"/>
      <c r="E40" s="422"/>
      <c r="F40" s="423"/>
      <c r="G40" s="774"/>
      <c r="H40" s="778"/>
      <c r="I40" s="780"/>
      <c r="J40" s="318"/>
      <c r="K40" s="399" t="str">
        <f>IF('（参考）一次エネルギー使用量算定シート'!K42="","",'（参考）一次エネルギー使用量算定シート'!K42)</f>
        <v/>
      </c>
      <c r="L40" s="269"/>
      <c r="M40" s="398" t="str">
        <f>IF('（参考）一次エネルギー使用量算定シート'!M42="","",'（参考）一次エネルギー使用量算定シート'!M42)</f>
        <v/>
      </c>
      <c r="N40" s="389">
        <f>'（参考）一次エネルギー使用量算定シート'!N42</f>
        <v>0</v>
      </c>
      <c r="O40" s="397" t="str">
        <f>IF('（参考）一次エネルギー使用量算定シート'!O42="","",'（参考）一次エネルギー使用量算定シート'!O42)</f>
        <v/>
      </c>
      <c r="P40" s="396"/>
      <c r="Q40" s="302" t="str">
        <f>IFERROR(IF(N40="","",N40*O40*P40*44/12),"")</f>
        <v/>
      </c>
      <c r="R40" s="253"/>
      <c r="S40" s="264"/>
      <c r="T40" s="449"/>
      <c r="V40" s="272"/>
      <c r="W40" s="272"/>
    </row>
    <row r="41" spans="2:23" ht="19.5" thickBot="1">
      <c r="B41" s="301"/>
      <c r="D41" s="424"/>
      <c r="E41" s="425"/>
      <c r="F41" s="426"/>
      <c r="G41" s="313"/>
      <c r="H41" s="784" t="s">
        <v>280</v>
      </c>
      <c r="I41" s="784"/>
      <c r="J41" s="784"/>
      <c r="K41" s="784"/>
      <c r="L41" s="312"/>
      <c r="M41" s="282"/>
      <c r="N41" s="311"/>
      <c r="O41" s="395"/>
      <c r="P41" s="394"/>
      <c r="Q41" s="310" t="str">
        <f>IF(SUM(Q10:Q40)=0,"",SUM(Q10:Q40))</f>
        <v/>
      </c>
      <c r="R41" s="253"/>
      <c r="S41" s="264"/>
      <c r="V41" s="272"/>
      <c r="W41" s="272"/>
    </row>
    <row r="42" spans="2:23" ht="19.5" thickTop="1">
      <c r="B42" s="301"/>
      <c r="D42" s="766" t="s">
        <v>281</v>
      </c>
      <c r="E42" s="767"/>
      <c r="F42" s="768"/>
      <c r="G42" s="309"/>
      <c r="H42" s="772" t="s">
        <v>282</v>
      </c>
      <c r="I42" s="772"/>
      <c r="J42" s="772"/>
      <c r="K42" s="772"/>
      <c r="L42" s="308"/>
      <c r="M42" s="290" t="s">
        <v>283</v>
      </c>
      <c r="N42" s="393">
        <f>'（参考）一次エネルギー使用量算定シート'!N44</f>
        <v>0</v>
      </c>
      <c r="O42" s="392"/>
      <c r="P42" s="400">
        <v>6.54E-2</v>
      </c>
      <c r="Q42" s="306">
        <f>IF(N42="","",N42*P42)</f>
        <v>0</v>
      </c>
      <c r="R42" s="253"/>
      <c r="S42" s="264"/>
      <c r="U42" s="224" t="s">
        <v>284</v>
      </c>
      <c r="V42" s="272">
        <v>1.17</v>
      </c>
      <c r="W42" s="272">
        <v>0</v>
      </c>
    </row>
    <row r="43" spans="2:23" ht="18.75">
      <c r="B43" s="301"/>
      <c r="D43" s="766"/>
      <c r="E43" s="767"/>
      <c r="F43" s="768"/>
      <c r="G43" s="304"/>
      <c r="H43" s="755" t="s">
        <v>285</v>
      </c>
      <c r="I43" s="755"/>
      <c r="J43" s="755"/>
      <c r="K43" s="755"/>
      <c r="L43" s="269"/>
      <c r="M43" s="268" t="s">
        <v>283</v>
      </c>
      <c r="N43" s="389">
        <f>'（参考）一次エネルギー使用量算定シート'!N45</f>
        <v>0</v>
      </c>
      <c r="O43" s="380"/>
      <c r="P43" s="391"/>
      <c r="Q43" s="302">
        <f>IF(N43="","",N43*P43)</f>
        <v>0</v>
      </c>
      <c r="R43" s="253"/>
      <c r="S43" s="264"/>
      <c r="U43" s="224" t="s">
        <v>286</v>
      </c>
      <c r="V43" s="272">
        <v>1.19</v>
      </c>
      <c r="W43" s="272">
        <v>0</v>
      </c>
    </row>
    <row r="44" spans="2:23" ht="18.75">
      <c r="B44" s="301"/>
      <c r="D44" s="766"/>
      <c r="E44" s="767"/>
      <c r="F44" s="768"/>
      <c r="G44" s="304"/>
      <c r="H44" s="755" t="s">
        <v>287</v>
      </c>
      <c r="I44" s="755"/>
      <c r="J44" s="755"/>
      <c r="K44" s="755"/>
      <c r="L44" s="269"/>
      <c r="M44" s="268" t="s">
        <v>283</v>
      </c>
      <c r="N44" s="389">
        <f>'（参考）一次エネルギー使用量算定シート'!N46</f>
        <v>0</v>
      </c>
      <c r="O44" s="380"/>
      <c r="P44" s="391"/>
      <c r="Q44" s="302">
        <f>IF(N44="","",N44*P44)</f>
        <v>0</v>
      </c>
      <c r="R44" s="253"/>
      <c r="S44" s="264"/>
      <c r="U44" s="224" t="s">
        <v>288</v>
      </c>
      <c r="V44" s="272">
        <v>1.19</v>
      </c>
      <c r="W44" s="272">
        <v>0</v>
      </c>
    </row>
    <row r="45" spans="2:23" ht="18.75">
      <c r="B45" s="301"/>
      <c r="D45" s="766"/>
      <c r="E45" s="767"/>
      <c r="F45" s="768"/>
      <c r="G45" s="304"/>
      <c r="H45" s="755" t="s">
        <v>289</v>
      </c>
      <c r="I45" s="755"/>
      <c r="J45" s="755"/>
      <c r="K45" s="755"/>
      <c r="L45" s="269"/>
      <c r="M45" s="268" t="s">
        <v>283</v>
      </c>
      <c r="N45" s="389">
        <f>'（参考）一次エネルギー使用量算定シート'!N47</f>
        <v>0</v>
      </c>
      <c r="O45" s="380"/>
      <c r="P45" s="391"/>
      <c r="Q45" s="302">
        <f>IF(N45="","",N45*P45)</f>
        <v>0</v>
      </c>
      <c r="R45" s="253"/>
      <c r="S45" s="264"/>
      <c r="U45" s="224" t="s">
        <v>290</v>
      </c>
      <c r="V45" s="272">
        <v>1.19</v>
      </c>
      <c r="W45" s="272">
        <v>0</v>
      </c>
    </row>
    <row r="46" spans="2:23" ht="18.75">
      <c r="B46" s="301"/>
      <c r="D46" s="766"/>
      <c r="E46" s="767"/>
      <c r="F46" s="768"/>
      <c r="G46" s="304"/>
      <c r="H46" s="781" t="s">
        <v>291</v>
      </c>
      <c r="I46" s="781"/>
      <c r="J46" s="781"/>
      <c r="K46" s="781"/>
      <c r="L46" s="269"/>
      <c r="M46" s="268" t="s">
        <v>283</v>
      </c>
      <c r="N46" s="389">
        <f>'（参考）一次エネルギー使用量算定シート'!N48</f>
        <v>0</v>
      </c>
      <c r="O46" s="380"/>
      <c r="P46" s="390"/>
      <c r="Q46" s="305"/>
      <c r="R46" s="253"/>
      <c r="S46" s="264"/>
      <c r="U46" s="224" t="s">
        <v>292</v>
      </c>
      <c r="V46" s="272">
        <v>1.19</v>
      </c>
      <c r="W46" s="284"/>
    </row>
    <row r="47" spans="2:23" ht="18.75">
      <c r="B47" s="301"/>
      <c r="D47" s="766"/>
      <c r="E47" s="767"/>
      <c r="F47" s="768"/>
      <c r="G47" s="304"/>
      <c r="H47" s="755" t="s">
        <v>293</v>
      </c>
      <c r="I47" s="783"/>
      <c r="J47" s="783"/>
      <c r="K47" s="783"/>
      <c r="L47" s="269"/>
      <c r="M47" s="268" t="s">
        <v>283</v>
      </c>
      <c r="N47" s="389">
        <f>'（参考）一次エネルギー使用量算定シート'!N49</f>
        <v>0</v>
      </c>
      <c r="O47" s="380"/>
      <c r="P47" s="430"/>
      <c r="Q47" s="302">
        <f>IF(N47="","",N47*P47)</f>
        <v>0</v>
      </c>
      <c r="R47" s="253"/>
      <c r="S47" s="264"/>
      <c r="U47" s="224" t="s">
        <v>294</v>
      </c>
      <c r="V47" s="272">
        <v>1.19</v>
      </c>
      <c r="W47" s="284"/>
    </row>
    <row r="48" spans="2:23" ht="18.75">
      <c r="B48" s="301"/>
      <c r="D48" s="766"/>
      <c r="E48" s="767"/>
      <c r="F48" s="768"/>
      <c r="G48" s="304"/>
      <c r="H48" s="806" t="s">
        <v>295</v>
      </c>
      <c r="I48" s="806"/>
      <c r="J48" s="806"/>
      <c r="K48" s="806"/>
      <c r="L48" s="269"/>
      <c r="M48" s="268" t="s">
        <v>283</v>
      </c>
      <c r="N48" s="389">
        <f>'（参考）一次エネルギー使用量算定シート'!N50</f>
        <v>0</v>
      </c>
      <c r="O48" s="380"/>
      <c r="P48" s="390"/>
      <c r="Q48" s="305"/>
      <c r="R48" s="253"/>
      <c r="S48" s="264"/>
      <c r="U48" s="224" t="s">
        <v>296</v>
      </c>
      <c r="V48" s="284"/>
      <c r="W48" s="284"/>
    </row>
    <row r="49" spans="2:23" ht="18.75">
      <c r="B49" s="301"/>
      <c r="D49" s="766"/>
      <c r="E49" s="767"/>
      <c r="F49" s="768"/>
      <c r="G49" s="304"/>
      <c r="H49" s="755" t="s">
        <v>297</v>
      </c>
      <c r="I49" s="783"/>
      <c r="J49" s="783"/>
      <c r="K49" s="783"/>
      <c r="L49" s="269"/>
      <c r="M49" s="268" t="s">
        <v>283</v>
      </c>
      <c r="N49" s="389">
        <f>'（参考）一次エネルギー使用量算定シート'!N51</f>
        <v>0</v>
      </c>
      <c r="O49" s="380"/>
      <c r="P49" s="430"/>
      <c r="Q49" s="302">
        <f>IF(N49="","",N49*P49)</f>
        <v>0</v>
      </c>
      <c r="R49" s="253"/>
      <c r="S49" s="264"/>
      <c r="U49" s="224" t="s">
        <v>298</v>
      </c>
      <c r="V49" s="284"/>
      <c r="W49" s="284"/>
    </row>
    <row r="50" spans="2:23" ht="19.5" thickBot="1">
      <c r="B50" s="301"/>
      <c r="D50" s="769"/>
      <c r="E50" s="770"/>
      <c r="F50" s="771"/>
      <c r="G50" s="300"/>
      <c r="H50" s="803" t="s">
        <v>299</v>
      </c>
      <c r="I50" s="803"/>
      <c r="J50" s="803"/>
      <c r="K50" s="803"/>
      <c r="L50" s="299"/>
      <c r="M50" s="298"/>
      <c r="N50" s="297"/>
      <c r="O50" s="388"/>
      <c r="P50" s="387"/>
      <c r="Q50" s="386" t="str">
        <f>IF(SUM(Q42:Q49)=0,"",SUM(Q42:Q49))</f>
        <v/>
      </c>
      <c r="R50" s="253"/>
      <c r="S50" s="252"/>
      <c r="V50" s="272"/>
      <c r="W50" s="272"/>
    </row>
    <row r="51" spans="2:23" s="227" customFormat="1" ht="19.5" thickTop="1">
      <c r="B51" s="250"/>
      <c r="D51" s="763" t="s">
        <v>300</v>
      </c>
      <c r="E51" s="764"/>
      <c r="F51" s="765"/>
      <c r="G51" s="294"/>
      <c r="H51" s="804" t="s">
        <v>301</v>
      </c>
      <c r="I51" s="804"/>
      <c r="J51" s="804"/>
      <c r="K51" s="804"/>
      <c r="L51" s="293"/>
      <c r="M51" s="276" t="s">
        <v>302</v>
      </c>
      <c r="N51" s="377">
        <f>'（参考）一次エネルギー使用量算定シート'!N53</f>
        <v>0</v>
      </c>
      <c r="O51" s="380"/>
      <c r="P51" s="385"/>
      <c r="Q51" s="384">
        <f>IF(N51="","",N51*P51)</f>
        <v>0</v>
      </c>
      <c r="R51" s="253"/>
      <c r="S51" s="264"/>
      <c r="U51" s="224" t="s">
        <v>303</v>
      </c>
      <c r="V51" s="272">
        <v>8.64</v>
      </c>
      <c r="W51" s="272">
        <v>0</v>
      </c>
    </row>
    <row r="52" spans="2:23" s="227" customFormat="1" ht="18.75">
      <c r="B52" s="250"/>
      <c r="D52" s="766"/>
      <c r="E52" s="767"/>
      <c r="F52" s="768"/>
      <c r="G52" s="289"/>
      <c r="H52" s="805" t="s">
        <v>304</v>
      </c>
      <c r="I52" s="805"/>
      <c r="J52" s="805"/>
      <c r="K52" s="805"/>
      <c r="L52" s="288"/>
      <c r="M52" s="290" t="s">
        <v>302</v>
      </c>
      <c r="N52" s="381">
        <f>'（参考）一次エネルギー使用量算定シート'!N54</f>
        <v>0</v>
      </c>
      <c r="O52" s="380"/>
      <c r="P52" s="382"/>
      <c r="Q52" s="383"/>
      <c r="R52" s="253"/>
      <c r="S52" s="264"/>
      <c r="U52" s="224" t="s">
        <v>305</v>
      </c>
      <c r="V52" s="272">
        <v>8.64</v>
      </c>
      <c r="W52" s="284"/>
    </row>
    <row r="53" spans="2:23" s="227" customFormat="1" ht="18.75">
      <c r="B53" s="250"/>
      <c r="D53" s="766"/>
      <c r="E53" s="767"/>
      <c r="F53" s="768"/>
      <c r="G53" s="289"/>
      <c r="H53" s="805" t="s">
        <v>306</v>
      </c>
      <c r="I53" s="805"/>
      <c r="J53" s="805"/>
      <c r="K53" s="805"/>
      <c r="L53" s="288"/>
      <c r="M53" s="268" t="s">
        <v>307</v>
      </c>
      <c r="N53" s="381">
        <f>'（参考）一次エネルギー使用量算定シート'!N55</f>
        <v>0</v>
      </c>
      <c r="O53" s="380"/>
      <c r="P53" s="431"/>
      <c r="Q53" s="302">
        <f>IF(N53="","",N53*P53)</f>
        <v>0</v>
      </c>
      <c r="R53" s="253"/>
      <c r="S53" s="264"/>
      <c r="U53" s="224" t="s">
        <v>308</v>
      </c>
      <c r="V53" s="272">
        <v>8.64</v>
      </c>
      <c r="W53" s="284"/>
    </row>
    <row r="54" spans="2:23" s="227" customFormat="1" ht="18.75">
      <c r="B54" s="250"/>
      <c r="D54" s="766"/>
      <c r="E54" s="767"/>
      <c r="F54" s="768"/>
      <c r="G54" s="289"/>
      <c r="H54" s="806" t="s">
        <v>309</v>
      </c>
      <c r="I54" s="806"/>
      <c r="J54" s="806"/>
      <c r="K54" s="806"/>
      <c r="L54" s="288"/>
      <c r="M54" s="290" t="s">
        <v>307</v>
      </c>
      <c r="N54" s="381">
        <f>'（参考）一次エネルギー使用量算定シート'!N56</f>
        <v>0</v>
      </c>
      <c r="O54" s="380"/>
      <c r="P54" s="382"/>
      <c r="Q54" s="305"/>
      <c r="R54" s="253"/>
      <c r="S54" s="264"/>
      <c r="U54" s="224" t="s">
        <v>310</v>
      </c>
      <c r="V54" s="284"/>
      <c r="W54" s="284"/>
    </row>
    <row r="55" spans="2:23" s="227" customFormat="1" ht="18.75">
      <c r="B55" s="250"/>
      <c r="D55" s="766"/>
      <c r="E55" s="767"/>
      <c r="F55" s="768"/>
      <c r="G55" s="289"/>
      <c r="H55" s="755" t="s">
        <v>311</v>
      </c>
      <c r="I55" s="783"/>
      <c r="J55" s="783"/>
      <c r="K55" s="783"/>
      <c r="L55" s="288"/>
      <c r="M55" s="287" t="s">
        <v>307</v>
      </c>
      <c r="N55" s="381">
        <f>'（参考）一次エネルギー使用量算定シート'!N57</f>
        <v>0</v>
      </c>
      <c r="O55" s="380"/>
      <c r="P55" s="431"/>
      <c r="Q55" s="302">
        <f>IF(N55="","",N55*P55)</f>
        <v>0</v>
      </c>
      <c r="R55" s="253"/>
      <c r="S55" s="264"/>
      <c r="U55" s="224" t="s">
        <v>312</v>
      </c>
      <c r="V55" s="284"/>
      <c r="W55" s="284"/>
    </row>
    <row r="56" spans="2:23" s="227" customFormat="1" ht="19.5" thickBot="1">
      <c r="B56" s="250"/>
      <c r="D56" s="769"/>
      <c r="E56" s="770"/>
      <c r="F56" s="771"/>
      <c r="G56" s="283"/>
      <c r="H56" s="784" t="s">
        <v>299</v>
      </c>
      <c r="I56" s="784"/>
      <c r="J56" s="784"/>
      <c r="K56" s="784"/>
      <c r="L56" s="262"/>
      <c r="M56" s="282" t="s">
        <v>313</v>
      </c>
      <c r="N56" s="281">
        <f>SUM(N51:N55)</f>
        <v>0</v>
      </c>
      <c r="O56" s="379"/>
      <c r="P56" s="378"/>
      <c r="Q56" s="310" t="str">
        <f>IF(SUM(Q51:Q55)=0,"",SUM(Q51:Q55))</f>
        <v/>
      </c>
      <c r="R56" s="253"/>
      <c r="S56" s="252"/>
      <c r="U56" s="224" t="s">
        <v>314</v>
      </c>
      <c r="V56" s="272">
        <v>0</v>
      </c>
      <c r="W56" s="272">
        <v>0</v>
      </c>
    </row>
    <row r="57" spans="2:23" s="227" customFormat="1" ht="19.5" thickTop="1">
      <c r="B57" s="250"/>
      <c r="D57" s="790" t="s">
        <v>315</v>
      </c>
      <c r="E57" s="791"/>
      <c r="F57" s="791"/>
      <c r="G57" s="278"/>
      <c r="H57" s="796" t="s">
        <v>316</v>
      </c>
      <c r="I57" s="796"/>
      <c r="J57" s="796"/>
      <c r="K57" s="796"/>
      <c r="L57" s="277"/>
      <c r="M57" s="276" t="s">
        <v>317</v>
      </c>
      <c r="N57" s="377">
        <f>'（参考）一次エネルギー使用量算定シート'!N59</f>
        <v>0</v>
      </c>
      <c r="O57" s="376"/>
      <c r="P57" s="375"/>
      <c r="Q57" s="374">
        <f>IF(N57="","",-ABS(N57*P57))</f>
        <v>0</v>
      </c>
      <c r="R57" s="253"/>
      <c r="S57" s="264"/>
      <c r="V57" s="272"/>
      <c r="W57" s="272"/>
    </row>
    <row r="58" spans="2:23" s="227" customFormat="1" ht="18.75">
      <c r="B58" s="250"/>
      <c r="D58" s="792"/>
      <c r="E58" s="793"/>
      <c r="F58" s="793"/>
      <c r="G58" s="271"/>
      <c r="H58" s="755" t="s">
        <v>318</v>
      </c>
      <c r="I58" s="755"/>
      <c r="J58" s="755"/>
      <c r="K58" s="755"/>
      <c r="L58" s="269"/>
      <c r="M58" s="268" t="s">
        <v>307</v>
      </c>
      <c r="N58" s="373">
        <f>'（参考）一次エネルギー使用量算定シート'!N60</f>
        <v>0</v>
      </c>
      <c r="O58" s="372"/>
      <c r="P58" s="371"/>
      <c r="Q58" s="302">
        <f>IF(N58="","",-ABS(N58*P58))</f>
        <v>0</v>
      </c>
      <c r="R58" s="253"/>
      <c r="S58" s="264"/>
      <c r="V58" s="251"/>
      <c r="W58" s="251"/>
    </row>
    <row r="59" spans="2:23" s="227" customFormat="1" ht="19.5" thickBot="1">
      <c r="B59" s="250"/>
      <c r="D59" s="794"/>
      <c r="E59" s="795"/>
      <c r="F59" s="795"/>
      <c r="G59" s="263"/>
      <c r="H59" s="784" t="s">
        <v>299</v>
      </c>
      <c r="I59" s="784"/>
      <c r="J59" s="784"/>
      <c r="K59" s="784"/>
      <c r="L59" s="262"/>
      <c r="M59" s="261"/>
      <c r="N59" s="260"/>
      <c r="O59" s="259"/>
      <c r="P59" s="370"/>
      <c r="Q59" s="416" t="str">
        <f>IF(SUM(Q57:Q58)=0,"",SUM(Q57:Q58))</f>
        <v/>
      </c>
      <c r="R59" s="253"/>
      <c r="S59" s="252"/>
      <c r="U59" s="229" t="s">
        <v>319</v>
      </c>
      <c r="V59" s="251" t="s">
        <v>320</v>
      </c>
      <c r="W59" s="251"/>
    </row>
    <row r="60" spans="2:23" s="227" customFormat="1" ht="20.25" thickTop="1" thickBot="1">
      <c r="B60" s="250"/>
      <c r="D60" s="369"/>
      <c r="E60" s="368"/>
      <c r="F60" s="807" t="s">
        <v>321</v>
      </c>
      <c r="G60" s="807"/>
      <c r="H60" s="807"/>
      <c r="I60" s="807"/>
      <c r="J60" s="807"/>
      <c r="K60" s="807"/>
      <c r="L60" s="367"/>
      <c r="M60" s="366" t="s">
        <v>333</v>
      </c>
      <c r="N60" s="365"/>
      <c r="O60" s="364"/>
      <c r="P60" s="415"/>
      <c r="Q60" s="417" t="str">
        <f>IF(SUM(Q41,Q50,Q56,Q59)=0,"",SUM(Q41,Q50,Q56,Q59))</f>
        <v/>
      </c>
      <c r="R60" s="253"/>
      <c r="S60" s="252"/>
      <c r="U60" s="229" t="s">
        <v>322</v>
      </c>
      <c r="V60" s="251" t="s">
        <v>323</v>
      </c>
      <c r="W60" s="251"/>
    </row>
    <row r="61" spans="2:23" s="227" customFormat="1" ht="14.25" thickTop="1">
      <c r="B61" s="250"/>
      <c r="D61" s="249"/>
      <c r="E61" s="249"/>
      <c r="F61" s="248"/>
      <c r="G61" s="248"/>
      <c r="H61" s="248"/>
      <c r="I61" s="248"/>
      <c r="J61" s="248"/>
      <c r="K61" s="248"/>
      <c r="L61" s="247"/>
      <c r="M61" s="246"/>
      <c r="N61" s="245"/>
      <c r="O61" s="245"/>
      <c r="P61" s="363"/>
      <c r="Q61" s="244"/>
      <c r="R61" s="244"/>
      <c r="S61" s="243"/>
    </row>
    <row r="62" spans="2:23" s="227" customFormat="1">
      <c r="B62" s="242"/>
      <c r="C62" s="241"/>
      <c r="D62" s="241"/>
      <c r="E62" s="241"/>
      <c r="F62" s="240"/>
      <c r="G62" s="240"/>
      <c r="H62" s="239"/>
      <c r="I62" s="237"/>
      <c r="J62" s="237"/>
      <c r="K62" s="238"/>
      <c r="L62" s="237"/>
      <c r="M62" s="236"/>
      <c r="N62" s="235"/>
      <c r="O62" s="235"/>
      <c r="P62" s="362"/>
      <c r="Q62" s="234"/>
      <c r="R62" s="234"/>
      <c r="S62" s="233"/>
    </row>
    <row r="63" spans="2:23" s="227" customFormat="1" ht="12">
      <c r="H63" s="232"/>
      <c r="I63" s="232"/>
      <c r="J63" s="232"/>
      <c r="K63" s="232"/>
      <c r="L63" s="232"/>
      <c r="M63" s="231"/>
      <c r="N63" s="230"/>
      <c r="O63" s="230"/>
      <c r="P63" s="230"/>
      <c r="Q63" s="228"/>
      <c r="R63" s="228"/>
      <c r="S63" s="228"/>
    </row>
    <row r="64" spans="2:23" s="227" customFormat="1" ht="18.75">
      <c r="H64" s="788" t="s">
        <v>384</v>
      </c>
      <c r="I64" s="789"/>
      <c r="J64" s="789"/>
      <c r="K64" s="789"/>
      <c r="L64" s="789"/>
      <c r="M64" s="789"/>
      <c r="N64" s="789"/>
      <c r="O64" s="789"/>
      <c r="P64" s="789"/>
      <c r="Q64" s="789"/>
      <c r="R64" s="228"/>
      <c r="S64" s="228"/>
    </row>
    <row r="65" spans="8:23">
      <c r="H65" s="224" t="s">
        <v>395</v>
      </c>
      <c r="T65" s="226"/>
      <c r="U65" s="226"/>
      <c r="V65" s="226"/>
      <c r="W65" s="226"/>
    </row>
    <row r="66" spans="8:23">
      <c r="H66" s="224" t="s">
        <v>396</v>
      </c>
      <c r="T66" s="226"/>
      <c r="U66" s="226"/>
      <c r="V66" s="226"/>
      <c r="W66" s="226"/>
    </row>
    <row r="67" spans="8:23">
      <c r="T67" s="226"/>
      <c r="U67" s="226"/>
      <c r="V67" s="226"/>
      <c r="W67" s="226"/>
    </row>
  </sheetData>
  <mergeCells count="57">
    <mergeCell ref="H64:Q64"/>
    <mergeCell ref="D57:F59"/>
    <mergeCell ref="H57:K57"/>
    <mergeCell ref="H58:K58"/>
    <mergeCell ref="H59:K59"/>
    <mergeCell ref="F60:K60"/>
    <mergeCell ref="H55:K55"/>
    <mergeCell ref="H56:K56"/>
    <mergeCell ref="H41:K41"/>
    <mergeCell ref="D42:F50"/>
    <mergeCell ref="H42:K42"/>
    <mergeCell ref="H43:K43"/>
    <mergeCell ref="H44:K44"/>
    <mergeCell ref="H45:K45"/>
    <mergeCell ref="H46:K46"/>
    <mergeCell ref="H47:K47"/>
    <mergeCell ref="D51:F56"/>
    <mergeCell ref="H51:K51"/>
    <mergeCell ref="H52:K52"/>
    <mergeCell ref="H53:K53"/>
    <mergeCell ref="H54:K54"/>
    <mergeCell ref="H48:K48"/>
    <mergeCell ref="H49:K49"/>
    <mergeCell ref="H50:K50"/>
    <mergeCell ref="H35:K35"/>
    <mergeCell ref="H36:K36"/>
    <mergeCell ref="H38:K38"/>
    <mergeCell ref="G39:G40"/>
    <mergeCell ref="H39:H40"/>
    <mergeCell ref="I39:I40"/>
    <mergeCell ref="H34:K34"/>
    <mergeCell ref="H19:K19"/>
    <mergeCell ref="H20:K20"/>
    <mergeCell ref="G21:G22"/>
    <mergeCell ref="H21:H22"/>
    <mergeCell ref="G23:G24"/>
    <mergeCell ref="H23:H24"/>
    <mergeCell ref="H37:K37"/>
    <mergeCell ref="H31:K31"/>
    <mergeCell ref="H32:K32"/>
    <mergeCell ref="H33:K33"/>
    <mergeCell ref="H10:K10"/>
    <mergeCell ref="H11:K11"/>
    <mergeCell ref="H12:K12"/>
    <mergeCell ref="H13:K13"/>
    <mergeCell ref="G25:G30"/>
    <mergeCell ref="H25:H30"/>
    <mergeCell ref="H18:K18"/>
    <mergeCell ref="H14:K14"/>
    <mergeCell ref="H15:K15"/>
    <mergeCell ref="H16:K16"/>
    <mergeCell ref="H17:K17"/>
    <mergeCell ref="D5:Q5"/>
    <mergeCell ref="D6:Q6"/>
    <mergeCell ref="F8:K9"/>
    <mergeCell ref="M8:N8"/>
    <mergeCell ref="O8:Q8"/>
  </mergeCells>
  <phoneticPr fontId="3"/>
  <conditionalFormatting sqref="P38:P41 P43:P45 P51 P57:P58">
    <cfRule type="expression" dxfId="8" priority="1">
      <formula>AND($N38&gt;0,$P38="")</formula>
    </cfRule>
  </conditionalFormatting>
  <dataValidations count="3">
    <dataValidation imeMode="off" allowBlank="1" showInputMessage="1" showErrorMessage="1" sqref="O59:O60 N56:N60 O51:O56 N10:O50" xr:uid="{DC79552A-CA3D-491A-9454-F70509A2E858}"/>
    <dataValidation showInputMessage="1" showErrorMessage="1" sqref="M39:M40" xr:uid="{14AAEBFF-7C8A-4522-A170-EAC754931AA0}"/>
    <dataValidation type="whole" allowBlank="1" showInputMessage="1" showErrorMessage="1" sqref="N51:N55" xr:uid="{2C1B1B06-810B-4676-ABCA-972BEC65F416}">
      <formula1>0</formula1>
      <formula2>400000</formula2>
    </dataValidation>
  </dataValidations>
  <printOptions horizontalCentered="1"/>
  <pageMargins left="0.7" right="0.7" top="0.75" bottom="0.75" header="0.3" footer="0.3"/>
  <pageSetup paperSize="9" scale="5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2977C-6D04-46B8-BF77-588F9A484EE0}">
  <dimension ref="A3:AA38"/>
  <sheetViews>
    <sheetView workbookViewId="0">
      <selection activeCell="N17" sqref="N17"/>
    </sheetView>
  </sheetViews>
  <sheetFormatPr defaultColWidth="9" defaultRowHeight="13.5"/>
  <cols>
    <col min="1" max="1" width="1.25" style="12" customWidth="1"/>
    <col min="2" max="2" width="13.75" style="12" customWidth="1"/>
    <col min="3" max="3" width="4.75" style="12" customWidth="1"/>
    <col min="4" max="4" width="6.25" style="12" customWidth="1"/>
    <col min="5" max="5" width="5.5" style="12" customWidth="1"/>
    <col min="6" max="12" width="7" style="12" customWidth="1"/>
    <col min="13" max="16" width="9" style="12"/>
    <col min="17" max="17" width="13.75" style="12" customWidth="1"/>
    <col min="18" max="18" width="4.75" style="12" customWidth="1"/>
    <col min="19" max="19" width="6.25" style="12" customWidth="1"/>
    <col min="20" max="20" width="5.5" style="12" customWidth="1"/>
    <col min="21" max="27" width="7" style="12" customWidth="1"/>
    <col min="28" max="16384" width="9" style="12"/>
  </cols>
  <sheetData>
    <row r="3" spans="1:27">
      <c r="K3" s="13"/>
      <c r="L3" s="13"/>
      <c r="Z3" s="13"/>
      <c r="AA3" s="13"/>
    </row>
    <row r="4" spans="1:27" s="9" customFormat="1">
      <c r="C4" s="14"/>
      <c r="D4" s="10" t="s">
        <v>111</v>
      </c>
      <c r="P4" s="11"/>
      <c r="R4" s="14"/>
      <c r="S4" s="10" t="s">
        <v>111</v>
      </c>
    </row>
    <row r="5" spans="1:27" s="9" customFormat="1" ht="13.9" customHeight="1">
      <c r="C5" s="15"/>
      <c r="D5" s="10" t="s">
        <v>112</v>
      </c>
      <c r="P5" s="11"/>
      <c r="R5" s="15"/>
      <c r="S5" s="10" t="s">
        <v>112</v>
      </c>
    </row>
    <row r="6" spans="1:27" s="9" customFormat="1">
      <c r="P6" s="11"/>
    </row>
    <row r="7" spans="1:27" ht="13.5" customHeight="1">
      <c r="A7" s="16"/>
      <c r="K7" s="13"/>
      <c r="L7" s="13"/>
      <c r="Z7" s="13"/>
      <c r="AA7" s="13"/>
    </row>
    <row r="8" spans="1:27" ht="13.15" customHeight="1">
      <c r="A8" s="17"/>
      <c r="B8" s="18" t="s">
        <v>334</v>
      </c>
      <c r="C8" s="19"/>
      <c r="D8" s="19"/>
      <c r="E8" s="19"/>
      <c r="F8" s="19"/>
      <c r="G8" s="19"/>
      <c r="H8" s="19"/>
      <c r="I8" s="875" t="str">
        <f>IF(入力シート!E5="","年　　月　　日",入力シート!E5)</f>
        <v>年　　月　　日</v>
      </c>
      <c r="J8" s="875"/>
      <c r="K8" s="875"/>
      <c r="L8" s="875"/>
      <c r="Q8" s="18" t="s">
        <v>334</v>
      </c>
      <c r="R8" s="19"/>
      <c r="S8" s="19"/>
      <c r="T8" s="19"/>
      <c r="U8" s="19"/>
      <c r="V8" s="19"/>
      <c r="W8" s="19"/>
      <c r="X8" s="875" t="str">
        <f>IF(入力シート!U5="","年　　月　　日",入力シート!U5)</f>
        <v>年　　月　　日</v>
      </c>
      <c r="Y8" s="875"/>
      <c r="Z8" s="875"/>
      <c r="AA8" s="875"/>
    </row>
    <row r="9" spans="1:27" ht="25.5">
      <c r="A9" s="16"/>
      <c r="B9" s="644" t="s">
        <v>335</v>
      </c>
      <c r="C9" s="644"/>
      <c r="D9" s="644"/>
      <c r="E9" s="644"/>
      <c r="F9" s="644"/>
      <c r="G9" s="644"/>
      <c r="H9" s="644"/>
      <c r="I9" s="644"/>
      <c r="J9" s="644"/>
      <c r="K9" s="644"/>
      <c r="L9" s="644"/>
      <c r="Q9" s="644" t="s">
        <v>335</v>
      </c>
      <c r="R9" s="644"/>
      <c r="S9" s="644"/>
      <c r="T9" s="644"/>
      <c r="U9" s="644"/>
      <c r="V9" s="644"/>
      <c r="W9" s="644"/>
      <c r="X9" s="644"/>
      <c r="Y9" s="644"/>
      <c r="Z9" s="644"/>
      <c r="AA9" s="644"/>
    </row>
    <row r="10" spans="1:27" ht="14.25">
      <c r="A10" s="16"/>
      <c r="B10" s="20" t="s">
        <v>336</v>
      </c>
      <c r="C10" s="19"/>
      <c r="D10" s="19"/>
      <c r="E10" s="21"/>
      <c r="F10" s="19"/>
      <c r="G10" s="19"/>
      <c r="H10" s="19"/>
      <c r="I10" s="19"/>
      <c r="J10" s="19"/>
      <c r="K10" s="22"/>
      <c r="L10" s="22"/>
      <c r="Q10" s="20" t="s">
        <v>336</v>
      </c>
      <c r="R10" s="19"/>
      <c r="S10" s="19"/>
      <c r="T10" s="21"/>
      <c r="U10" s="19"/>
      <c r="V10" s="19"/>
      <c r="W10" s="19"/>
      <c r="X10" s="19"/>
      <c r="Y10" s="19"/>
      <c r="Z10" s="22"/>
      <c r="AA10" s="22"/>
    </row>
    <row r="11" spans="1:27" ht="25.15" customHeight="1">
      <c r="A11" s="17"/>
      <c r="B11" s="23" t="s">
        <v>337</v>
      </c>
      <c r="C11" s="863">
        <f>入力シート!E6</f>
        <v>0</v>
      </c>
      <c r="D11" s="864"/>
      <c r="E11" s="864"/>
      <c r="F11" s="864"/>
      <c r="G11" s="864"/>
      <c r="H11" s="864"/>
      <c r="I11" s="864"/>
      <c r="J11" s="864"/>
      <c r="K11" s="864"/>
      <c r="L11" s="865"/>
      <c r="Q11" s="23" t="s">
        <v>337</v>
      </c>
      <c r="R11" s="876" t="s">
        <v>338</v>
      </c>
      <c r="S11" s="867"/>
      <c r="T11" s="867"/>
      <c r="U11" s="867"/>
      <c r="V11" s="867"/>
      <c r="W11" s="867"/>
      <c r="X11" s="867"/>
      <c r="Y11" s="867"/>
      <c r="Z11" s="867"/>
      <c r="AA11" s="868"/>
    </row>
    <row r="12" spans="1:27" ht="25.15" customHeight="1">
      <c r="A12" s="17"/>
      <c r="B12" s="24" t="s">
        <v>339</v>
      </c>
      <c r="C12" s="863">
        <f>入力シート!E50</f>
        <v>0</v>
      </c>
      <c r="D12" s="864"/>
      <c r="E12" s="864"/>
      <c r="F12" s="864"/>
      <c r="G12" s="864"/>
      <c r="H12" s="864"/>
      <c r="I12" s="864"/>
      <c r="J12" s="864"/>
      <c r="K12" s="864"/>
      <c r="L12" s="865"/>
      <c r="Q12" s="24" t="s">
        <v>339</v>
      </c>
      <c r="R12" s="866" t="s">
        <v>340</v>
      </c>
      <c r="S12" s="867"/>
      <c r="T12" s="867"/>
      <c r="U12" s="867"/>
      <c r="V12" s="867"/>
      <c r="W12" s="867"/>
      <c r="X12" s="867"/>
      <c r="Y12" s="867"/>
      <c r="Z12" s="867"/>
      <c r="AA12" s="868"/>
    </row>
    <row r="13" spans="1:27" ht="25.15" customHeight="1">
      <c r="A13" s="17"/>
      <c r="B13" s="24" t="s">
        <v>341</v>
      </c>
      <c r="C13" s="863">
        <f>入力シート!E52</f>
        <v>0</v>
      </c>
      <c r="D13" s="864"/>
      <c r="E13" s="864"/>
      <c r="F13" s="864"/>
      <c r="G13" s="864"/>
      <c r="H13" s="864"/>
      <c r="I13" s="864"/>
      <c r="J13" s="864"/>
      <c r="K13" s="864"/>
      <c r="L13" s="865"/>
      <c r="Q13" s="24" t="s">
        <v>341</v>
      </c>
      <c r="R13" s="866" t="s">
        <v>342</v>
      </c>
      <c r="S13" s="867"/>
      <c r="T13" s="867"/>
      <c r="U13" s="867"/>
      <c r="V13" s="867"/>
      <c r="W13" s="867"/>
      <c r="X13" s="867"/>
      <c r="Y13" s="867"/>
      <c r="Z13" s="867"/>
      <c r="AA13" s="868"/>
    </row>
    <row r="14" spans="1:27" ht="30" customHeight="1">
      <c r="A14" s="17"/>
      <c r="B14" s="869" t="s">
        <v>343</v>
      </c>
      <c r="C14" s="25" t="s">
        <v>344</v>
      </c>
      <c r="D14" s="26"/>
      <c r="E14" s="26"/>
      <c r="F14" s="871"/>
      <c r="G14" s="871"/>
      <c r="H14" s="871"/>
      <c r="I14" s="871"/>
      <c r="J14" s="871"/>
      <c r="K14" s="871"/>
      <c r="L14" s="872"/>
      <c r="M14" s="27" t="s">
        <v>2</v>
      </c>
      <c r="Q14" s="869" t="s">
        <v>343</v>
      </c>
      <c r="R14" s="25" t="s">
        <v>344</v>
      </c>
      <c r="S14" s="26"/>
      <c r="T14" s="26"/>
      <c r="U14" s="873">
        <v>45514</v>
      </c>
      <c r="V14" s="873"/>
      <c r="W14" s="873"/>
      <c r="X14" s="873"/>
      <c r="Y14" s="873"/>
      <c r="Z14" s="873"/>
      <c r="AA14" s="874"/>
    </row>
    <row r="15" spans="1:27" ht="30" customHeight="1">
      <c r="A15" s="16"/>
      <c r="B15" s="870"/>
      <c r="C15" s="25" t="s">
        <v>345</v>
      </c>
      <c r="D15" s="26"/>
      <c r="E15" s="28"/>
      <c r="F15" s="871"/>
      <c r="G15" s="871"/>
      <c r="H15" s="871"/>
      <c r="I15" s="871"/>
      <c r="J15" s="871"/>
      <c r="K15" s="871"/>
      <c r="L15" s="872"/>
      <c r="M15" s="27" t="s">
        <v>2</v>
      </c>
      <c r="Q15" s="870"/>
      <c r="R15" s="25" t="s">
        <v>345</v>
      </c>
      <c r="S15" s="26"/>
      <c r="T15" s="28"/>
      <c r="U15" s="873">
        <v>45519</v>
      </c>
      <c r="V15" s="873"/>
      <c r="W15" s="873"/>
      <c r="X15" s="873"/>
      <c r="Y15" s="873"/>
      <c r="Z15" s="873"/>
      <c r="AA15" s="874"/>
    </row>
    <row r="16" spans="1:27" ht="49.9" customHeight="1">
      <c r="A16" s="16"/>
      <c r="B16" s="858" t="s">
        <v>346</v>
      </c>
      <c r="C16" s="29"/>
      <c r="D16" s="860" t="s">
        <v>347</v>
      </c>
      <c r="E16" s="861"/>
      <c r="F16" s="861"/>
      <c r="G16" s="861"/>
      <c r="H16" s="861"/>
      <c r="I16" s="861"/>
      <c r="J16" s="861"/>
      <c r="K16" s="861"/>
      <c r="L16" s="862"/>
      <c r="Q16" s="858" t="s">
        <v>346</v>
      </c>
      <c r="R16" s="30" t="s">
        <v>348</v>
      </c>
      <c r="S16" s="860" t="s">
        <v>347</v>
      </c>
      <c r="T16" s="861"/>
      <c r="U16" s="861"/>
      <c r="V16" s="861"/>
      <c r="W16" s="861"/>
      <c r="X16" s="861"/>
      <c r="Y16" s="861"/>
      <c r="Z16" s="861"/>
      <c r="AA16" s="862"/>
    </row>
    <row r="17" spans="1:27" ht="49.9" customHeight="1">
      <c r="A17" s="16"/>
      <c r="B17" s="859"/>
      <c r="C17" s="29"/>
      <c r="D17" s="860" t="s">
        <v>349</v>
      </c>
      <c r="E17" s="861"/>
      <c r="F17" s="861"/>
      <c r="G17" s="861"/>
      <c r="H17" s="861"/>
      <c r="I17" s="861"/>
      <c r="J17" s="861"/>
      <c r="K17" s="861"/>
      <c r="L17" s="862"/>
      <c r="N17" s="31"/>
      <c r="O17" s="31"/>
      <c r="Q17" s="859"/>
      <c r="R17" s="32"/>
      <c r="S17" s="860" t="s">
        <v>349</v>
      </c>
      <c r="T17" s="861"/>
      <c r="U17" s="861"/>
      <c r="V17" s="861"/>
      <c r="W17" s="861"/>
      <c r="X17" s="861"/>
      <c r="Y17" s="861"/>
      <c r="Z17" s="861"/>
      <c r="AA17" s="862"/>
    </row>
    <row r="18" spans="1:27" ht="20.100000000000001" customHeight="1">
      <c r="A18" s="16"/>
      <c r="B18" s="33" t="s">
        <v>350</v>
      </c>
      <c r="C18" s="25"/>
      <c r="D18" s="34"/>
      <c r="E18" s="35"/>
      <c r="F18" s="36"/>
      <c r="G18" s="25"/>
      <c r="H18" s="28"/>
      <c r="I18" s="37"/>
      <c r="J18" s="26"/>
      <c r="K18" s="38"/>
      <c r="L18" s="39"/>
      <c r="P18" s="40"/>
      <c r="Q18" s="33" t="s">
        <v>350</v>
      </c>
      <c r="R18" s="25"/>
      <c r="S18" s="34"/>
      <c r="T18" s="35"/>
      <c r="U18" s="36"/>
      <c r="V18" s="25"/>
      <c r="W18" s="28"/>
      <c r="X18" s="37"/>
      <c r="Y18" s="26"/>
      <c r="Z18" s="38"/>
      <c r="AA18" s="39"/>
    </row>
    <row r="19" spans="1:27" ht="20.100000000000001" customHeight="1">
      <c r="A19" s="16"/>
      <c r="B19" s="848" t="s">
        <v>351</v>
      </c>
      <c r="C19" s="849"/>
      <c r="D19" s="849"/>
      <c r="E19" s="849"/>
      <c r="F19" s="850"/>
      <c r="G19" s="851">
        <f>入力シート!E53</f>
        <v>0</v>
      </c>
      <c r="H19" s="852"/>
      <c r="I19" s="852"/>
      <c r="J19" s="852"/>
      <c r="K19" s="852"/>
      <c r="L19" s="853"/>
      <c r="Q19" s="848" t="s">
        <v>351</v>
      </c>
      <c r="R19" s="849"/>
      <c r="S19" s="849"/>
      <c r="T19" s="849"/>
      <c r="U19" s="850"/>
      <c r="V19" s="851">
        <f>入力シート!U53</f>
        <v>0</v>
      </c>
      <c r="W19" s="852"/>
      <c r="X19" s="852"/>
      <c r="Y19" s="852"/>
      <c r="Z19" s="852"/>
      <c r="AA19" s="853"/>
    </row>
    <row r="20" spans="1:27" ht="20.100000000000001" customHeight="1">
      <c r="A20" s="16"/>
      <c r="B20" s="848" t="s">
        <v>352</v>
      </c>
      <c r="C20" s="849"/>
      <c r="D20" s="849"/>
      <c r="E20" s="849"/>
      <c r="F20" s="850"/>
      <c r="G20" s="854" t="s">
        <v>353</v>
      </c>
      <c r="H20" s="855"/>
      <c r="I20" s="855"/>
      <c r="J20" s="856"/>
      <c r="K20" s="856"/>
      <c r="L20" s="41" t="s">
        <v>354</v>
      </c>
      <c r="M20" s="12" t="str">
        <f>"←"&amp;IF(OR(G19="工場等",G19="事務所等",G19="学校等"),40,30)&amp;"%以上になるように入力"</f>
        <v>←30%以上になるように入力</v>
      </c>
      <c r="Q20" s="848" t="s">
        <v>352</v>
      </c>
      <c r="R20" s="849"/>
      <c r="S20" s="849"/>
      <c r="T20" s="849"/>
      <c r="U20" s="850"/>
      <c r="V20" s="854" t="s">
        <v>353</v>
      </c>
      <c r="W20" s="855"/>
      <c r="X20" s="855"/>
      <c r="Y20" s="857">
        <v>50</v>
      </c>
      <c r="Z20" s="857"/>
      <c r="AA20" s="41" t="s">
        <v>354</v>
      </c>
    </row>
    <row r="21" spans="1:27" ht="20.100000000000001" customHeight="1">
      <c r="A21" s="16"/>
      <c r="B21" s="839" t="s">
        <v>355</v>
      </c>
      <c r="C21" s="840"/>
      <c r="D21" s="840"/>
      <c r="E21" s="840"/>
      <c r="F21" s="841"/>
      <c r="G21" s="42"/>
      <c r="H21" s="830" t="s">
        <v>356</v>
      </c>
      <c r="I21" s="830"/>
      <c r="J21" s="830"/>
      <c r="K21" s="830"/>
      <c r="L21" s="830"/>
      <c r="Q21" s="839" t="s">
        <v>355</v>
      </c>
      <c r="R21" s="840"/>
      <c r="S21" s="840"/>
      <c r="T21" s="840"/>
      <c r="U21" s="841"/>
      <c r="V21" s="43" t="s">
        <v>357</v>
      </c>
      <c r="W21" s="830" t="s">
        <v>356</v>
      </c>
      <c r="X21" s="830"/>
      <c r="Y21" s="830"/>
      <c r="Z21" s="830"/>
      <c r="AA21" s="830"/>
    </row>
    <row r="22" spans="1:27" ht="20.100000000000001" customHeight="1">
      <c r="A22" s="16"/>
      <c r="B22" s="842"/>
      <c r="C22" s="843"/>
      <c r="D22" s="843"/>
      <c r="E22" s="843"/>
      <c r="F22" s="844"/>
      <c r="G22" s="42"/>
      <c r="H22" s="830" t="s">
        <v>358</v>
      </c>
      <c r="I22" s="830"/>
      <c r="J22" s="830"/>
      <c r="K22" s="830"/>
      <c r="L22" s="830"/>
      <c r="Q22" s="842"/>
      <c r="R22" s="843"/>
      <c r="S22" s="843"/>
      <c r="T22" s="843"/>
      <c r="U22" s="844"/>
      <c r="V22" s="43" t="s">
        <v>357</v>
      </c>
      <c r="W22" s="830" t="s">
        <v>358</v>
      </c>
      <c r="X22" s="830"/>
      <c r="Y22" s="830"/>
      <c r="Z22" s="830"/>
      <c r="AA22" s="830"/>
    </row>
    <row r="23" spans="1:27" ht="20.100000000000001" customHeight="1">
      <c r="A23" s="16"/>
      <c r="B23" s="842"/>
      <c r="C23" s="843"/>
      <c r="D23" s="843"/>
      <c r="E23" s="843"/>
      <c r="F23" s="844"/>
      <c r="G23" s="42"/>
      <c r="H23" s="830" t="s">
        <v>359</v>
      </c>
      <c r="I23" s="830"/>
      <c r="J23" s="830"/>
      <c r="K23" s="830"/>
      <c r="L23" s="830"/>
      <c r="Q23" s="842"/>
      <c r="R23" s="843"/>
      <c r="S23" s="843"/>
      <c r="T23" s="843"/>
      <c r="U23" s="844"/>
      <c r="V23" s="43" t="s">
        <v>357</v>
      </c>
      <c r="W23" s="830" t="s">
        <v>359</v>
      </c>
      <c r="X23" s="830"/>
      <c r="Y23" s="830"/>
      <c r="Z23" s="830"/>
      <c r="AA23" s="830"/>
    </row>
    <row r="24" spans="1:27" ht="20.100000000000001" customHeight="1">
      <c r="A24" s="16"/>
      <c r="B24" s="842"/>
      <c r="C24" s="843"/>
      <c r="D24" s="843"/>
      <c r="E24" s="843"/>
      <c r="F24" s="844"/>
      <c r="G24" s="42"/>
      <c r="H24" s="830" t="s">
        <v>360</v>
      </c>
      <c r="I24" s="830"/>
      <c r="J24" s="830"/>
      <c r="K24" s="830"/>
      <c r="L24" s="830"/>
      <c r="Q24" s="842"/>
      <c r="R24" s="843"/>
      <c r="S24" s="843"/>
      <c r="T24" s="843"/>
      <c r="U24" s="844"/>
      <c r="V24" s="44"/>
      <c r="W24" s="830" t="s">
        <v>360</v>
      </c>
      <c r="X24" s="830"/>
      <c r="Y24" s="830"/>
      <c r="Z24" s="830"/>
      <c r="AA24" s="830"/>
    </row>
    <row r="25" spans="1:27" ht="20.100000000000001" customHeight="1">
      <c r="A25" s="16"/>
      <c r="B25" s="842"/>
      <c r="C25" s="843"/>
      <c r="D25" s="843"/>
      <c r="E25" s="843"/>
      <c r="F25" s="844"/>
      <c r="G25" s="42"/>
      <c r="H25" s="830" t="s">
        <v>361</v>
      </c>
      <c r="I25" s="830"/>
      <c r="J25" s="830"/>
      <c r="K25" s="830"/>
      <c r="L25" s="830"/>
      <c r="Q25" s="842"/>
      <c r="R25" s="843"/>
      <c r="S25" s="843"/>
      <c r="T25" s="843"/>
      <c r="U25" s="844"/>
      <c r="V25" s="44"/>
      <c r="W25" s="830" t="s">
        <v>361</v>
      </c>
      <c r="X25" s="830"/>
      <c r="Y25" s="830"/>
      <c r="Z25" s="830"/>
      <c r="AA25" s="830"/>
    </row>
    <row r="26" spans="1:27" ht="20.100000000000001" customHeight="1">
      <c r="A26" s="16"/>
      <c r="B26" s="845"/>
      <c r="C26" s="846"/>
      <c r="D26" s="846"/>
      <c r="E26" s="846"/>
      <c r="F26" s="847"/>
      <c r="G26" s="42"/>
      <c r="H26" s="830" t="s">
        <v>362</v>
      </c>
      <c r="I26" s="830"/>
      <c r="J26" s="830"/>
      <c r="K26" s="830"/>
      <c r="L26" s="830"/>
      <c r="Q26" s="845"/>
      <c r="R26" s="846"/>
      <c r="S26" s="846"/>
      <c r="T26" s="846"/>
      <c r="U26" s="847"/>
      <c r="V26" s="44"/>
      <c r="W26" s="830" t="s">
        <v>362</v>
      </c>
      <c r="X26" s="830"/>
      <c r="Y26" s="830"/>
      <c r="Z26" s="830"/>
      <c r="AA26" s="830"/>
    </row>
    <row r="27" spans="1:27" ht="20.100000000000001" customHeight="1">
      <c r="A27" s="16"/>
      <c r="B27" s="45" t="s">
        <v>363</v>
      </c>
      <c r="C27" s="46"/>
      <c r="D27" s="47"/>
      <c r="E27" s="48"/>
      <c r="F27" s="49"/>
      <c r="G27" s="46"/>
      <c r="H27" s="50"/>
      <c r="I27" s="51"/>
      <c r="J27" s="52"/>
      <c r="K27" s="53"/>
      <c r="L27" s="54"/>
      <c r="P27" s="40"/>
      <c r="Q27" s="45" t="s">
        <v>363</v>
      </c>
      <c r="R27" s="46"/>
      <c r="S27" s="47"/>
      <c r="T27" s="48"/>
      <c r="U27" s="49"/>
      <c r="V27" s="46"/>
      <c r="W27" s="50"/>
      <c r="X27" s="51"/>
      <c r="Y27" s="52"/>
      <c r="Z27" s="53"/>
      <c r="AA27" s="54"/>
    </row>
    <row r="28" spans="1:27" ht="20.100000000000001" customHeight="1">
      <c r="A28" s="16"/>
      <c r="B28" s="831" t="s">
        <v>364</v>
      </c>
      <c r="C28" s="832"/>
      <c r="D28" s="832"/>
      <c r="E28" s="832"/>
      <c r="F28" s="835" t="s">
        <v>365</v>
      </c>
      <c r="G28" s="826" t="s">
        <v>366</v>
      </c>
      <c r="H28" s="837"/>
      <c r="I28" s="837"/>
      <c r="J28" s="837"/>
      <c r="K28" s="837"/>
      <c r="L28" s="838"/>
      <c r="Q28" s="831" t="s">
        <v>364</v>
      </c>
      <c r="R28" s="832"/>
      <c r="S28" s="832"/>
      <c r="T28" s="832"/>
      <c r="U28" s="835" t="s">
        <v>365</v>
      </c>
      <c r="V28" s="826" t="s">
        <v>366</v>
      </c>
      <c r="W28" s="837"/>
      <c r="X28" s="837"/>
      <c r="Y28" s="837"/>
      <c r="Z28" s="837"/>
      <c r="AA28" s="838"/>
    </row>
    <row r="29" spans="1:27" ht="20.100000000000001" customHeight="1">
      <c r="A29" s="16"/>
      <c r="B29" s="833"/>
      <c r="C29" s="834"/>
      <c r="D29" s="834"/>
      <c r="E29" s="834"/>
      <c r="F29" s="836"/>
      <c r="G29" s="826" t="s">
        <v>367</v>
      </c>
      <c r="H29" s="827"/>
      <c r="I29" s="55" t="s">
        <v>368</v>
      </c>
      <c r="J29" s="826" t="s">
        <v>369</v>
      </c>
      <c r="K29" s="827"/>
      <c r="L29" s="56" t="s">
        <v>370</v>
      </c>
      <c r="Q29" s="833"/>
      <c r="R29" s="834"/>
      <c r="S29" s="834"/>
      <c r="T29" s="834"/>
      <c r="U29" s="836"/>
      <c r="V29" s="826" t="s">
        <v>367</v>
      </c>
      <c r="W29" s="827"/>
      <c r="X29" s="55" t="s">
        <v>368</v>
      </c>
      <c r="Y29" s="826" t="s">
        <v>369</v>
      </c>
      <c r="Z29" s="827"/>
      <c r="AA29" s="56" t="s">
        <v>370</v>
      </c>
    </row>
    <row r="30" spans="1:27" ht="20.100000000000001" customHeight="1">
      <c r="A30" s="16"/>
      <c r="B30" s="828"/>
      <c r="C30" s="820"/>
      <c r="D30" s="820"/>
      <c r="E30" s="821"/>
      <c r="F30" s="57"/>
      <c r="G30" s="819"/>
      <c r="H30" s="821"/>
      <c r="I30" s="58"/>
      <c r="J30" s="819"/>
      <c r="K30" s="821"/>
      <c r="L30" s="58"/>
      <c r="Q30" s="829" t="s">
        <v>371</v>
      </c>
      <c r="R30" s="824"/>
      <c r="S30" s="824"/>
      <c r="T30" s="825"/>
      <c r="U30" s="59">
        <v>3</v>
      </c>
      <c r="V30" s="823"/>
      <c r="W30" s="825"/>
      <c r="X30" s="60">
        <v>3</v>
      </c>
      <c r="Y30" s="823"/>
      <c r="Z30" s="825"/>
      <c r="AA30" s="60">
        <v>3</v>
      </c>
    </row>
    <row r="31" spans="1:27" ht="20.100000000000001" customHeight="1">
      <c r="A31" s="16"/>
      <c r="B31" s="819"/>
      <c r="C31" s="820"/>
      <c r="D31" s="820"/>
      <c r="E31" s="821"/>
      <c r="F31" s="57"/>
      <c r="G31" s="819"/>
      <c r="H31" s="821"/>
      <c r="I31" s="58"/>
      <c r="J31" s="819"/>
      <c r="K31" s="821"/>
      <c r="L31" s="58"/>
      <c r="Q31" s="823" t="s">
        <v>372</v>
      </c>
      <c r="R31" s="824"/>
      <c r="S31" s="824"/>
      <c r="T31" s="825"/>
      <c r="U31" s="59">
        <v>100</v>
      </c>
      <c r="V31" s="823"/>
      <c r="W31" s="825"/>
      <c r="X31" s="60"/>
      <c r="Y31" s="823"/>
      <c r="Z31" s="825"/>
      <c r="AA31" s="60"/>
    </row>
    <row r="32" spans="1:27" ht="20.100000000000001" customHeight="1">
      <c r="A32" s="16"/>
      <c r="B32" s="819"/>
      <c r="C32" s="820"/>
      <c r="D32" s="820"/>
      <c r="E32" s="821"/>
      <c r="F32" s="57"/>
      <c r="G32" s="819"/>
      <c r="H32" s="821"/>
      <c r="I32" s="58"/>
      <c r="J32" s="819"/>
      <c r="K32" s="821"/>
      <c r="L32" s="58"/>
      <c r="Q32" s="817"/>
      <c r="R32" s="822"/>
      <c r="S32" s="822"/>
      <c r="T32" s="818"/>
      <c r="U32" s="61"/>
      <c r="V32" s="817"/>
      <c r="W32" s="818"/>
      <c r="X32" s="62"/>
      <c r="Y32" s="817"/>
      <c r="Z32" s="818"/>
      <c r="AA32" s="62"/>
    </row>
    <row r="33" spans="1:27" ht="20.100000000000001" customHeight="1">
      <c r="A33" s="16"/>
      <c r="B33" s="819"/>
      <c r="C33" s="820"/>
      <c r="D33" s="820"/>
      <c r="E33" s="821"/>
      <c r="F33" s="57"/>
      <c r="G33" s="819"/>
      <c r="H33" s="821"/>
      <c r="I33" s="58"/>
      <c r="J33" s="819"/>
      <c r="K33" s="821"/>
      <c r="L33" s="58"/>
      <c r="Q33" s="817"/>
      <c r="R33" s="822"/>
      <c r="S33" s="822"/>
      <c r="T33" s="818"/>
      <c r="U33" s="61"/>
      <c r="V33" s="817"/>
      <c r="W33" s="818"/>
      <c r="X33" s="62"/>
      <c r="Y33" s="817"/>
      <c r="Z33" s="818"/>
      <c r="AA33" s="62"/>
    </row>
    <row r="34" spans="1:27" ht="20.100000000000001" customHeight="1">
      <c r="A34" s="16"/>
      <c r="B34" s="811"/>
      <c r="C34" s="812"/>
      <c r="D34" s="812"/>
      <c r="E34" s="813"/>
      <c r="F34" s="63"/>
      <c r="G34" s="811"/>
      <c r="H34" s="813"/>
      <c r="I34" s="64"/>
      <c r="J34" s="811"/>
      <c r="K34" s="813"/>
      <c r="L34" s="64"/>
      <c r="Q34" s="814"/>
      <c r="R34" s="815"/>
      <c r="S34" s="815"/>
      <c r="T34" s="816"/>
      <c r="U34" s="65"/>
      <c r="V34" s="814"/>
      <c r="W34" s="816"/>
      <c r="X34" s="66"/>
      <c r="Y34" s="814"/>
      <c r="Z34" s="816"/>
      <c r="AA34" s="66"/>
    </row>
    <row r="35" spans="1:27" ht="20.100000000000001" customHeight="1">
      <c r="A35" s="16"/>
      <c r="B35" s="67" t="s">
        <v>373</v>
      </c>
      <c r="C35" s="68"/>
      <c r="D35" s="68"/>
      <c r="E35" s="68"/>
      <c r="F35" s="68"/>
      <c r="G35" s="68"/>
      <c r="H35" s="68"/>
      <c r="I35" s="68"/>
      <c r="J35" s="68"/>
      <c r="K35" s="68"/>
      <c r="L35" s="68"/>
      <c r="Q35" s="67" t="s">
        <v>373</v>
      </c>
      <c r="R35" s="68"/>
      <c r="S35" s="68"/>
      <c r="T35" s="68"/>
      <c r="U35" s="68"/>
      <c r="V35" s="68"/>
      <c r="W35" s="68"/>
      <c r="X35" s="68"/>
      <c r="Y35" s="68"/>
      <c r="Z35" s="68"/>
      <c r="AA35" s="68"/>
    </row>
    <row r="36" spans="1:27" ht="50.1" customHeight="1">
      <c r="A36" s="16"/>
      <c r="B36" s="808"/>
      <c r="C36" s="809"/>
      <c r="D36" s="809"/>
      <c r="E36" s="809"/>
      <c r="F36" s="809"/>
      <c r="G36" s="809"/>
      <c r="H36" s="809"/>
      <c r="I36" s="809"/>
      <c r="J36" s="809"/>
      <c r="K36" s="809"/>
      <c r="L36" s="810"/>
      <c r="Q36" s="808"/>
      <c r="R36" s="809"/>
      <c r="S36" s="809"/>
      <c r="T36" s="809"/>
      <c r="U36" s="809"/>
      <c r="V36" s="809"/>
      <c r="W36" s="809"/>
      <c r="X36" s="809"/>
      <c r="Y36" s="809"/>
      <c r="Z36" s="809"/>
      <c r="AA36" s="810"/>
    </row>
    <row r="37" spans="1:27">
      <c r="A37" s="16"/>
      <c r="B37" s="69"/>
      <c r="K37" s="13"/>
      <c r="L37" s="13"/>
      <c r="Q37" s="69"/>
      <c r="Z37" s="13"/>
      <c r="AA37" s="13"/>
    </row>
    <row r="38" spans="1:27">
      <c r="K38" s="13"/>
      <c r="L38" s="13"/>
      <c r="Z38" s="13"/>
      <c r="AA38" s="13"/>
    </row>
  </sheetData>
  <mergeCells count="88">
    <mergeCell ref="I8:L8"/>
    <mergeCell ref="X8:AA8"/>
    <mergeCell ref="B9:L9"/>
    <mergeCell ref="Q9:AA9"/>
    <mergeCell ref="C11:L11"/>
    <mergeCell ref="R11:AA11"/>
    <mergeCell ref="C12:L12"/>
    <mergeCell ref="R12:AA12"/>
    <mergeCell ref="C13:L13"/>
    <mergeCell ref="R13:AA13"/>
    <mergeCell ref="B14:B15"/>
    <mergeCell ref="F14:L14"/>
    <mergeCell ref="Q14:Q15"/>
    <mergeCell ref="U14:AA14"/>
    <mergeCell ref="F15:L15"/>
    <mergeCell ref="U15:AA15"/>
    <mergeCell ref="B16:B17"/>
    <mergeCell ref="D16:L16"/>
    <mergeCell ref="Q16:Q17"/>
    <mergeCell ref="S16:AA16"/>
    <mergeCell ref="D17:L17"/>
    <mergeCell ref="S17:AA17"/>
    <mergeCell ref="H23:L23"/>
    <mergeCell ref="W23:AA23"/>
    <mergeCell ref="H24:L24"/>
    <mergeCell ref="W24:AA24"/>
    <mergeCell ref="B19:F19"/>
    <mergeCell ref="G19:L19"/>
    <mergeCell ref="Q19:U19"/>
    <mergeCell ref="V19:AA19"/>
    <mergeCell ref="B20:F20"/>
    <mergeCell ref="G20:I20"/>
    <mergeCell ref="J20:K20"/>
    <mergeCell ref="Q20:U20"/>
    <mergeCell ref="V20:X20"/>
    <mergeCell ref="Y20:Z20"/>
    <mergeCell ref="H25:L25"/>
    <mergeCell ref="W25:AA25"/>
    <mergeCell ref="H26:L26"/>
    <mergeCell ref="W26:AA26"/>
    <mergeCell ref="B28:E29"/>
    <mergeCell ref="F28:F29"/>
    <mergeCell ref="G28:L28"/>
    <mergeCell ref="Q28:T29"/>
    <mergeCell ref="U28:U29"/>
    <mergeCell ref="V28:AA28"/>
    <mergeCell ref="B21:F26"/>
    <mergeCell ref="H21:L21"/>
    <mergeCell ref="Q21:U26"/>
    <mergeCell ref="W21:AA21"/>
    <mergeCell ref="H22:L22"/>
    <mergeCell ref="W22:AA22"/>
    <mergeCell ref="B30:E30"/>
    <mergeCell ref="G30:H30"/>
    <mergeCell ref="J30:K30"/>
    <mergeCell ref="Q30:T30"/>
    <mergeCell ref="V30:W30"/>
    <mergeCell ref="Y31:Z31"/>
    <mergeCell ref="G29:H29"/>
    <mergeCell ref="J29:K29"/>
    <mergeCell ref="V29:W29"/>
    <mergeCell ref="Y29:Z29"/>
    <mergeCell ref="Y30:Z30"/>
    <mergeCell ref="B31:E31"/>
    <mergeCell ref="G31:H31"/>
    <mergeCell ref="J31:K31"/>
    <mergeCell ref="Q31:T31"/>
    <mergeCell ref="V31:W31"/>
    <mergeCell ref="Y33:Z33"/>
    <mergeCell ref="B32:E32"/>
    <mergeCell ref="G32:H32"/>
    <mergeCell ref="J32:K32"/>
    <mergeCell ref="Q32:T32"/>
    <mergeCell ref="V32:W32"/>
    <mergeCell ref="Y32:Z32"/>
    <mergeCell ref="B33:E33"/>
    <mergeCell ref="G33:H33"/>
    <mergeCell ref="J33:K33"/>
    <mergeCell ref="Q33:T33"/>
    <mergeCell ref="V33:W33"/>
    <mergeCell ref="B36:L36"/>
    <mergeCell ref="Q36:AA36"/>
    <mergeCell ref="B34:E34"/>
    <mergeCell ref="G34:H34"/>
    <mergeCell ref="J34:K34"/>
    <mergeCell ref="Q34:T34"/>
    <mergeCell ref="V34:W34"/>
    <mergeCell ref="Y34:Z34"/>
  </mergeCells>
  <phoneticPr fontId="3"/>
  <conditionalFormatting sqref="B30:B34 F30:G34 I30:J34 L30:L34">
    <cfRule type="expression" dxfId="7" priority="6">
      <formula>$B$30&lt;&gt;""</formula>
    </cfRule>
  </conditionalFormatting>
  <conditionalFormatting sqref="C16:C17">
    <cfRule type="expression" dxfId="6" priority="8">
      <formula>OR($C$16&lt;&gt;"",$C$17&lt;&gt;"")</formula>
    </cfRule>
  </conditionalFormatting>
  <conditionalFormatting sqref="F14:F15">
    <cfRule type="expression" dxfId="5" priority="7">
      <formula>F14&lt;&gt;""</formula>
    </cfRule>
  </conditionalFormatting>
  <conditionalFormatting sqref="G21:G26">
    <cfRule type="expression" dxfId="4" priority="5">
      <formula>OR($G$23&lt;&gt;"",$G$24&lt;&gt;"",$G$25&lt;&gt;"",$G$26&lt;&gt;"",$G$27&lt;&gt;"")</formula>
    </cfRule>
  </conditionalFormatting>
  <conditionalFormatting sqref="Q30:Q34 U30:V34 X30:Y34 AA30:AA34">
    <cfRule type="expression" dxfId="3" priority="2">
      <formula>$B$30&lt;&gt;""</formula>
    </cfRule>
  </conditionalFormatting>
  <conditionalFormatting sqref="R16:R17">
    <cfRule type="expression" dxfId="2" priority="4">
      <formula>OR($C$16&lt;&gt;"",$C$17&lt;&gt;"")</formula>
    </cfRule>
  </conditionalFormatting>
  <conditionalFormatting sqref="U14:U15">
    <cfRule type="expression" dxfId="1" priority="3">
      <formula>U14&lt;&gt;""</formula>
    </cfRule>
  </conditionalFormatting>
  <conditionalFormatting sqref="V23:V26">
    <cfRule type="expression" dxfId="0" priority="1">
      <formula>OR($G$23&lt;&gt;"",$G$24&lt;&gt;"",$G$25&lt;&gt;"",$G$26&lt;&gt;"",$G$27&lt;&gt;"")</formula>
    </cfRule>
  </conditionalFormatting>
  <dataValidations count="2">
    <dataValidation type="list" allowBlank="1" showInputMessage="1" showErrorMessage="1" sqref="V21:V26 G21:G26" xr:uid="{B875D4B7-004F-49C9-A03B-B880BFF05CFA}">
      <formula1>"○"</formula1>
    </dataValidation>
    <dataValidation type="list" allowBlank="1" showInputMessage="1" showErrorMessage="1" sqref="C16:C17 R16:R17" xr:uid="{8F8BBC81-A60F-46B5-8EF6-D9B5462656ED}">
      <formula1>"〇"</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69AB62472A5B746843BF70B85457EA5" ma:contentTypeVersion="11" ma:contentTypeDescription="新しいドキュメントを作成します。" ma:contentTypeScope="" ma:versionID="b4bf80f0506a2762c6d3665b1dfef429">
  <xsd:schema xmlns:xsd="http://www.w3.org/2001/XMLSchema" xmlns:xs="http://www.w3.org/2001/XMLSchema" xmlns:p="http://schemas.microsoft.com/office/2006/metadata/properties" xmlns:ns2="3ad666fe-cbe1-41e0-983a-ab7cb5fd1927" xmlns:ns3="5c572ada-59f2-43e8-9f0d-f8263e2fc979" targetNamespace="http://schemas.microsoft.com/office/2006/metadata/properties" ma:root="true" ma:fieldsID="c99cf3434cf65076b6f6d5ea6fd543fa" ns2:_="" ns3:_="">
    <xsd:import namespace="3ad666fe-cbe1-41e0-983a-ab7cb5fd1927"/>
    <xsd:import namespace="5c572ada-59f2-43e8-9f0d-f8263e2fc9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d666fe-cbe1-41e0-983a-ab7cb5fd1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1581008-257b-4451-90d7-5018c512fac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572ada-59f2-43e8-9f0d-f8263e2fc9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cbc55c-3b15-4b4d-be30-d29baf0fa593}" ma:internalName="TaxCatchAll" ma:showField="CatchAllData" ma:web="5c572ada-59f2-43e8-9f0d-f8263e2fc9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d666fe-cbe1-41e0-983a-ab7cb5fd1927">
      <Terms xmlns="http://schemas.microsoft.com/office/infopath/2007/PartnerControls"/>
    </lcf76f155ced4ddcb4097134ff3c332f>
    <TaxCatchAll xmlns="5c572ada-59f2-43e8-9f0d-f8263e2fc9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57FE74-B705-4CB0-AF92-71864EE51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d666fe-cbe1-41e0-983a-ab7cb5fd1927"/>
    <ds:schemaRef ds:uri="5c572ada-59f2-43e8-9f0d-f8263e2fc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B1169F-9445-4910-95CF-F6B302D206EF}">
  <ds:schemaRefs>
    <ds:schemaRef ds:uri="http://schemas.microsoft.com/office/2006/metadata/properties"/>
    <ds:schemaRef ds:uri="http://schemas.microsoft.com/office/infopath/2007/PartnerControls"/>
    <ds:schemaRef ds:uri="3ad666fe-cbe1-41e0-983a-ab7cb5fd1927"/>
    <ds:schemaRef ds:uri="5c572ada-59f2-43e8-9f0d-f8263e2fc979"/>
  </ds:schemaRefs>
</ds:datastoreItem>
</file>

<file path=customXml/itemProps3.xml><?xml version="1.0" encoding="utf-8"?>
<ds:datastoreItem xmlns:ds="http://schemas.openxmlformats.org/officeDocument/2006/customXml" ds:itemID="{73F0C099-A003-4156-925F-86E6E9567A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vt:lpstr>
      <vt:lpstr>第17号様式</vt:lpstr>
      <vt:lpstr>第17号様式の2</vt:lpstr>
      <vt:lpstr>第17号様式の3</vt:lpstr>
      <vt:lpstr>第17号様式の４</vt:lpstr>
      <vt:lpstr>（参考）一次エネルギー使用量算定シート</vt:lpstr>
      <vt:lpstr>（参考）CO2排出量算定シート</vt:lpstr>
      <vt:lpstr>第２号様式（産労ゼロエミ）</vt:lpstr>
      <vt:lpstr>'（参考）CO2排出量算定シート'!Print_Area</vt:lpstr>
      <vt:lpstr>'（参考）一次エネルギー使用量算定シート'!Print_Area</vt:lpstr>
      <vt:lpstr>第17号様式!Print_Area</vt:lpstr>
      <vt:lpstr>第17号様式の2!Print_Area</vt:lpstr>
      <vt:lpstr>第17号様式の3!Print_Area</vt:lpstr>
      <vt:lpstr>第17号様式の４!Print_Area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2025-03-28T10:38:22Z</cp:lastPrinted>
  <dcterms:created xsi:type="dcterms:W3CDTF">2024-11-19T04:17:38Z</dcterms:created>
  <dcterms:modified xsi:type="dcterms:W3CDTF">2026-03-25T23:59:06Z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0x010100169AB62472A5B746843BF70B85457EA5</vt:lpwstr>
  </property>
  <property fmtid="{D5CDD505-2E9C-101B-9397-08002B2CF9AE}" pid="3" name="MediaServiceImageTags">
    <vt:lpwstr/>
  </property>
</Properties>
</file>