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13_ncr:1_{BF7A57B1-4620-4905-B281-DC8FA4A08512}" xr6:coauthVersionLast="47" xr6:coauthVersionMax="47" xr10:uidLastSave="{00000000-0000-0000-0000-000000000000}"/>
  <bookViews>
    <workbookView xWindow="34740" yWindow="630" windowWidth="21630" windowHeight="11250" tabRatio="892" firstSheet="6" activeTab="8" xr2:uid="{00000000-000D-0000-FFFF-FFFF00000000}"/>
  </bookViews>
  <sheets>
    <sheet name="区市町村" sheetId="2" state="hidden" r:id="rId1"/>
    <sheet name="原燃料" sheetId="11" state="hidden" r:id="rId2"/>
    <sheet name="施設型式" sheetId="10" state="hidden" r:id="rId3"/>
    <sheet name="用途" sheetId="16" state="hidden" r:id="rId4"/>
    <sheet name="バーナー" sheetId="18" state="hidden" r:id="rId5"/>
    <sheet name="単位" sheetId="21" state="hidden" r:id="rId6"/>
    <sheet name="1" sheetId="19" r:id="rId7"/>
    <sheet name="2" sheetId="20" r:id="rId8"/>
    <sheet name="作成要領・記入例" sheetId="22" r:id="rId9"/>
    <sheet name="（参考）リスト" sheetId="23" r:id="rId10"/>
  </sheets>
  <definedNames>
    <definedName name="_xlnm.Print_Area" localSheetId="6">'1'!$A$1:$BO$31</definedName>
    <definedName name="_xlnm.Print_Area" localSheetId="7">'2'!$A$2:$BO$33</definedName>
    <definedName name="_xlnm.Print_Area" localSheetId="8">作成要領・記入例!$A$1:$BU$60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20" l="1"/>
  <c r="B14" i="20"/>
  <c r="H14" i="20" s="1"/>
  <c r="Q20" i="19" l="1"/>
  <c r="AI14" i="20" l="1"/>
  <c r="AI18" i="20" l="1"/>
  <c r="AI17" i="20"/>
  <c r="AI16" i="20"/>
  <c r="AI15" i="20"/>
  <c r="N18" i="20"/>
  <c r="N17" i="20"/>
  <c r="N16" i="20"/>
  <c r="N15" i="20"/>
  <c r="B18" i="20"/>
  <c r="B17" i="20"/>
  <c r="B16" i="20"/>
  <c r="B15" i="20"/>
  <c r="BM30" i="19" l="1"/>
  <c r="BM29" i="19"/>
  <c r="BM28" i="19"/>
  <c r="BM27" i="19"/>
  <c r="BM26" i="19"/>
  <c r="BM25" i="19"/>
  <c r="BM24" i="19"/>
  <c r="BM23" i="19"/>
  <c r="BM22" i="19"/>
  <c r="BM21" i="19"/>
  <c r="BM20" i="19"/>
  <c r="BF30" i="19"/>
  <c r="BF29" i="19"/>
  <c r="BF28" i="19"/>
  <c r="BF27" i="19"/>
  <c r="BF26" i="19"/>
  <c r="BF25" i="19"/>
  <c r="BF24" i="19"/>
  <c r="BF23" i="19"/>
  <c r="BF22" i="19"/>
  <c r="BF21" i="19"/>
  <c r="BF20" i="19"/>
  <c r="Q30" i="19"/>
  <c r="Q29" i="19"/>
  <c r="Q28" i="19"/>
  <c r="Q27" i="19"/>
  <c r="Q26" i="19"/>
  <c r="Q25" i="19"/>
  <c r="Q24" i="19"/>
  <c r="Q23" i="19"/>
  <c r="Q22" i="19"/>
  <c r="Q21" i="19"/>
  <c r="B30" i="19"/>
  <c r="O30" i="19" s="1"/>
  <c r="B29" i="19"/>
  <c r="O29" i="19" s="1"/>
  <c r="B28" i="19"/>
  <c r="O28" i="19" s="1"/>
  <c r="B27" i="19"/>
  <c r="O27" i="19" s="1"/>
  <c r="B26" i="19"/>
  <c r="O26" i="19" s="1"/>
  <c r="B25" i="19"/>
  <c r="O25" i="19" s="1"/>
  <c r="B24" i="19"/>
  <c r="O24" i="19" s="1"/>
  <c r="B23" i="19"/>
  <c r="O23" i="19" s="1"/>
  <c r="B22" i="19"/>
  <c r="O22" i="19" s="1"/>
  <c r="B21" i="19"/>
  <c r="B20" i="19"/>
  <c r="G21" i="19" l="1"/>
  <c r="O21" i="19"/>
  <c r="G20" i="19"/>
  <c r="M20" i="19"/>
  <c r="J20" i="19"/>
  <c r="O20" i="19"/>
  <c r="B2" i="20"/>
  <c r="B2" i="19" l="1"/>
  <c r="BG12" i="19" l="1"/>
  <c r="BJ2" i="20" l="1"/>
  <c r="H15" i="20" l="1"/>
  <c r="H16" i="20"/>
  <c r="H17" i="20"/>
  <c r="H18" i="20"/>
  <c r="AD4" i="20" l="1"/>
  <c r="S20" i="19"/>
  <c r="S21" i="19" l="1"/>
  <c r="S22" i="19"/>
  <c r="S23" i="19"/>
  <c r="S24" i="19"/>
  <c r="S25" i="19"/>
  <c r="S26" i="19"/>
  <c r="S27" i="19"/>
  <c r="S28" i="19"/>
  <c r="S29" i="19"/>
  <c r="S30" i="19"/>
  <c r="BF31" i="20" l="1"/>
  <c r="BM31" i="20"/>
  <c r="M11" i="20"/>
  <c r="BM30" i="20" l="1"/>
  <c r="BF30" i="20"/>
  <c r="BM11" i="20"/>
  <c r="BF11" i="20"/>
  <c r="Q11" i="20"/>
  <c r="O11" i="20"/>
  <c r="J11" i="20"/>
  <c r="G11" i="20"/>
  <c r="B11" i="20"/>
  <c r="BN10" i="20"/>
  <c r="BG10" i="20"/>
  <c r="M29" i="19" l="1"/>
  <c r="J29" i="19"/>
  <c r="G29" i="19"/>
  <c r="G28" i="19"/>
  <c r="M28" i="19"/>
  <c r="J28" i="19"/>
  <c r="G24" i="19"/>
  <c r="M24" i="19"/>
  <c r="J24" i="19"/>
  <c r="M27" i="19"/>
  <c r="J27" i="19"/>
  <c r="G27" i="19"/>
  <c r="J23" i="19"/>
  <c r="G23" i="19"/>
  <c r="M23" i="19"/>
  <c r="M26" i="19"/>
  <c r="J26" i="19"/>
  <c r="G26" i="19"/>
  <c r="J22" i="19"/>
  <c r="G22" i="19"/>
  <c r="M22" i="19"/>
  <c r="M25" i="19"/>
  <c r="J25" i="19"/>
  <c r="G25" i="19"/>
  <c r="M30" i="19"/>
  <c r="J30" i="19"/>
  <c r="G30" i="19"/>
  <c r="J21" i="19"/>
  <c r="M21" i="19"/>
</calcChain>
</file>

<file path=xl/sharedStrings.xml><?xml version="1.0" encoding="utf-8"?>
<sst xmlns="http://schemas.openxmlformats.org/spreadsheetml/2006/main" count="1036" uniqueCount="595">
  <si>
    <t>東京都知事　殿</t>
    <rPh sb="0" eb="2">
      <t>トウキョウ</t>
    </rPh>
    <rPh sb="2" eb="5">
      <t>トチジ</t>
    </rPh>
    <rPh sb="6" eb="7">
      <t>トノ</t>
    </rPh>
    <phoneticPr fontId="1"/>
  </si>
  <si>
    <t>届出者</t>
    <rPh sb="0" eb="2">
      <t>トドケデ</t>
    </rPh>
    <rPh sb="2" eb="3">
      <t>シャ</t>
    </rPh>
    <phoneticPr fontId="1"/>
  </si>
  <si>
    <t>（住所）</t>
    <rPh sb="1" eb="3">
      <t>ジュウショ</t>
    </rPh>
    <phoneticPr fontId="1"/>
  </si>
  <si>
    <t>（名称）</t>
    <rPh sb="1" eb="3">
      <t>メイショウ</t>
    </rPh>
    <phoneticPr fontId="1"/>
  </si>
  <si>
    <t>１　工場又は事業場の概要</t>
    <rPh sb="2" eb="3">
      <t>コウ</t>
    </rPh>
    <rPh sb="3" eb="4">
      <t>ジョウ</t>
    </rPh>
    <rPh sb="4" eb="5">
      <t>マタ</t>
    </rPh>
    <rPh sb="6" eb="9">
      <t>ジギョウジョウ</t>
    </rPh>
    <rPh sb="10" eb="12">
      <t>ガイヨウ</t>
    </rPh>
    <phoneticPr fontId="1"/>
  </si>
  <si>
    <t>フリガナ</t>
    <phoneticPr fontId="1"/>
  </si>
  <si>
    <t>名称</t>
    <rPh sb="0" eb="2">
      <t>メイショウ</t>
    </rPh>
    <phoneticPr fontId="1"/>
  </si>
  <si>
    <t>所在地</t>
    <rPh sb="0" eb="3">
      <t>ショザイチ</t>
    </rPh>
    <phoneticPr fontId="1"/>
  </si>
  <si>
    <t>〒</t>
    <phoneticPr fontId="1"/>
  </si>
  <si>
    <t>－</t>
    <phoneticPr fontId="1"/>
  </si>
  <si>
    <t>燃料・原料
種類</t>
    <rPh sb="0" eb="2">
      <t>ネンリョウ</t>
    </rPh>
    <rPh sb="3" eb="5">
      <t>ゲンリョウ</t>
    </rPh>
    <rPh sb="6" eb="8">
      <t>シュルイ</t>
    </rPh>
    <phoneticPr fontId="1"/>
  </si>
  <si>
    <t>硫黄分(%)</t>
    <rPh sb="0" eb="3">
      <t>イオウブン</t>
    </rPh>
    <phoneticPr fontId="1"/>
  </si>
  <si>
    <t>窒素分(%)</t>
    <rPh sb="0" eb="2">
      <t>チッソ</t>
    </rPh>
    <rPh sb="2" eb="3">
      <t>ブン</t>
    </rPh>
    <phoneticPr fontId="1"/>
  </si>
  <si>
    <t>液体密度</t>
    <rPh sb="0" eb="2">
      <t>エキタイ</t>
    </rPh>
    <rPh sb="2" eb="4">
      <t>ミツド</t>
    </rPh>
    <phoneticPr fontId="1"/>
  </si>
  <si>
    <t>発熱量</t>
    <rPh sb="0" eb="2">
      <t>ハツネツ</t>
    </rPh>
    <rPh sb="2" eb="3">
      <t>リョウ</t>
    </rPh>
    <phoneticPr fontId="1"/>
  </si>
  <si>
    <t>単位</t>
    <rPh sb="0" eb="2">
      <t>タンイ</t>
    </rPh>
    <phoneticPr fontId="1"/>
  </si>
  <si>
    <t>燃料詳細</t>
    <rPh sb="0" eb="2">
      <t>ネンリョウ</t>
    </rPh>
    <rPh sb="2" eb="4">
      <t>ショウサイ</t>
    </rPh>
    <phoneticPr fontId="1"/>
  </si>
  <si>
    <t>年度間
総使用量</t>
    <rPh sb="0" eb="2">
      <t>ネンド</t>
    </rPh>
    <rPh sb="2" eb="3">
      <t>カン</t>
    </rPh>
    <rPh sb="4" eb="5">
      <t>ソウ</t>
    </rPh>
    <rPh sb="5" eb="8">
      <t>シヨウリョウ</t>
    </rPh>
    <phoneticPr fontId="1"/>
  </si>
  <si>
    <t>4月</t>
    <rPh sb="1" eb="2">
      <t>ガツ</t>
    </rPh>
    <phoneticPr fontId="1"/>
  </si>
  <si>
    <t>5月</t>
    <rPh sb="1" eb="2">
      <t>ガツ</t>
    </rPh>
    <phoneticPr fontId="1"/>
  </si>
  <si>
    <t>6月</t>
  </si>
  <si>
    <t>7月</t>
  </si>
  <si>
    <t>8月</t>
  </si>
  <si>
    <t>9月</t>
  </si>
  <si>
    <t>10月</t>
  </si>
  <si>
    <t>11月</t>
  </si>
  <si>
    <t>12月</t>
  </si>
  <si>
    <t>1月</t>
  </si>
  <si>
    <t>2月</t>
  </si>
  <si>
    <t>3月</t>
  </si>
  <si>
    <t>月別内訳</t>
    <rPh sb="0" eb="2">
      <t>ツキベツ</t>
    </rPh>
    <rPh sb="2" eb="4">
      <t>ウチワケ</t>
    </rPh>
    <phoneticPr fontId="1"/>
  </si>
  <si>
    <t>1日最大使用量</t>
    <rPh sb="1" eb="2">
      <t>ニチ</t>
    </rPh>
    <rPh sb="2" eb="4">
      <t>サイダイ</t>
    </rPh>
    <rPh sb="4" eb="7">
      <t>シヨウリョウ</t>
    </rPh>
    <phoneticPr fontId="1"/>
  </si>
  <si>
    <t>月</t>
    <rPh sb="0" eb="1">
      <t>ガツ</t>
    </rPh>
    <phoneticPr fontId="1"/>
  </si>
  <si>
    <t>施設数合計</t>
    <rPh sb="0" eb="2">
      <t>シセツ</t>
    </rPh>
    <rPh sb="2" eb="3">
      <t>スウ</t>
    </rPh>
    <rPh sb="3" eb="5">
      <t>ゴウケイ</t>
    </rPh>
    <phoneticPr fontId="1"/>
  </si>
  <si>
    <t>硫黄酸化物総量規制対象</t>
    <rPh sb="0" eb="2">
      <t>イオウ</t>
    </rPh>
    <rPh sb="2" eb="4">
      <t>サンカ</t>
    </rPh>
    <rPh sb="4" eb="5">
      <t>ブツ</t>
    </rPh>
    <rPh sb="5" eb="7">
      <t>ソウリョウ</t>
    </rPh>
    <rPh sb="7" eb="9">
      <t>キセイ</t>
    </rPh>
    <rPh sb="9" eb="11">
      <t>タイショウ</t>
    </rPh>
    <phoneticPr fontId="1"/>
  </si>
  <si>
    <t>窒素酸化物総量規制対象</t>
    <rPh sb="0" eb="2">
      <t>チッソ</t>
    </rPh>
    <rPh sb="2" eb="5">
      <t>サンカブツ</t>
    </rPh>
    <rPh sb="5" eb="7">
      <t>ソウリョウ</t>
    </rPh>
    <rPh sb="7" eb="9">
      <t>キセイ</t>
    </rPh>
    <rPh sb="9" eb="11">
      <t>タイショウ</t>
    </rPh>
    <phoneticPr fontId="1"/>
  </si>
  <si>
    <t>窒素酸化物要綱規制対象</t>
    <rPh sb="0" eb="2">
      <t>チッソ</t>
    </rPh>
    <rPh sb="2" eb="5">
      <t>サンカブツ</t>
    </rPh>
    <rPh sb="5" eb="7">
      <t>ヨウコウ</t>
    </rPh>
    <rPh sb="7" eb="9">
      <t>キセイ</t>
    </rPh>
    <rPh sb="9" eb="11">
      <t>タイショウ</t>
    </rPh>
    <phoneticPr fontId="1"/>
  </si>
  <si>
    <t>電話</t>
    <rPh sb="0" eb="2">
      <t>デンワ</t>
    </rPh>
    <phoneticPr fontId="1"/>
  </si>
  <si>
    <t>氏名</t>
    <rPh sb="0" eb="2">
      <t>シメイ</t>
    </rPh>
    <phoneticPr fontId="1"/>
  </si>
  <si>
    <t>所属</t>
    <rPh sb="0" eb="2">
      <t>ショゾク</t>
    </rPh>
    <phoneticPr fontId="1"/>
  </si>
  <si>
    <t>作成責任者</t>
    <rPh sb="0" eb="2">
      <t>サクセイ</t>
    </rPh>
    <rPh sb="2" eb="5">
      <t>セキニンシャ</t>
    </rPh>
    <phoneticPr fontId="1"/>
  </si>
  <si>
    <t>記入日</t>
    <rPh sb="0" eb="2">
      <t>キニュウ</t>
    </rPh>
    <rPh sb="2" eb="3">
      <t>ビ</t>
    </rPh>
    <phoneticPr fontId="1"/>
  </si>
  <si>
    <t>日</t>
    <rPh sb="0" eb="1">
      <t>ニチ</t>
    </rPh>
    <phoneticPr fontId="1"/>
  </si>
  <si>
    <t>事業所コード</t>
    <rPh sb="0" eb="3">
      <t>ジギョウショ</t>
    </rPh>
    <phoneticPr fontId="1"/>
  </si>
  <si>
    <t>原燃料</t>
    <rPh sb="0" eb="1">
      <t>ゲン</t>
    </rPh>
    <rPh sb="1" eb="3">
      <t>ネンリョウ</t>
    </rPh>
    <phoneticPr fontId="1"/>
  </si>
  <si>
    <t>L</t>
    <phoneticPr fontId="1"/>
  </si>
  <si>
    <t>ばい煙排出量調査報告書</t>
    <rPh sb="2" eb="3">
      <t>エン</t>
    </rPh>
    <rPh sb="3" eb="5">
      <t>ハイシュツ</t>
    </rPh>
    <rPh sb="5" eb="6">
      <t>リョウ</t>
    </rPh>
    <rPh sb="6" eb="8">
      <t>チョウサ</t>
    </rPh>
    <rPh sb="8" eb="11">
      <t>ホウコクショ</t>
    </rPh>
    <phoneticPr fontId="1"/>
  </si>
  <si>
    <t>施設番号</t>
    <rPh sb="0" eb="2">
      <t>シセツ</t>
    </rPh>
    <rPh sb="2" eb="4">
      <t>バンゴウ</t>
    </rPh>
    <phoneticPr fontId="1"/>
  </si>
  <si>
    <t>施設名称</t>
    <rPh sb="0" eb="2">
      <t>シセツ</t>
    </rPh>
    <rPh sb="2" eb="4">
      <t>メイショウ</t>
    </rPh>
    <phoneticPr fontId="1"/>
  </si>
  <si>
    <t>稼働</t>
    <rPh sb="0" eb="2">
      <t>カドウ</t>
    </rPh>
    <phoneticPr fontId="1"/>
  </si>
  <si>
    <t>用途</t>
    <rPh sb="0" eb="2">
      <t>ヨウト</t>
    </rPh>
    <phoneticPr fontId="1"/>
  </si>
  <si>
    <t>バーナー種類</t>
    <rPh sb="4" eb="6">
      <t>シュルイ</t>
    </rPh>
    <phoneticPr fontId="1"/>
  </si>
  <si>
    <t>稼働時間</t>
    <rPh sb="0" eb="2">
      <t>カドウ</t>
    </rPh>
    <rPh sb="2" eb="4">
      <t>ジカン</t>
    </rPh>
    <phoneticPr fontId="1"/>
  </si>
  <si>
    <t>～</t>
    <phoneticPr fontId="1"/>
  </si>
  <si>
    <t>一時間最大使用量</t>
    <rPh sb="0" eb="1">
      <t>イチ</t>
    </rPh>
    <rPh sb="1" eb="3">
      <t>ジカン</t>
    </rPh>
    <rPh sb="3" eb="5">
      <t>サイダイ</t>
    </rPh>
    <rPh sb="5" eb="8">
      <t>シヨウリョウ</t>
    </rPh>
    <phoneticPr fontId="1"/>
  </si>
  <si>
    <t>施設型式</t>
    <rPh sb="0" eb="2">
      <t>シセツ</t>
    </rPh>
    <rPh sb="2" eb="4">
      <t>カタシキ</t>
    </rPh>
    <phoneticPr fontId="1"/>
  </si>
  <si>
    <t>その他</t>
    <rPh sb="2" eb="3">
      <t>タ</t>
    </rPh>
    <phoneticPr fontId="1"/>
  </si>
  <si>
    <t>暖房用</t>
    <rPh sb="0" eb="3">
      <t>ダンボウヨウ</t>
    </rPh>
    <phoneticPr fontId="1"/>
  </si>
  <si>
    <t>冷房用</t>
    <rPh sb="0" eb="3">
      <t>レイボウヨウ</t>
    </rPh>
    <phoneticPr fontId="1"/>
  </si>
  <si>
    <t>冷暖房用</t>
    <rPh sb="0" eb="4">
      <t>レイダンボウヨウ</t>
    </rPh>
    <phoneticPr fontId="1"/>
  </si>
  <si>
    <t>給湯用</t>
    <rPh sb="0" eb="3">
      <t>キュウトウヨウ</t>
    </rPh>
    <phoneticPr fontId="1"/>
  </si>
  <si>
    <t>生産用</t>
    <rPh sb="0" eb="3">
      <t>セイサンヨウ</t>
    </rPh>
    <phoneticPr fontId="1"/>
  </si>
  <si>
    <t>発電用</t>
    <rPh sb="0" eb="3">
      <t>ハツデンヨウ</t>
    </rPh>
    <phoneticPr fontId="1"/>
  </si>
  <si>
    <t>油圧式バーナー</t>
    <rPh sb="0" eb="2">
      <t>ユアツ</t>
    </rPh>
    <rPh sb="2" eb="3">
      <t>シキ</t>
    </rPh>
    <phoneticPr fontId="1"/>
  </si>
  <si>
    <t>低NOx型油圧式バーナー</t>
    <rPh sb="0" eb="1">
      <t>テイ</t>
    </rPh>
    <rPh sb="4" eb="5">
      <t>カタ</t>
    </rPh>
    <rPh sb="5" eb="7">
      <t>ユアツ</t>
    </rPh>
    <rPh sb="7" eb="8">
      <t>シキ</t>
    </rPh>
    <phoneticPr fontId="1"/>
  </si>
  <si>
    <t>回転式（ロータリー）バーナー</t>
    <rPh sb="0" eb="2">
      <t>カイテン</t>
    </rPh>
    <rPh sb="2" eb="3">
      <t>シキ</t>
    </rPh>
    <phoneticPr fontId="1"/>
  </si>
  <si>
    <t>低NOx型回転式（ロータリー）バーナー</t>
    <rPh sb="0" eb="1">
      <t>テイ</t>
    </rPh>
    <rPh sb="4" eb="5">
      <t>カタ</t>
    </rPh>
    <rPh sb="5" eb="7">
      <t>カイテン</t>
    </rPh>
    <rPh sb="7" eb="8">
      <t>シキ</t>
    </rPh>
    <phoneticPr fontId="1"/>
  </si>
  <si>
    <t>高圧気流式バーナー</t>
    <rPh sb="0" eb="2">
      <t>コウアツ</t>
    </rPh>
    <rPh sb="2" eb="4">
      <t>キリュウ</t>
    </rPh>
    <rPh sb="4" eb="5">
      <t>シキ</t>
    </rPh>
    <phoneticPr fontId="1"/>
  </si>
  <si>
    <t>低NOx型高圧気流式バーナー</t>
    <rPh sb="0" eb="1">
      <t>テイ</t>
    </rPh>
    <rPh sb="4" eb="5">
      <t>カタ</t>
    </rPh>
    <rPh sb="5" eb="7">
      <t>コウアツ</t>
    </rPh>
    <rPh sb="7" eb="9">
      <t>キリュウ</t>
    </rPh>
    <rPh sb="9" eb="10">
      <t>シキ</t>
    </rPh>
    <phoneticPr fontId="1"/>
  </si>
  <si>
    <t>低圧空気式バーナー</t>
    <rPh sb="0" eb="2">
      <t>テイアツ</t>
    </rPh>
    <rPh sb="2" eb="4">
      <t>クウキ</t>
    </rPh>
    <rPh sb="4" eb="5">
      <t>シキ</t>
    </rPh>
    <phoneticPr fontId="1"/>
  </si>
  <si>
    <t>低NOx型低圧空気式バーナー</t>
    <rPh sb="0" eb="1">
      <t>テイ</t>
    </rPh>
    <rPh sb="4" eb="5">
      <t>カタ</t>
    </rPh>
    <rPh sb="5" eb="7">
      <t>テイアツ</t>
    </rPh>
    <rPh sb="7" eb="9">
      <t>クウキ</t>
    </rPh>
    <rPh sb="9" eb="10">
      <t>シキ</t>
    </rPh>
    <phoneticPr fontId="1"/>
  </si>
  <si>
    <t>ガスバーナー</t>
    <phoneticPr fontId="1"/>
  </si>
  <si>
    <t>低NOx型バーナー</t>
    <rPh sb="0" eb="1">
      <t>テイ</t>
    </rPh>
    <rPh sb="4" eb="5">
      <t>カタ</t>
    </rPh>
    <phoneticPr fontId="1"/>
  </si>
  <si>
    <t>バーナー以外</t>
    <rPh sb="4" eb="6">
      <t>イガイ</t>
    </rPh>
    <phoneticPr fontId="1"/>
  </si>
  <si>
    <t>混複合バーナー</t>
    <rPh sb="0" eb="1">
      <t>コン</t>
    </rPh>
    <rPh sb="1" eb="3">
      <t>フクゴウ</t>
    </rPh>
    <phoneticPr fontId="1"/>
  </si>
  <si>
    <t>液体燃焼機関</t>
    <rPh sb="0" eb="2">
      <t>エキタイ</t>
    </rPh>
    <rPh sb="2" eb="4">
      <t>ネンショウ</t>
    </rPh>
    <rPh sb="4" eb="6">
      <t>キカン</t>
    </rPh>
    <phoneticPr fontId="1"/>
  </si>
  <si>
    <t>ディーゼル（シリンダー内径400mm以上）</t>
    <rPh sb="11" eb="13">
      <t>ナイケイ</t>
    </rPh>
    <rPh sb="18" eb="20">
      <t>イジョウ</t>
    </rPh>
    <phoneticPr fontId="1"/>
  </si>
  <si>
    <t>年間運転時間</t>
    <rPh sb="0" eb="2">
      <t>ネンカン</t>
    </rPh>
    <rPh sb="2" eb="4">
      <t>ウンテン</t>
    </rPh>
    <rPh sb="4" eb="6">
      <t>ジカン</t>
    </rPh>
    <phoneticPr fontId="1"/>
  </si>
  <si>
    <t>kL</t>
    <phoneticPr fontId="1"/>
  </si>
  <si>
    <t>測定していない場合は、その理由を下の欄に記入してください。&lt;例&gt;「夏期（4月～9月）休止のため、年１回の測定」</t>
    <rPh sb="0" eb="2">
      <t>ソクテイ</t>
    </rPh>
    <rPh sb="7" eb="9">
      <t>バアイ</t>
    </rPh>
    <rPh sb="13" eb="15">
      <t>リユウ</t>
    </rPh>
    <rPh sb="16" eb="17">
      <t>シタ</t>
    </rPh>
    <rPh sb="18" eb="19">
      <t>ラン</t>
    </rPh>
    <rPh sb="20" eb="22">
      <t>キニュウ</t>
    </rPh>
    <rPh sb="30" eb="31">
      <t>レイ</t>
    </rPh>
    <rPh sb="33" eb="35">
      <t>カキ</t>
    </rPh>
    <rPh sb="37" eb="38">
      <t>ガツ</t>
    </rPh>
    <rPh sb="40" eb="41">
      <t>ガツ</t>
    </rPh>
    <rPh sb="42" eb="44">
      <t>キュウシ</t>
    </rPh>
    <rPh sb="48" eb="49">
      <t>ネン</t>
    </rPh>
    <rPh sb="50" eb="51">
      <t>カイ</t>
    </rPh>
    <rPh sb="52" eb="54">
      <t>ソクテイ</t>
    </rPh>
    <phoneticPr fontId="1"/>
  </si>
  <si>
    <t>ｔ</t>
    <phoneticPr fontId="1"/>
  </si>
  <si>
    <t>ｋｇ</t>
    <phoneticPr fontId="1"/>
  </si>
  <si>
    <t>月・年単位</t>
    <rPh sb="0" eb="1">
      <t>ツキ</t>
    </rPh>
    <rPh sb="2" eb="3">
      <t>ネン</t>
    </rPh>
    <rPh sb="3" eb="5">
      <t>タンイ</t>
    </rPh>
    <phoneticPr fontId="1"/>
  </si>
  <si>
    <t>新宿区</t>
  </si>
  <si>
    <t>千代田区</t>
  </si>
  <si>
    <t>101</t>
  </si>
  <si>
    <t>102</t>
  </si>
  <si>
    <t>中央区</t>
  </si>
  <si>
    <t>103</t>
  </si>
  <si>
    <t>港区</t>
  </si>
  <si>
    <t>104</t>
  </si>
  <si>
    <t>105</t>
  </si>
  <si>
    <t>文京区</t>
  </si>
  <si>
    <t>106</t>
  </si>
  <si>
    <t>台東区</t>
  </si>
  <si>
    <t>107</t>
  </si>
  <si>
    <t>墨田区</t>
  </si>
  <si>
    <t>108</t>
  </si>
  <si>
    <t>江東区</t>
  </si>
  <si>
    <t>109</t>
  </si>
  <si>
    <t>品川区</t>
  </si>
  <si>
    <t>110</t>
  </si>
  <si>
    <t>目黒区</t>
  </si>
  <si>
    <t>111</t>
  </si>
  <si>
    <t>大田区</t>
  </si>
  <si>
    <t>112</t>
  </si>
  <si>
    <t>世田谷区</t>
  </si>
  <si>
    <t>113</t>
  </si>
  <si>
    <t>渋谷区</t>
  </si>
  <si>
    <t>114</t>
  </si>
  <si>
    <t>中野区</t>
  </si>
  <si>
    <t>115</t>
  </si>
  <si>
    <t>杉並区</t>
  </si>
  <si>
    <t>116</t>
  </si>
  <si>
    <t>豊島区</t>
  </si>
  <si>
    <t>117</t>
  </si>
  <si>
    <t>北区</t>
  </si>
  <si>
    <t>118</t>
  </si>
  <si>
    <t>荒川区</t>
  </si>
  <si>
    <t>119</t>
  </si>
  <si>
    <t>板橋区</t>
  </si>
  <si>
    <t>120</t>
  </si>
  <si>
    <t>練馬区</t>
  </si>
  <si>
    <t>121</t>
  </si>
  <si>
    <t>足立区</t>
  </si>
  <si>
    <t>122</t>
  </si>
  <si>
    <t>葛飾区</t>
  </si>
  <si>
    <t>123</t>
  </si>
  <si>
    <t>江戸川区</t>
  </si>
  <si>
    <t>202</t>
  </si>
  <si>
    <t>立川市</t>
  </si>
  <si>
    <t>203</t>
  </si>
  <si>
    <t>武蔵野市</t>
  </si>
  <si>
    <t>204</t>
  </si>
  <si>
    <t>三鷹市</t>
  </si>
  <si>
    <t>205</t>
  </si>
  <si>
    <t>青梅市</t>
  </si>
  <si>
    <t>206</t>
  </si>
  <si>
    <t>府中市</t>
  </si>
  <si>
    <t>207</t>
  </si>
  <si>
    <t>昭島市</t>
  </si>
  <si>
    <t>208</t>
  </si>
  <si>
    <t>調布市</t>
  </si>
  <si>
    <t>209</t>
  </si>
  <si>
    <t>町田市</t>
  </si>
  <si>
    <t>210</t>
  </si>
  <si>
    <t>小金井市</t>
  </si>
  <si>
    <t>211</t>
  </si>
  <si>
    <t>小平市</t>
  </si>
  <si>
    <t>212</t>
  </si>
  <si>
    <t>日野市</t>
  </si>
  <si>
    <t>213</t>
  </si>
  <si>
    <t>東村山市</t>
  </si>
  <si>
    <t>214</t>
  </si>
  <si>
    <t>国分寺市</t>
  </si>
  <si>
    <t>215</t>
  </si>
  <si>
    <t>国立市</t>
  </si>
  <si>
    <t>218</t>
  </si>
  <si>
    <t>福生市</t>
  </si>
  <si>
    <t>219</t>
  </si>
  <si>
    <t>狛江市</t>
  </si>
  <si>
    <t>220</t>
  </si>
  <si>
    <t>東大和市</t>
  </si>
  <si>
    <t>221</t>
  </si>
  <si>
    <t>清瀬市</t>
  </si>
  <si>
    <t>222</t>
  </si>
  <si>
    <t>東久留米市</t>
  </si>
  <si>
    <t>223</t>
  </si>
  <si>
    <t>武蔵村山市</t>
  </si>
  <si>
    <t>224</t>
  </si>
  <si>
    <t>多摩市</t>
  </si>
  <si>
    <t>225</t>
  </si>
  <si>
    <t>稲城市</t>
  </si>
  <si>
    <t>227</t>
  </si>
  <si>
    <t>羽村市</t>
  </si>
  <si>
    <t>228</t>
  </si>
  <si>
    <t>あきる野市</t>
  </si>
  <si>
    <t>303</t>
  </si>
  <si>
    <t>瑞穂町</t>
  </si>
  <si>
    <t>305</t>
  </si>
  <si>
    <t>日の出町</t>
  </si>
  <si>
    <t>307</t>
  </si>
  <si>
    <t>檜原村</t>
  </si>
  <si>
    <t>308</t>
  </si>
  <si>
    <t>奥多摩町</t>
  </si>
  <si>
    <t>361</t>
  </si>
  <si>
    <t>大島町</t>
  </si>
  <si>
    <t>362</t>
  </si>
  <si>
    <t>利島村</t>
  </si>
  <si>
    <t>363</t>
  </si>
  <si>
    <t>新島村</t>
  </si>
  <si>
    <t>364</t>
  </si>
  <si>
    <t>神津島村</t>
  </si>
  <si>
    <t>381</t>
  </si>
  <si>
    <t>三宅村</t>
  </si>
  <si>
    <t>382</t>
  </si>
  <si>
    <t>御蔵島村</t>
  </si>
  <si>
    <t>401</t>
  </si>
  <si>
    <t>八丈町</t>
  </si>
  <si>
    <t>402</t>
  </si>
  <si>
    <t>青ヶ島村</t>
  </si>
  <si>
    <t>421</t>
  </si>
  <si>
    <t>小笠原村</t>
  </si>
  <si>
    <t>229</t>
  </si>
  <si>
    <t>西東京市</t>
  </si>
  <si>
    <t>日・時間単位</t>
    <rPh sb="0" eb="1">
      <t>ニチ</t>
    </rPh>
    <rPh sb="2" eb="4">
      <t>ジカン</t>
    </rPh>
    <rPh sb="4" eb="6">
      <t>タンイ</t>
    </rPh>
    <phoneticPr fontId="1"/>
  </si>
  <si>
    <t>発熱量単位</t>
    <rPh sb="0" eb="2">
      <t>ハツネツ</t>
    </rPh>
    <rPh sb="2" eb="3">
      <t>リョウ</t>
    </rPh>
    <rPh sb="3" eb="5">
      <t>タンイ</t>
    </rPh>
    <phoneticPr fontId="1"/>
  </si>
  <si>
    <t>kj/kg</t>
    <phoneticPr fontId="1"/>
  </si>
  <si>
    <t>千kWh</t>
    <rPh sb="0" eb="1">
      <t>セン</t>
    </rPh>
    <phoneticPr fontId="1"/>
  </si>
  <si>
    <t>kWh</t>
    <phoneticPr fontId="1"/>
  </si>
  <si>
    <t>01 水管ﾎﾞｲﾗｰ</t>
  </si>
  <si>
    <t>02 ｶﾞｽ発生炉</t>
  </si>
  <si>
    <t>04 溶鉱炉</t>
  </si>
  <si>
    <t>05 反射炉</t>
  </si>
  <si>
    <t>06 連続式鋼片加熱</t>
  </si>
  <si>
    <t>07 石油加熱炉</t>
  </si>
  <si>
    <t>08 触媒再生塔</t>
  </si>
  <si>
    <t>09 ｾﾒﾝﾄ焼成炉</t>
  </si>
  <si>
    <t>10 反応炉</t>
  </si>
  <si>
    <t>12 電気炉</t>
  </si>
  <si>
    <t>01 その他ボイラー</t>
  </si>
  <si>
    <t>02 ｶﾞｽ加熱炉</t>
  </si>
  <si>
    <t>03 焼結炉</t>
  </si>
  <si>
    <t>04 転炉</t>
  </si>
  <si>
    <t>01 貫流ﾎﾞｲﾗｰ</t>
  </si>
  <si>
    <t>01 炉筒煙管ﾎﾞｲﾗｰ</t>
  </si>
  <si>
    <t>01 煙管ﾎﾞｲﾗｰ</t>
  </si>
  <si>
    <t>01 炉筒ﾎﾞｲﾗｰ</t>
  </si>
  <si>
    <t>01 ｾｸｼｮﾅﾙﾎﾞｲﾗｰ</t>
  </si>
  <si>
    <t>01 暖房用熱風炉</t>
  </si>
  <si>
    <t>01 冷温水発生機</t>
  </si>
  <si>
    <t>01 浴場用ﾎﾞｲﾗｰ</t>
  </si>
  <si>
    <t>04 平炉</t>
  </si>
  <si>
    <t>05 ｷｭｰﾎﾟﾗ</t>
  </si>
  <si>
    <t>05 なべ炉</t>
  </si>
  <si>
    <t>05 ﾙﾂﾎﾞ炉</t>
  </si>
  <si>
    <t>05 電気炉</t>
  </si>
  <si>
    <t>05 その他溶解炉</t>
  </si>
  <si>
    <t>06 ﾊﾞｯﾁ式(鍛造)</t>
  </si>
  <si>
    <t>06 焼入(連続)</t>
  </si>
  <si>
    <t>06 焼入(ﾊﾞｯﾁ)</t>
  </si>
  <si>
    <t>06 焼鈍(連続)</t>
  </si>
  <si>
    <t>06 焼鈍(ﾊﾞｯﾁ)</t>
  </si>
  <si>
    <t>06 鋼・鋼合金用</t>
  </si>
  <si>
    <t>06 ｱﾙﾐ用</t>
  </si>
  <si>
    <t>06 電気炉</t>
  </si>
  <si>
    <t>06 その他金属加熱炉</t>
  </si>
  <si>
    <t>09 石灰焼成炉(土中釜)</t>
  </si>
  <si>
    <t>09 石灰焼成炉(その他)</t>
  </si>
  <si>
    <t>09 石綿原料溶解炉</t>
  </si>
  <si>
    <t>09 ﾚﾝｶﾞ焼成炉</t>
  </si>
  <si>
    <t>09 陶磁器焼成炉</t>
  </si>
  <si>
    <t>09 ﾙﾂﾎﾞ焼成炉</t>
  </si>
  <si>
    <t>09 ﾎｰﾛｰ焼成炉</t>
  </si>
  <si>
    <t>09 その他焼成炉</t>
  </si>
  <si>
    <t>09 ｶﾞﾗｽﾀﾝｸ炉</t>
  </si>
  <si>
    <t>09 ｶﾞﾗｽﾙﾂﾎﾞ炉</t>
  </si>
  <si>
    <t>09 その他の溶解炉</t>
  </si>
  <si>
    <t>10 直火炉</t>
  </si>
  <si>
    <t>11 鋳型</t>
  </si>
  <si>
    <t>11 骨材</t>
  </si>
  <si>
    <t>11 ABS</t>
  </si>
  <si>
    <t>11 その他の科学製品</t>
  </si>
  <si>
    <t>11 その他乾燥炉</t>
  </si>
  <si>
    <t>13 都市ｺﾞﾐ(連続)</t>
  </si>
  <si>
    <t>13 都市ｺﾞﾐ(ﾊﾞｯﾁ)</t>
  </si>
  <si>
    <t>13 一般小型</t>
  </si>
  <si>
    <t>13 下水汚泥</t>
  </si>
  <si>
    <t>13 固体産廃(連続)</t>
  </si>
  <si>
    <t>13 固体産廃(ﾊﾞｯﾁ)</t>
  </si>
  <si>
    <t>13 ｽﾗｯｼﾞ産廃</t>
  </si>
  <si>
    <t>13 液体産廃</t>
  </si>
  <si>
    <t>13 気体産廃</t>
  </si>
  <si>
    <t>13 その他廃棄物焼却</t>
  </si>
  <si>
    <t>14 精錬用焙焼炉</t>
  </si>
  <si>
    <t>14 精錬用焼結炉</t>
  </si>
  <si>
    <t>14 精錬用溶鉱炉</t>
  </si>
  <si>
    <t>14 精錬用転炉</t>
  </si>
  <si>
    <t>14 精錬用溶解炉</t>
  </si>
  <si>
    <t>14 精錬用乾燥炉</t>
  </si>
  <si>
    <t>15 ｶﾄﾞﾐ乾燥施設</t>
  </si>
  <si>
    <t>16 塩素急速冷却施設</t>
  </si>
  <si>
    <t>17 塩化第二鉄溶解槽</t>
  </si>
  <si>
    <t>18 活性炭製造反応炉</t>
  </si>
  <si>
    <t>19 塩素反応施設</t>
  </si>
  <si>
    <t>19 塩化水素反応施設</t>
  </si>
  <si>
    <t>19 塩化水素吸収施設</t>
  </si>
  <si>
    <t>20 ｱﾙﾐ精錬用電解炉</t>
  </si>
  <si>
    <t>21 反応施設</t>
  </si>
  <si>
    <t>21 濃縮施設</t>
  </si>
  <si>
    <t>21 焼成炉</t>
  </si>
  <si>
    <t>21 溶解炉</t>
  </si>
  <si>
    <t>22 凝縮施設</t>
  </si>
  <si>
    <t>22 吸収施設</t>
  </si>
  <si>
    <t>22 蒸留施設</t>
  </si>
  <si>
    <t>23 反応炉</t>
  </si>
  <si>
    <t>23 乾燥炉</t>
  </si>
  <si>
    <t>23 焼成炉</t>
  </si>
  <si>
    <t>24 反応炉</t>
  </si>
  <si>
    <t>24 ｷｭｰﾎﾟﾗ</t>
  </si>
  <si>
    <t>24 なべ炉</t>
  </si>
  <si>
    <t>24 るつぼ炉</t>
  </si>
  <si>
    <t>24 電気炉</t>
  </si>
  <si>
    <t>24 その他鉛二次精錬用溶解炉</t>
  </si>
  <si>
    <t>25 溶解炉</t>
  </si>
  <si>
    <t>26 溶解炉</t>
  </si>
  <si>
    <t>26 反射炉</t>
  </si>
  <si>
    <t>26 反応炉</t>
  </si>
  <si>
    <t>26 乾燥施設</t>
  </si>
  <si>
    <t>27 吸収施設</t>
  </si>
  <si>
    <t>27 漂白施設</t>
  </si>
  <si>
    <t>27 濃縮施設</t>
  </si>
  <si>
    <t>28 ｺｰｸｽ炉</t>
  </si>
  <si>
    <t>29 ｶﾞｽﾀｰﾋﾞﾝ(常用)</t>
  </si>
  <si>
    <t>30 ﾃﾞｨｰｾﾞﾙ機関(常用)</t>
  </si>
  <si>
    <t>31 ｶﾞｽ機関(常用)三元触媒</t>
  </si>
  <si>
    <t>31 ｶﾞｽ機関(常用)稀薄燃焼</t>
  </si>
  <si>
    <t>31 ｶﾞｽ機関(常用)対策なし</t>
  </si>
  <si>
    <t>32 ｶﾞｿﾘﾝ機関(常用)</t>
  </si>
  <si>
    <t>燃焼能力</t>
    <rPh sb="0" eb="2">
      <t>ネンショウ</t>
    </rPh>
    <rPh sb="2" eb="4">
      <t>ノウリョク</t>
    </rPh>
    <phoneticPr fontId="1"/>
  </si>
  <si>
    <t>kVA</t>
    <phoneticPr fontId="1"/>
  </si>
  <si>
    <t>L/h</t>
    <phoneticPr fontId="1"/>
  </si>
  <si>
    <t>LSA重油</t>
  </si>
  <si>
    <t>A重油</t>
  </si>
  <si>
    <t>LSB重油</t>
  </si>
  <si>
    <t>B重油</t>
  </si>
  <si>
    <t>LSC重油</t>
  </si>
  <si>
    <t>C重油</t>
  </si>
  <si>
    <t>灯油</t>
  </si>
  <si>
    <t>軽油</t>
  </si>
  <si>
    <t>廃油</t>
  </si>
  <si>
    <t>ナフサ</t>
  </si>
  <si>
    <t>ミナス原油</t>
  </si>
  <si>
    <t>その他（液体燃料）</t>
  </si>
  <si>
    <t>都市ガス(6B)</t>
  </si>
  <si>
    <t>都市ガス(13A)</t>
  </si>
  <si>
    <t>ブタンエアガス</t>
  </si>
  <si>
    <t>消化ガス</t>
  </si>
  <si>
    <t>LPG</t>
  </si>
  <si>
    <t>その他(気体燃料)</t>
  </si>
  <si>
    <t>石炭</t>
  </si>
  <si>
    <t>コークス</t>
  </si>
  <si>
    <t>木材</t>
  </si>
  <si>
    <t>その他(固体燃料)</t>
  </si>
  <si>
    <t>電力</t>
  </si>
  <si>
    <t>銅</t>
  </si>
  <si>
    <t>黄銅</t>
  </si>
  <si>
    <t>青銅</t>
  </si>
  <si>
    <t>銅ベリリウム合金</t>
  </si>
  <si>
    <t>アルミニウム</t>
  </si>
  <si>
    <t>アルミ合金</t>
  </si>
  <si>
    <t>ダクタイル鋳鉄</t>
  </si>
  <si>
    <t>鋳鉄</t>
  </si>
  <si>
    <t>鋳鋼</t>
  </si>
  <si>
    <t>ニッケル合金</t>
  </si>
  <si>
    <t>その他(金属溶解炉)</t>
  </si>
  <si>
    <t>ソーダ硝子(並)</t>
  </si>
  <si>
    <t>硼硅酸硝子</t>
  </si>
  <si>
    <t>色ガラス(乳白ガラスを含む)</t>
  </si>
  <si>
    <t>チリ硝子(硝酸ソーダ)</t>
  </si>
  <si>
    <t>クリスタル硝子</t>
  </si>
  <si>
    <t>ほうろう</t>
  </si>
  <si>
    <t>レンズ</t>
  </si>
  <si>
    <t>レンズフィルター</t>
  </si>
  <si>
    <t>その他(窯業炉)</t>
  </si>
  <si>
    <t>亜鉛華</t>
  </si>
  <si>
    <t>その他(反応炉)</t>
  </si>
  <si>
    <t>普通鋼</t>
  </si>
  <si>
    <t>耐熱鋼</t>
  </si>
  <si>
    <t>高速度鋼</t>
  </si>
  <si>
    <t>磁石</t>
  </si>
  <si>
    <t>その他(電気炉)</t>
  </si>
  <si>
    <t>都市ゴミ(清掃工場)</t>
  </si>
  <si>
    <t>都市ゴミ(清掃工場以外)</t>
  </si>
  <si>
    <t>下水汚泥</t>
  </si>
  <si>
    <t>し尿汚泥</t>
  </si>
  <si>
    <t>その他の汚泥</t>
  </si>
  <si>
    <t>廃液</t>
  </si>
  <si>
    <t>木片主体</t>
  </si>
  <si>
    <t>プラスチック･ゴム</t>
  </si>
  <si>
    <t>紙</t>
  </si>
  <si>
    <t>気体</t>
  </si>
  <si>
    <t>その他(廃棄物焼却炉)</t>
  </si>
  <si>
    <t>カドミウムレッド</t>
  </si>
  <si>
    <t>カドミウムイエロー</t>
  </si>
  <si>
    <t>その他(カドミウム乾燥施設)</t>
  </si>
  <si>
    <t>活字合金</t>
  </si>
  <si>
    <t>廃バッテリー</t>
  </si>
  <si>
    <t>鉛ケーブル</t>
  </si>
  <si>
    <t>ハンダ</t>
  </si>
  <si>
    <t>鉛版</t>
  </si>
  <si>
    <t>鉛</t>
  </si>
  <si>
    <t>その他(鉛溶解炉)</t>
  </si>
  <si>
    <t>リサージ</t>
  </si>
  <si>
    <t>黄鉛(黄色)</t>
  </si>
  <si>
    <t>黄鉛(橙色)</t>
  </si>
  <si>
    <t>モリブデンレッド</t>
  </si>
  <si>
    <t>シアナミド鉛</t>
  </si>
  <si>
    <t>その他(鉛系顔料)</t>
  </si>
  <si>
    <t>塩素</t>
  </si>
  <si>
    <t>骨材</t>
  </si>
  <si>
    <t>アスファルト廃材</t>
  </si>
  <si>
    <t>その他（乾燥炉）</t>
  </si>
  <si>
    <t>塩化水素</t>
  </si>
  <si>
    <t>11</t>
  </si>
  <si>
    <t>1A</t>
  </si>
  <si>
    <t>12</t>
  </si>
  <si>
    <t>1B</t>
  </si>
  <si>
    <t>13</t>
  </si>
  <si>
    <t>1C</t>
  </si>
  <si>
    <t>1T</t>
  </si>
  <si>
    <t>1K</t>
  </si>
  <si>
    <t>1H</t>
  </si>
  <si>
    <t>1N</t>
  </si>
  <si>
    <t>1M</t>
  </si>
  <si>
    <t>14</t>
  </si>
  <si>
    <t>2L</t>
  </si>
  <si>
    <t>2H</t>
  </si>
  <si>
    <t>2B</t>
  </si>
  <si>
    <t>2M</t>
  </si>
  <si>
    <t>2P</t>
  </si>
  <si>
    <t>25</t>
  </si>
  <si>
    <t>3S</t>
  </si>
  <si>
    <t>3Q</t>
  </si>
  <si>
    <t>3W</t>
  </si>
  <si>
    <t>36</t>
  </si>
  <si>
    <t>4E</t>
  </si>
  <si>
    <t>KA</t>
  </si>
  <si>
    <t>KB</t>
  </si>
  <si>
    <t>KD</t>
  </si>
  <si>
    <t>KH</t>
  </si>
  <si>
    <t>KJ</t>
  </si>
  <si>
    <t>KK</t>
  </si>
  <si>
    <t>KM</t>
  </si>
  <si>
    <t>KN</t>
  </si>
  <si>
    <t>KO</t>
  </si>
  <si>
    <t>KP</t>
  </si>
  <si>
    <t>KX</t>
  </si>
  <si>
    <t>YA</t>
  </si>
  <si>
    <t>YD</t>
  </si>
  <si>
    <t>YR</t>
  </si>
  <si>
    <t>YS</t>
  </si>
  <si>
    <t>YJ</t>
  </si>
  <si>
    <t>YL</t>
  </si>
  <si>
    <t>YM</t>
  </si>
  <si>
    <t>YN</t>
  </si>
  <si>
    <t>YX</t>
  </si>
  <si>
    <t>HA</t>
  </si>
  <si>
    <t>HX</t>
  </si>
  <si>
    <t>DA</t>
  </si>
  <si>
    <t>DB</t>
  </si>
  <si>
    <t>DE</t>
  </si>
  <si>
    <t>Di</t>
  </si>
  <si>
    <t>DX</t>
  </si>
  <si>
    <t>SF</t>
  </si>
  <si>
    <t>SG</t>
  </si>
  <si>
    <t>SH</t>
  </si>
  <si>
    <t>Si</t>
  </si>
  <si>
    <t>SJ</t>
  </si>
  <si>
    <t>SK</t>
  </si>
  <si>
    <t>SA</t>
  </si>
  <si>
    <t>SB</t>
  </si>
  <si>
    <t>SC</t>
  </si>
  <si>
    <t>SD</t>
  </si>
  <si>
    <t>SE</t>
  </si>
  <si>
    <t>SX</t>
  </si>
  <si>
    <t>CA</t>
  </si>
  <si>
    <t>CB</t>
  </si>
  <si>
    <t>CX</t>
  </si>
  <si>
    <t>NA</t>
  </si>
  <si>
    <t>NB</t>
  </si>
  <si>
    <t>ND</t>
  </si>
  <si>
    <t>NE</t>
  </si>
  <si>
    <t>NF</t>
  </si>
  <si>
    <t>NG</t>
  </si>
  <si>
    <t>NX</t>
  </si>
  <si>
    <t>GA</t>
  </si>
  <si>
    <t>GC</t>
  </si>
  <si>
    <t>GE</t>
  </si>
  <si>
    <t>GF</t>
  </si>
  <si>
    <t>GG</t>
  </si>
  <si>
    <t>GH</t>
  </si>
  <si>
    <t>GX</t>
  </si>
  <si>
    <t>EA</t>
  </si>
  <si>
    <t>RA</t>
  </si>
  <si>
    <t>RB</t>
  </si>
  <si>
    <t>RX</t>
  </si>
  <si>
    <t>EB</t>
  </si>
  <si>
    <t>性状コード</t>
    <rPh sb="0" eb="2">
      <t>セイジョウ</t>
    </rPh>
    <phoneticPr fontId="1"/>
  </si>
  <si>
    <t>kg/h</t>
    <phoneticPr fontId="1"/>
  </si>
  <si>
    <t>○区市町村</t>
    <rPh sb="1" eb="5">
      <t>クシチョウソン</t>
    </rPh>
    <phoneticPr fontId="1"/>
  </si>
  <si>
    <t>区市町村名</t>
    <rPh sb="0" eb="4">
      <t>クシチョウソン</t>
    </rPh>
    <rPh sb="4" eb="5">
      <t>メイ</t>
    </rPh>
    <phoneticPr fontId="1"/>
  </si>
  <si>
    <t>コード</t>
    <phoneticPr fontId="1"/>
  </si>
  <si>
    <t>○原燃料種別</t>
    <rPh sb="1" eb="4">
      <t>ゲンネンリョウ</t>
    </rPh>
    <rPh sb="4" eb="6">
      <t>シュベツ</t>
    </rPh>
    <phoneticPr fontId="1"/>
  </si>
  <si>
    <t>コード</t>
    <phoneticPr fontId="1"/>
  </si>
  <si>
    <t>○用途</t>
    <rPh sb="1" eb="3">
      <t>ヨウト</t>
    </rPh>
    <phoneticPr fontId="1"/>
  </si>
  <si>
    <t>○バーナー</t>
    <phoneticPr fontId="1"/>
  </si>
  <si>
    <t>○施設型式</t>
    <rPh sb="1" eb="3">
      <t>シセツ</t>
    </rPh>
    <rPh sb="3" eb="5">
      <t>カタシキ</t>
    </rPh>
    <phoneticPr fontId="1"/>
  </si>
  <si>
    <t>ボイラー</t>
    <phoneticPr fontId="1"/>
  </si>
  <si>
    <t>ガス発生炉及びガス加熱炉</t>
    <rPh sb="2" eb="4">
      <t>ハッセイ</t>
    </rPh>
    <rPh sb="4" eb="5">
      <t>ロ</t>
    </rPh>
    <rPh sb="5" eb="6">
      <t>オヨ</t>
    </rPh>
    <rPh sb="9" eb="12">
      <t>カネツロ</t>
    </rPh>
    <phoneticPr fontId="1"/>
  </si>
  <si>
    <t>03 培焼炉</t>
    <phoneticPr fontId="1"/>
  </si>
  <si>
    <t>03 焼炉</t>
    <phoneticPr fontId="1"/>
  </si>
  <si>
    <t>金属加熱炉</t>
    <rPh sb="0" eb="2">
      <t>キンゾク</t>
    </rPh>
    <rPh sb="2" eb="5">
      <t>カネツロ</t>
    </rPh>
    <phoneticPr fontId="1"/>
  </si>
  <si>
    <t>石油加熱炉</t>
    <rPh sb="0" eb="2">
      <t>セキユ</t>
    </rPh>
    <rPh sb="2" eb="5">
      <t>カネツロ</t>
    </rPh>
    <phoneticPr fontId="1"/>
  </si>
  <si>
    <t>触媒再生塔</t>
    <rPh sb="0" eb="2">
      <t>ショクバイ</t>
    </rPh>
    <rPh sb="2" eb="4">
      <t>サイセイ</t>
    </rPh>
    <rPh sb="4" eb="5">
      <t>トウ</t>
    </rPh>
    <phoneticPr fontId="1"/>
  </si>
  <si>
    <t>培焼炉</t>
    <phoneticPr fontId="1"/>
  </si>
  <si>
    <t>溶鉱炉、転炉及び平炉</t>
    <rPh sb="0" eb="3">
      <t>ヨウコウロ</t>
    </rPh>
    <rPh sb="4" eb="6">
      <t>テンロ</t>
    </rPh>
    <rPh sb="6" eb="7">
      <t>オヨ</t>
    </rPh>
    <rPh sb="8" eb="9">
      <t>ヒラ</t>
    </rPh>
    <rPh sb="9" eb="10">
      <t>ロ</t>
    </rPh>
    <phoneticPr fontId="1"/>
  </si>
  <si>
    <t>金属溶解炉</t>
    <rPh sb="0" eb="2">
      <t>キンゾク</t>
    </rPh>
    <rPh sb="2" eb="4">
      <t>ヨウカイ</t>
    </rPh>
    <rPh sb="4" eb="5">
      <t>ロ</t>
    </rPh>
    <phoneticPr fontId="1"/>
  </si>
  <si>
    <t>08 いおう回収炉(燃焼炉)</t>
    <phoneticPr fontId="1"/>
  </si>
  <si>
    <t>いおう回収炉(燃焼炉)</t>
    <phoneticPr fontId="1"/>
  </si>
  <si>
    <t>窯業製品製造用の焼成炉及び溶融炉</t>
  </si>
  <si>
    <t>無機化学工業品又は食料品製造用の反応炉及び直火炉</t>
  </si>
  <si>
    <t>乾燥炉</t>
  </si>
  <si>
    <t>電気炉</t>
  </si>
  <si>
    <t>廃棄物焼却炉</t>
  </si>
  <si>
    <t>銅、鉛又は亜鉛精錬用の焙焼炉、焼結炉、転炉、溶解炉及び乾燥炉</t>
  </si>
  <si>
    <t>乾燥施設（カドミウム系顔料、炭酸カドミウム製造業）</t>
  </si>
  <si>
    <t>塩素急速冷却施設</t>
  </si>
  <si>
    <t>溶解槽（塩化第二鉄製造用）</t>
  </si>
  <si>
    <t>活性炭製造反応炉</t>
  </si>
  <si>
    <t>塩素反応施設、塩化水素反応施設及び塩化水素吸収施設</t>
  </si>
  <si>
    <t>電解炉</t>
  </si>
  <si>
    <t>燐酸質肥料用の反応施設、濃縮施設、焼成炉及び溶解炉</t>
  </si>
  <si>
    <t>フッ酸製造用の凝縮施設、吸収施設及び蒸留施設</t>
  </si>
  <si>
    <t>トリポリ燐酸ナトリウム製造用の反応施設、乾燥炉及び焼成炉</t>
  </si>
  <si>
    <t>溶解炉（鉛二次精錬用）</t>
  </si>
  <si>
    <t>溶解炉（鉛蓄電池製造用）</t>
  </si>
  <si>
    <t>鉛系顔料製造用の溶解炉、反射炉、反応炉及び乾燥施設</t>
  </si>
  <si>
    <t>硝酸製造用の吸収施設、漂白施設及び濃縮施設</t>
  </si>
  <si>
    <t>コークス炉</t>
  </si>
  <si>
    <t>ガスタービン</t>
  </si>
  <si>
    <t>ディーゼル機関</t>
  </si>
  <si>
    <t>ガス機関</t>
  </si>
  <si>
    <t>ガソリン機関</t>
  </si>
  <si>
    <r>
      <t>m</t>
    </r>
    <r>
      <rPr>
        <vertAlign val="superscript"/>
        <sz val="11"/>
        <color theme="1"/>
        <rFont val="メイリオ"/>
        <family val="3"/>
        <charset val="128"/>
      </rPr>
      <t>2</t>
    </r>
    <phoneticPr fontId="1"/>
  </si>
  <si>
    <t>液体
密度</t>
    <rPh sb="0" eb="2">
      <t>エキタイ</t>
    </rPh>
    <rPh sb="3" eb="5">
      <t>ミツド</t>
    </rPh>
    <phoneticPr fontId="1"/>
  </si>
  <si>
    <t>対象</t>
    <rPh sb="0" eb="2">
      <t>タイショウ</t>
    </rPh>
    <phoneticPr fontId="1"/>
  </si>
  <si>
    <t>対象外</t>
    <rPh sb="0" eb="2">
      <t>タイショウ</t>
    </rPh>
    <rPh sb="2" eb="3">
      <t>ガイ</t>
    </rPh>
    <phoneticPr fontId="1"/>
  </si>
  <si>
    <t>-</t>
    <phoneticPr fontId="1"/>
  </si>
  <si>
    <t>←　休止等年度中に稼働実績がない場合は×印を入れてください。</t>
    <phoneticPr fontId="1"/>
  </si>
  <si>
    <t>用途</t>
    <phoneticPr fontId="1"/>
  </si>
  <si>
    <t>規模（単位）</t>
    <phoneticPr fontId="1"/>
  </si>
  <si>
    <t>バーナー種類</t>
    <phoneticPr fontId="1"/>
  </si>
  <si>
    <t>煙突高(m)</t>
    <phoneticPr fontId="1"/>
  </si>
  <si>
    <t>年間使用量</t>
    <rPh sb="0" eb="2">
      <t>ネンカン</t>
    </rPh>
    <rPh sb="1" eb="2">
      <t>カン</t>
    </rPh>
    <rPh sb="2" eb="5">
      <t>シヨウリョウ</t>
    </rPh>
    <phoneticPr fontId="1"/>
  </si>
  <si>
    <t>測定年月日</t>
    <rPh sb="0" eb="2">
      <t>ソクテイ</t>
    </rPh>
    <rPh sb="2" eb="5">
      <t>ネンガッピ</t>
    </rPh>
    <phoneticPr fontId="1"/>
  </si>
  <si>
    <t>使用燃料・原料種類</t>
    <phoneticPr fontId="1"/>
  </si>
  <si>
    <t>排出ガス
温度(℃)</t>
    <phoneticPr fontId="1"/>
  </si>
  <si>
    <t>水分量
(%)</t>
    <phoneticPr fontId="1"/>
  </si>
  <si>
    <t>実測硫黄
酸化物 ppm</t>
    <phoneticPr fontId="1"/>
  </si>
  <si>
    <t>実測窒素
酸化物 ppm</t>
    <phoneticPr fontId="1"/>
  </si>
  <si>
    <t>酸素濃度
(％)</t>
    <phoneticPr fontId="1"/>
  </si>
  <si>
    <t>その他の物質1（物質名）</t>
    <phoneticPr fontId="1"/>
  </si>
  <si>
    <t>その他の物質2（物質名）</t>
    <phoneticPr fontId="1"/>
  </si>
  <si>
    <t>×</t>
    <phoneticPr fontId="1"/>
  </si>
  <si>
    <t>最大定格燃焼能力（単位）</t>
    <phoneticPr fontId="1"/>
  </si>
  <si>
    <t>設置年月日</t>
    <phoneticPr fontId="1"/>
  </si>
  <si>
    <t>時</t>
    <rPh sb="0" eb="1">
      <t>ジ</t>
    </rPh>
    <phoneticPr fontId="1"/>
  </si>
  <si>
    <t>間</t>
    <rPh sb="0" eb="1">
      <t>カン</t>
    </rPh>
    <phoneticPr fontId="1"/>
  </si>
  <si>
    <t>kg/h</t>
    <phoneticPr fontId="1"/>
  </si>
  <si>
    <t>○単位</t>
    <rPh sb="1" eb="3">
      <t>タンイ</t>
    </rPh>
    <phoneticPr fontId="1"/>
  </si>
  <si>
    <t>単位（最大定格燃焼能力）</t>
    <rPh sb="0" eb="2">
      <t>タンイ</t>
    </rPh>
    <rPh sb="3" eb="5">
      <t>サイダイ</t>
    </rPh>
    <rPh sb="5" eb="7">
      <t>テイカク</t>
    </rPh>
    <rPh sb="7" eb="9">
      <t>ネンショウ</t>
    </rPh>
    <rPh sb="9" eb="11">
      <t>ノウリョク</t>
    </rPh>
    <phoneticPr fontId="1"/>
  </si>
  <si>
    <t>単位（規模）</t>
    <rPh sb="0" eb="2">
      <t>タンイ</t>
    </rPh>
    <rPh sb="3" eb="5">
      <t>キボ</t>
    </rPh>
    <phoneticPr fontId="1"/>
  </si>
  <si>
    <t>ｔ/h</t>
    <phoneticPr fontId="1"/>
  </si>
  <si>
    <t>kA</t>
    <phoneticPr fontId="1"/>
  </si>
  <si>
    <t>kW</t>
    <phoneticPr fontId="1"/>
  </si>
  <si>
    <t>%</t>
    <phoneticPr fontId="1"/>
  </si>
  <si>
    <r>
      <t>m</t>
    </r>
    <r>
      <rPr>
        <vertAlign val="superscript"/>
        <sz val="11"/>
        <color theme="1"/>
        <rFont val="メイリオ"/>
        <family val="3"/>
        <charset val="128"/>
      </rPr>
      <t>3</t>
    </r>
    <phoneticPr fontId="1"/>
  </si>
  <si>
    <t>kW/h</t>
    <phoneticPr fontId="1"/>
  </si>
  <si>
    <t>ｔ/日</t>
    <rPh sb="2" eb="3">
      <t>ニチ</t>
    </rPh>
    <phoneticPr fontId="1"/>
  </si>
  <si>
    <t>※同一燃料・原料の、各ばい煙発生施設の燃料、原料使用量の合計は、工場または事業場の年度間総使用量と一致します。</t>
    <rPh sb="1" eb="3">
      <t>ドウイツ</t>
    </rPh>
    <rPh sb="3" eb="5">
      <t>ネンリョウ</t>
    </rPh>
    <rPh sb="6" eb="8">
      <t>ゲンリョウ</t>
    </rPh>
    <rPh sb="10" eb="11">
      <t>カク</t>
    </rPh>
    <rPh sb="13" eb="14">
      <t>エン</t>
    </rPh>
    <rPh sb="14" eb="16">
      <t>ハッセイ</t>
    </rPh>
    <rPh sb="16" eb="18">
      <t>シセツ</t>
    </rPh>
    <rPh sb="19" eb="21">
      <t>ネンリョウ</t>
    </rPh>
    <rPh sb="22" eb="24">
      <t>ゲンリョウ</t>
    </rPh>
    <rPh sb="24" eb="27">
      <t>シヨウリョウ</t>
    </rPh>
    <rPh sb="28" eb="30">
      <t>ゴウケイ</t>
    </rPh>
    <rPh sb="32" eb="34">
      <t>コウジョウ</t>
    </rPh>
    <rPh sb="37" eb="40">
      <t>ジギョウジョウ</t>
    </rPh>
    <rPh sb="41" eb="43">
      <t>ネンド</t>
    </rPh>
    <rPh sb="43" eb="44">
      <t>カン</t>
    </rPh>
    <rPh sb="44" eb="45">
      <t>ソウ</t>
    </rPh>
    <rPh sb="45" eb="48">
      <t>シヨウリョウ</t>
    </rPh>
    <rPh sb="49" eb="51">
      <t>イッチ</t>
    </rPh>
    <phoneticPr fontId="1"/>
  </si>
  <si>
    <t>ばい煙排出量調査報告書（エクセル様式）作成要領</t>
    <rPh sb="2" eb="3">
      <t>エン</t>
    </rPh>
    <rPh sb="3" eb="5">
      <t>ハイシュツ</t>
    </rPh>
    <rPh sb="5" eb="6">
      <t>リョウ</t>
    </rPh>
    <rPh sb="6" eb="8">
      <t>チョウサ</t>
    </rPh>
    <rPh sb="8" eb="11">
      <t>ホウコクショ</t>
    </rPh>
    <rPh sb="16" eb="18">
      <t>ヨウシキ</t>
    </rPh>
    <rPh sb="19" eb="21">
      <t>サクセイ</t>
    </rPh>
    <rPh sb="21" eb="23">
      <t>ヨウリョウ</t>
    </rPh>
    <phoneticPr fontId="1"/>
  </si>
  <si>
    <t>1ページ</t>
    <phoneticPr fontId="1"/>
  </si>
  <si>
    <t>2ページ</t>
    <phoneticPr fontId="1"/>
  </si>
  <si>
    <t>塩化水素は、酸素濃度12%換算値、その他の物質は標準酸素濃度で記入してください。</t>
    <phoneticPr fontId="1"/>
  </si>
  <si>
    <t>【シート1の入力】</t>
    <rPh sb="6" eb="8">
      <t>ニュウリョク</t>
    </rPh>
    <phoneticPr fontId="1"/>
  </si>
  <si>
    <t>記入例に従い、シート1を入力してください。</t>
    <rPh sb="0" eb="2">
      <t>キニュウ</t>
    </rPh>
    <rPh sb="2" eb="3">
      <t>レイ</t>
    </rPh>
    <rPh sb="4" eb="5">
      <t>シタガ</t>
    </rPh>
    <rPh sb="12" eb="14">
      <t>ニュウリョク</t>
    </rPh>
    <phoneticPr fontId="1"/>
  </si>
  <si>
    <t>【シート2の入力】</t>
    <rPh sb="6" eb="8">
      <t>ニュウリョク</t>
    </rPh>
    <phoneticPr fontId="1"/>
  </si>
  <si>
    <t>記入例に従い、シート2を入力してください。また、施設が複数ある場合は、シート2を施設数分コピーし、各施設情報を入力してください。</t>
    <rPh sb="0" eb="2">
      <t>キニュウ</t>
    </rPh>
    <rPh sb="2" eb="3">
      <t>レイ</t>
    </rPh>
    <rPh sb="4" eb="5">
      <t>シタガ</t>
    </rPh>
    <rPh sb="12" eb="14">
      <t>ニュウリョク</t>
    </rPh>
    <rPh sb="24" eb="26">
      <t>シセツ</t>
    </rPh>
    <rPh sb="27" eb="29">
      <t>フクスウ</t>
    </rPh>
    <rPh sb="31" eb="33">
      <t>バアイ</t>
    </rPh>
    <rPh sb="40" eb="42">
      <t>シセツ</t>
    </rPh>
    <rPh sb="42" eb="43">
      <t>スウ</t>
    </rPh>
    <rPh sb="43" eb="44">
      <t>ブン</t>
    </rPh>
    <rPh sb="49" eb="50">
      <t>カク</t>
    </rPh>
    <rPh sb="50" eb="52">
      <t>シセツ</t>
    </rPh>
    <rPh sb="52" eb="54">
      <t>ジョウホウ</t>
    </rPh>
    <rPh sb="55" eb="57">
      <t>ニュウリョク</t>
    </rPh>
    <phoneticPr fontId="1"/>
  </si>
  <si>
    <t>ディーゼル（シリンダー内径400mm未満）</t>
    <rPh sb="11" eb="13">
      <t>ナイケイ</t>
    </rPh>
    <rPh sb="18" eb="20">
      <t>ミマン</t>
    </rPh>
    <phoneticPr fontId="1"/>
  </si>
  <si>
    <r>
      <t>km</t>
    </r>
    <r>
      <rPr>
        <vertAlign val="superscript"/>
        <sz val="11"/>
        <color theme="1"/>
        <rFont val="メイリオ"/>
        <family val="3"/>
        <charset val="128"/>
      </rPr>
      <t>3</t>
    </r>
    <r>
      <rPr>
        <sz val="11"/>
        <color theme="1"/>
        <rFont val="メイリオ"/>
        <family val="3"/>
        <charset val="128"/>
      </rPr>
      <t>N</t>
    </r>
    <phoneticPr fontId="1"/>
  </si>
  <si>
    <r>
      <t>m</t>
    </r>
    <r>
      <rPr>
        <vertAlign val="superscript"/>
        <sz val="11"/>
        <color theme="1"/>
        <rFont val="メイリオ"/>
        <family val="3"/>
        <charset val="128"/>
      </rPr>
      <t>3</t>
    </r>
    <r>
      <rPr>
        <sz val="11"/>
        <color theme="1"/>
        <rFont val="メイリオ"/>
        <family val="3"/>
        <charset val="128"/>
      </rPr>
      <t>N</t>
    </r>
    <phoneticPr fontId="1"/>
  </si>
  <si>
    <r>
      <t>kj/m</t>
    </r>
    <r>
      <rPr>
        <vertAlign val="superscript"/>
        <sz val="11"/>
        <color theme="1"/>
        <rFont val="メイリオ"/>
        <family val="3"/>
        <charset val="128"/>
      </rPr>
      <t>3</t>
    </r>
    <r>
      <rPr>
        <sz val="11"/>
        <color theme="1"/>
        <rFont val="メイリオ"/>
        <family val="3"/>
        <charset val="128"/>
      </rPr>
      <t>N</t>
    </r>
    <phoneticPr fontId="1"/>
  </si>
  <si>
    <r>
      <t>m</t>
    </r>
    <r>
      <rPr>
        <vertAlign val="superscript"/>
        <sz val="11"/>
        <color theme="1"/>
        <rFont val="メイリオ"/>
        <family val="3"/>
        <charset val="128"/>
      </rPr>
      <t>3</t>
    </r>
    <r>
      <rPr>
        <sz val="11"/>
        <color theme="1"/>
        <rFont val="メイリオ"/>
        <family val="3"/>
        <charset val="128"/>
      </rPr>
      <t>N/h</t>
    </r>
    <phoneticPr fontId="1"/>
  </si>
  <si>
    <r>
      <t>届出最大排出ガス量（湿り）(m</t>
    </r>
    <r>
      <rPr>
        <vertAlign val="superscript"/>
        <sz val="6"/>
        <color theme="1"/>
        <rFont val="游ゴシック"/>
        <family val="3"/>
        <charset val="128"/>
      </rPr>
      <t>3</t>
    </r>
    <r>
      <rPr>
        <sz val="6"/>
        <color theme="1"/>
        <rFont val="游ゴシック"/>
        <family val="3"/>
        <charset val="128"/>
      </rPr>
      <t>N/h)</t>
    </r>
    <phoneticPr fontId="1"/>
  </si>
  <si>
    <r>
      <t>実測ばいじん（g/m</t>
    </r>
    <r>
      <rPr>
        <vertAlign val="superscript"/>
        <sz val="6"/>
        <color theme="1"/>
        <rFont val="游ゴシック"/>
        <family val="3"/>
        <charset val="128"/>
      </rPr>
      <t>3</t>
    </r>
    <r>
      <rPr>
        <sz val="6"/>
        <color theme="1"/>
        <rFont val="游ゴシック"/>
        <family val="3"/>
        <charset val="128"/>
      </rPr>
      <t>N）</t>
    </r>
    <phoneticPr fontId="1"/>
  </si>
  <si>
    <r>
      <t>塩化水素(mg/m</t>
    </r>
    <r>
      <rPr>
        <vertAlign val="superscript"/>
        <sz val="6"/>
        <color theme="1"/>
        <rFont val="游ゴシック"/>
        <family val="3"/>
        <charset val="128"/>
      </rPr>
      <t>3</t>
    </r>
    <r>
      <rPr>
        <sz val="6"/>
        <color theme="1"/>
        <rFont val="游ゴシック"/>
        <family val="3"/>
        <charset val="128"/>
      </rPr>
      <t>N)</t>
    </r>
    <phoneticPr fontId="1"/>
  </si>
  <si>
    <r>
      <t>濃度(mg/m</t>
    </r>
    <r>
      <rPr>
        <vertAlign val="superscript"/>
        <sz val="6"/>
        <color theme="1"/>
        <rFont val="游ゴシック"/>
        <family val="3"/>
        <charset val="128"/>
      </rPr>
      <t>3</t>
    </r>
    <r>
      <rPr>
        <sz val="6"/>
        <color theme="1"/>
        <rFont val="游ゴシック"/>
        <family val="3"/>
        <charset val="128"/>
      </rPr>
      <t>N)</t>
    </r>
    <phoneticPr fontId="1"/>
  </si>
  <si>
    <t>ガス専焼機関</t>
    <rPh sb="2" eb="4">
      <t>センショウ</t>
    </rPh>
    <rPh sb="4" eb="6">
      <t>キカン</t>
    </rPh>
    <phoneticPr fontId="1"/>
  </si>
  <si>
    <t>令和7年</t>
    <rPh sb="0" eb="2">
      <t>レイワ</t>
    </rPh>
    <rPh sb="3" eb="4">
      <t>ネン</t>
    </rPh>
    <phoneticPr fontId="1"/>
  </si>
  <si>
    <t>2　工場又は事業場の燃料・原料種類ごとの総使用量（調査対象施設のみ令和6年4月1日から令和7年3月31日まで）</t>
    <rPh sb="2" eb="3">
      <t>コウ</t>
    </rPh>
    <rPh sb="3" eb="4">
      <t>ジョウ</t>
    </rPh>
    <rPh sb="4" eb="5">
      <t>マタ</t>
    </rPh>
    <rPh sb="6" eb="9">
      <t>ジギョウジョウ</t>
    </rPh>
    <rPh sb="10" eb="12">
      <t>ネンリョウ</t>
    </rPh>
    <rPh sb="13" eb="15">
      <t>ゲンリョウ</t>
    </rPh>
    <rPh sb="15" eb="17">
      <t>シュルイ</t>
    </rPh>
    <rPh sb="20" eb="21">
      <t>ソウ</t>
    </rPh>
    <rPh sb="21" eb="24">
      <t>シヨウリョウ</t>
    </rPh>
    <rPh sb="25" eb="27">
      <t>チョウサ</t>
    </rPh>
    <rPh sb="27" eb="29">
      <t>タイショウ</t>
    </rPh>
    <rPh sb="29" eb="31">
      <t>シセツ</t>
    </rPh>
    <rPh sb="33" eb="35">
      <t>レイワ</t>
    </rPh>
    <rPh sb="36" eb="37">
      <t>ネン</t>
    </rPh>
    <rPh sb="38" eb="39">
      <t>ガツ</t>
    </rPh>
    <rPh sb="40" eb="41">
      <t>ニチ</t>
    </rPh>
    <rPh sb="43" eb="45">
      <t>レイワ</t>
    </rPh>
    <rPh sb="46" eb="47">
      <t>ネン</t>
    </rPh>
    <rPh sb="48" eb="49">
      <t>ガツ</t>
    </rPh>
    <rPh sb="51" eb="52">
      <t>ニチ</t>
    </rPh>
    <phoneticPr fontId="1"/>
  </si>
  <si>
    <t>（2）施設ごとのばい煙測定結果（令和6年4月1日から令和7年3月31日までの測定）</t>
    <rPh sb="10" eb="11">
      <t>エン</t>
    </rPh>
    <rPh sb="11" eb="13">
      <t>ソクテイ</t>
    </rPh>
    <rPh sb="13" eb="15">
      <t>ケッカ</t>
    </rPh>
    <rPh sb="16" eb="18">
      <t>レイワ</t>
    </rPh>
    <rPh sb="26" eb="28">
      <t>レイワ</t>
    </rPh>
    <rPh sb="29" eb="30">
      <t>ネン</t>
    </rPh>
    <rPh sb="38" eb="40">
      <t>ソクテイ</t>
    </rPh>
    <phoneticPr fontId="1"/>
  </si>
  <si>
    <t>（1）施設ごとの運転時間と燃料・原料使用量（令和6年4月1日から令和7年3月31日まで）</t>
    <rPh sb="22" eb="24">
      <t>レイワ</t>
    </rPh>
    <rPh sb="32" eb="34">
      <t>レイワ</t>
    </rPh>
    <phoneticPr fontId="1"/>
  </si>
  <si>
    <t>3　ばい煙発生施設の概要（令和7年3月31日現在）</t>
    <rPh sb="13" eb="15">
      <t>レイワ</t>
    </rPh>
    <phoneticPr fontId="1"/>
  </si>
  <si>
    <r>
      <t>排出ガス量（乾き）
（m</t>
    </r>
    <r>
      <rPr>
        <vertAlign val="superscript"/>
        <sz val="6"/>
        <color theme="1"/>
        <rFont val="游ゴシック"/>
        <family val="3"/>
        <charset val="128"/>
      </rPr>
      <t>3</t>
    </r>
    <r>
      <rPr>
        <sz val="6"/>
        <color theme="1"/>
        <rFont val="游ゴシック"/>
        <family val="3"/>
        <charset val="128"/>
      </rPr>
      <t>N/h）</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</si>
</sst>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_);[Red]\(0.0\)"/>
    <numFmt numFmtId="178" formatCode="h:mm;@"/>
    <numFmt numFmtId="179" formatCode="0.000"/>
    <numFmt numFmtId="180" formatCode="0.0000"/>
    <numFmt numFmtId="181" formatCode="[$-F800]dddd\,\ mmmm\ dd\,\ yyyy"/>
    <numFmt numFmtId="182" formatCode="0.0"/>
    <numFmt numFmtId="183" formatCode="[h]:mm"/>
  </numFmts>
  <fonts count="24"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color indexed="8"/>
      <name val="ＭＳ Ｐゴシック"/>
      <family val="3"/>
      <charset val="128"/>
    </font>
    <font>
      <sz val="11"/>
      <color theme="1"/>
      <name val="メイリオ"/>
      <family val="3"/>
      <charset val="128"/>
    </font>
    <font>
      <sz val="11"/>
      <color indexed="8"/>
      <name val="メイリオ"/>
      <family val="3"/>
      <charset val="128"/>
    </font>
    <font>
      <vertAlign val="superscript"/>
      <sz val="11"/>
      <color theme="1"/>
      <name val="メイリオ"/>
      <family val="3"/>
      <charset val="128"/>
    </font>
    <font>
      <sz val="8"/>
      <color theme="1"/>
      <name val="游ゴシック"/>
      <family val="3"/>
      <charset val="128"/>
    </font>
    <font>
      <sz val="6"/>
      <color theme="1"/>
      <name val="游ゴシック"/>
      <family val="3"/>
      <charset val="128"/>
    </font>
    <font>
      <sz val="9"/>
      <color theme="1"/>
      <name val="游ゴシック"/>
      <family val="3"/>
      <charset val="128"/>
    </font>
    <font>
      <b/>
      <sz val="10"/>
      <color theme="1"/>
      <name val="游ゴシック"/>
      <family val="3"/>
      <charset val="128"/>
    </font>
    <font>
      <b/>
      <i/>
      <sz val="16"/>
      <color theme="1"/>
      <name val="游ゴシック"/>
      <family val="3"/>
      <charset val="128"/>
    </font>
    <font>
      <b/>
      <sz val="9"/>
      <color theme="1"/>
      <name val="游ゴシック"/>
      <family val="3"/>
      <charset val="128"/>
    </font>
    <font>
      <sz val="8"/>
      <color theme="0"/>
      <name val="游ゴシック"/>
      <family val="3"/>
      <charset val="128"/>
    </font>
    <font>
      <vertAlign val="superscript"/>
      <sz val="6"/>
      <color theme="1"/>
      <name val="游ゴシック"/>
      <family val="3"/>
      <charset val="128"/>
    </font>
    <font>
      <sz val="11"/>
      <color theme="0"/>
      <name val="游ゴシック"/>
      <family val="3"/>
      <charset val="128"/>
    </font>
    <font>
      <sz val="6"/>
      <name val="游ゴシック"/>
      <family val="3"/>
      <charset val="128"/>
    </font>
    <font>
      <sz val="8"/>
      <name val="游ゴシック"/>
      <family val="3"/>
      <charset val="128"/>
    </font>
    <font>
      <b/>
      <u/>
      <sz val="16"/>
      <color rgb="FFFF0000"/>
      <name val="游ゴシック"/>
      <family val="3"/>
      <charset val="128"/>
    </font>
    <font>
      <b/>
      <sz val="11"/>
      <color theme="1"/>
      <name val="游ゴシック"/>
      <family val="3"/>
      <charset val="128"/>
    </font>
    <font>
      <b/>
      <u/>
      <sz val="11"/>
      <color theme="1"/>
      <name val="游ゴシック"/>
      <family val="3"/>
      <charset val="128"/>
    </font>
    <font>
      <b/>
      <u/>
      <sz val="10"/>
      <color rgb="FFFF0000"/>
      <name val="游ゴシック"/>
      <family val="3"/>
      <charset val="128"/>
    </font>
    <font>
      <sz val="7"/>
      <color theme="1"/>
      <name val="游ゴシック"/>
      <family val="3"/>
      <charset val="128"/>
    </font>
    <font>
      <sz val="11"/>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thick">
        <color theme="0" tint="-0.499984740745262"/>
      </right>
      <top style="hair">
        <color indexed="64"/>
      </top>
      <bottom style="hair">
        <color indexed="64"/>
      </bottom>
      <diagonal/>
    </border>
    <border>
      <left/>
      <right/>
      <top/>
      <bottom style="thick">
        <color theme="0" tint="-0.499984740745262"/>
      </bottom>
      <diagonal/>
    </border>
    <border>
      <left style="thick">
        <color theme="0" tint="-0.499984740745262"/>
      </left>
      <right style="hair">
        <color indexed="64"/>
      </right>
      <top style="thick">
        <color theme="0" tint="-0.499984740745262"/>
      </top>
      <bottom style="hair">
        <color indexed="64"/>
      </bottom>
      <diagonal/>
    </border>
    <border>
      <left style="hair">
        <color indexed="64"/>
      </left>
      <right style="hair">
        <color indexed="64"/>
      </right>
      <top style="thick">
        <color theme="0" tint="-0.499984740745262"/>
      </top>
      <bottom style="hair">
        <color indexed="64"/>
      </bottom>
      <diagonal/>
    </border>
    <border>
      <left style="hair">
        <color indexed="64"/>
      </left>
      <right style="thick">
        <color theme="0" tint="-0.499984740745262"/>
      </right>
      <top style="thick">
        <color theme="0" tint="-0.499984740745262"/>
      </top>
      <bottom style="hair">
        <color indexed="64"/>
      </bottom>
      <diagonal/>
    </border>
    <border>
      <left style="thick">
        <color theme="0" tint="-0.499984740745262"/>
      </left>
      <right style="hair">
        <color indexed="64"/>
      </right>
      <top style="hair">
        <color indexed="64"/>
      </top>
      <bottom style="hair">
        <color indexed="64"/>
      </bottom>
      <diagonal/>
    </border>
    <border>
      <left style="thick">
        <color theme="0" tint="-0.499984740745262"/>
      </left>
      <right style="hair">
        <color indexed="64"/>
      </right>
      <top style="hair">
        <color indexed="64"/>
      </top>
      <bottom style="thick">
        <color theme="0" tint="-0.499984740745262"/>
      </bottom>
      <diagonal/>
    </border>
    <border>
      <left style="hair">
        <color indexed="64"/>
      </left>
      <right style="hair">
        <color indexed="64"/>
      </right>
      <top style="hair">
        <color indexed="64"/>
      </top>
      <bottom style="thick">
        <color theme="0" tint="-0.499984740745262"/>
      </bottom>
      <diagonal/>
    </border>
    <border>
      <left style="hair">
        <color indexed="64"/>
      </left>
      <right style="thick">
        <color theme="0" tint="-0.499984740745262"/>
      </right>
      <top style="hair">
        <color indexed="64"/>
      </top>
      <bottom style="thick">
        <color theme="0" tint="-0.499984740745262"/>
      </bottom>
      <diagonal/>
    </border>
    <border>
      <left/>
      <right style="thick">
        <color theme="0" tint="-0.499984740745262"/>
      </right>
      <top style="hair">
        <color indexed="64"/>
      </top>
      <bottom style="hair">
        <color indexed="64"/>
      </bottom>
      <diagonal/>
    </border>
    <border>
      <left style="hair">
        <color indexed="64"/>
      </left>
      <right/>
      <top style="thick">
        <color theme="0" tint="-0.499984740745262"/>
      </top>
      <bottom style="hair">
        <color indexed="64"/>
      </bottom>
      <diagonal/>
    </border>
    <border>
      <left/>
      <right/>
      <top style="thick">
        <color theme="0" tint="-0.499984740745262"/>
      </top>
      <bottom style="hair">
        <color indexed="64"/>
      </bottom>
      <diagonal/>
    </border>
    <border>
      <left/>
      <right style="thick">
        <color theme="0" tint="-0.499984740745262"/>
      </right>
      <top style="thick">
        <color theme="0" tint="-0.499984740745262"/>
      </top>
      <bottom style="hair">
        <color indexed="64"/>
      </bottom>
      <diagonal/>
    </border>
    <border>
      <left style="thick">
        <color theme="0" tint="-0.499984740745262"/>
      </left>
      <right/>
      <top/>
      <bottom/>
      <diagonal/>
    </border>
    <border>
      <left style="thick">
        <color theme="0" tint="-0.499984740745262"/>
      </left>
      <right style="hair">
        <color indexed="64"/>
      </right>
      <top style="thick">
        <color theme="0" tint="-0.499984740745262"/>
      </top>
      <bottom style="thick">
        <color theme="0" tint="-0.499984740745262"/>
      </bottom>
      <diagonal/>
    </border>
    <border>
      <left style="hair">
        <color indexed="64"/>
      </left>
      <right style="hair">
        <color indexed="64"/>
      </right>
      <top style="thick">
        <color theme="0" tint="-0.499984740745262"/>
      </top>
      <bottom style="thick">
        <color theme="0" tint="-0.499984740745262"/>
      </bottom>
      <diagonal/>
    </border>
    <border>
      <left style="hair">
        <color indexed="64"/>
      </left>
      <right style="thick">
        <color theme="0" tint="-0.499984740745262"/>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style="hair">
        <color indexed="64"/>
      </left>
      <right/>
      <top style="thick">
        <color theme="0" tint="-0.499984740745262"/>
      </top>
      <bottom/>
      <diagonal/>
    </border>
    <border>
      <left style="thick">
        <color theme="0" tint="-0.499984740745262"/>
      </left>
      <right style="hair">
        <color indexed="64"/>
      </right>
      <top style="thick">
        <color theme="0" tint="-0.499984740745262"/>
      </top>
      <bottom/>
      <diagonal/>
    </border>
    <border>
      <left/>
      <right style="thick">
        <color theme="0" tint="-0.499984740745262"/>
      </right>
      <top/>
      <bottom/>
      <diagonal/>
    </border>
    <border>
      <left/>
      <right style="hair">
        <color indexed="64"/>
      </right>
      <top style="thick">
        <color theme="0" tint="-0.499984740745262"/>
      </top>
      <bottom style="hair">
        <color indexed="64"/>
      </bottom>
      <diagonal/>
    </border>
    <border>
      <left/>
      <right style="hair">
        <color indexed="64"/>
      </right>
      <top style="thick">
        <color theme="0" tint="-0.499984740745262"/>
      </top>
      <bottom/>
      <diagonal/>
    </border>
    <border>
      <left style="hair">
        <color indexed="64"/>
      </left>
      <right/>
      <top style="hair">
        <color indexed="64"/>
      </top>
      <bottom style="thick">
        <color theme="0" tint="-0.499984740745262"/>
      </bottom>
      <diagonal/>
    </border>
    <border>
      <left/>
      <right/>
      <top style="hair">
        <color indexed="64"/>
      </top>
      <bottom style="thick">
        <color theme="0" tint="-0.499984740745262"/>
      </bottom>
      <diagonal/>
    </border>
    <border>
      <left/>
      <right style="hair">
        <color indexed="64"/>
      </right>
      <top style="hair">
        <color indexed="64"/>
      </top>
      <bottom style="thick">
        <color theme="0" tint="-0.499984740745262"/>
      </bottom>
      <diagonal/>
    </border>
    <border>
      <left/>
      <right style="thick">
        <color theme="0" tint="-0.499984740745262"/>
      </right>
      <top style="hair">
        <color indexed="64"/>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style="hair">
        <color indexed="64"/>
      </left>
      <right style="hair">
        <color indexed="64"/>
      </right>
      <top/>
      <bottom/>
      <diagonal/>
    </border>
    <border>
      <left style="thick">
        <color theme="0" tint="-0.499984740745262"/>
      </left>
      <right style="hair">
        <color indexed="64"/>
      </right>
      <top style="hair">
        <color indexed="64"/>
      </top>
      <bottom/>
      <diagonal/>
    </border>
    <border>
      <left style="thick">
        <color theme="0" tint="-0.499984740745262"/>
      </left>
      <right/>
      <top/>
      <bottom style="hair">
        <color indexed="64"/>
      </bottom>
      <diagonal/>
    </border>
    <border>
      <left style="hair">
        <color indexed="64"/>
      </left>
      <right style="hair">
        <color indexed="64"/>
      </right>
      <top/>
      <bottom style="thick">
        <color theme="0" tint="-0.499984740745262"/>
      </bottom>
      <diagonal/>
    </border>
    <border>
      <left style="hair">
        <color indexed="64"/>
      </left>
      <right/>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hair">
        <color indexed="64"/>
      </left>
      <right/>
      <top style="thick">
        <color theme="0" tint="-0.499984740745262"/>
      </top>
      <bottom style="thick">
        <color theme="0" tint="-0.499984740745262"/>
      </bottom>
      <diagonal/>
    </border>
    <border>
      <left/>
      <right style="hair">
        <color indexed="64"/>
      </right>
      <top style="thick">
        <color theme="0" tint="-0.499984740745262"/>
      </top>
      <bottom style="thick">
        <color theme="0" tint="-0.499984740745262"/>
      </bottom>
      <diagonal/>
    </border>
    <border>
      <left style="hair">
        <color indexed="64"/>
      </left>
      <right style="thick">
        <color theme="0" tint="-0.499984740745262"/>
      </right>
      <top/>
      <bottom style="thick">
        <color theme="0" tint="-0.499984740745262"/>
      </bottom>
      <diagonal/>
    </border>
    <border>
      <left style="thick">
        <color theme="0" tint="-0.499984740745262"/>
      </left>
      <right style="hair">
        <color indexed="64"/>
      </right>
      <top/>
      <bottom style="thick">
        <color theme="0" tint="-0.499984740745262"/>
      </bottom>
      <diagonal/>
    </border>
    <border>
      <left style="hair">
        <color theme="0" tint="-0.499984740745262"/>
      </left>
      <right style="thick">
        <color theme="0" tint="-0.499984740745262"/>
      </right>
      <top style="hair">
        <color indexed="64"/>
      </top>
      <bottom style="hair">
        <color theme="0" tint="-0.499984740745262"/>
      </bottom>
      <diagonal/>
    </border>
    <border>
      <left/>
      <right style="hair">
        <color theme="0" tint="-0.499984740745262"/>
      </right>
      <top style="hair">
        <color indexed="64"/>
      </top>
      <bottom style="hair">
        <color theme="0" tint="-0.499984740745262"/>
      </bottom>
      <diagonal/>
    </border>
    <border>
      <left style="hair">
        <color indexed="64"/>
      </left>
      <right style="hair">
        <color theme="0" tint="-0.499984740745262"/>
      </right>
      <top style="hair">
        <color indexed="64"/>
      </top>
      <bottom/>
      <diagonal/>
    </border>
    <border>
      <left style="hair">
        <color theme="0" tint="-0.499984740745262"/>
      </left>
      <right style="hair">
        <color theme="0" tint="-0.499984740745262"/>
      </right>
      <top style="hair">
        <color indexed="64"/>
      </top>
      <bottom/>
      <diagonal/>
    </border>
    <border>
      <left style="hair">
        <color theme="0" tint="-0.499984740745262"/>
      </left>
      <right style="hair">
        <color indexed="64"/>
      </right>
      <top style="hair">
        <color indexed="64"/>
      </top>
      <bottom/>
      <diagonal/>
    </border>
    <border>
      <left/>
      <right/>
      <top style="thick">
        <color theme="0" tint="-0.499984740745262"/>
      </top>
      <bottom/>
      <diagonal/>
    </border>
    <border>
      <left style="thick">
        <color theme="0" tint="-0.499984740745262"/>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top style="hair">
        <color indexed="64"/>
      </top>
      <bottom style="hair">
        <color indexed="64"/>
      </bottom>
      <diagonal/>
    </border>
    <border>
      <left style="thick">
        <color theme="0" tint="-0.499984740745262"/>
      </left>
      <right/>
      <top style="hair">
        <color theme="0" tint="-0.499984740745262"/>
      </top>
      <bottom style="hair">
        <color indexed="64"/>
      </bottom>
      <diagonal/>
    </border>
    <border>
      <left/>
      <right style="thick">
        <color theme="0" tint="-0.499984740745262"/>
      </right>
      <top style="hair">
        <color theme="0" tint="-0.499984740745262"/>
      </top>
      <bottom style="hair">
        <color indexed="64"/>
      </bottom>
      <diagonal/>
    </border>
    <border>
      <left/>
      <right style="thick">
        <color theme="0" tint="-0.499984740745262"/>
      </right>
      <top/>
      <bottom style="hair">
        <color indexed="64"/>
      </bottom>
      <diagonal/>
    </border>
    <border>
      <left style="thick">
        <color theme="0" tint="-0.499984740745262"/>
      </left>
      <right/>
      <top style="thick">
        <color theme="0" tint="-0.499984740745262"/>
      </top>
      <bottom style="hair">
        <color indexed="64"/>
      </bottom>
      <diagonal/>
    </border>
    <border>
      <left style="thick">
        <color theme="0" tint="-0.499984740745262"/>
      </left>
      <right/>
      <top style="hair">
        <color indexed="64"/>
      </top>
      <bottom style="thick">
        <color theme="0" tint="-0.499984740745262"/>
      </bottom>
      <diagonal/>
    </border>
    <border>
      <left/>
      <right style="thick">
        <color theme="0" tint="-0.499984740745262"/>
      </right>
      <top style="thick">
        <color theme="0" tint="-0.499984740745262"/>
      </top>
      <bottom/>
      <diagonal/>
    </border>
    <border>
      <left/>
      <right style="hair">
        <color indexed="64"/>
      </right>
      <top/>
      <bottom style="thick">
        <color theme="0" tint="-0.499984740745262"/>
      </bottom>
      <diagonal/>
    </border>
    <border>
      <left style="thick">
        <color theme="0" tint="-0.499984740745262"/>
      </left>
      <right style="thick">
        <color theme="0" tint="-0.499984740745262"/>
      </right>
      <top style="hair">
        <color indexed="64"/>
      </top>
      <bottom style="hair">
        <color indexed="64"/>
      </bottom>
      <diagonal/>
    </border>
    <border>
      <left style="thick">
        <color theme="0" tint="-0.499984740745262"/>
      </left>
      <right/>
      <top style="thick">
        <color theme="0" tint="-0.499984740745262"/>
      </top>
      <bottom/>
      <diagonal/>
    </border>
    <border>
      <left/>
      <right style="hair">
        <color indexed="64"/>
      </right>
      <top/>
      <bottom style="hair">
        <color indexed="64"/>
      </bottom>
      <diagonal/>
    </border>
    <border>
      <left style="thick">
        <color theme="0" tint="-0.499984740745262"/>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ck">
        <color theme="0" tint="-0.499984740745262"/>
      </right>
      <top/>
      <bottom style="hair">
        <color indexed="64"/>
      </bottom>
      <diagonal/>
    </border>
    <border>
      <left style="thick">
        <color theme="0" tint="-0.499984740745262"/>
      </left>
      <right/>
      <top style="thick">
        <color theme="0" tint="-0.499984740745262"/>
      </top>
      <bottom style="hair">
        <color theme="1"/>
      </bottom>
      <diagonal/>
    </border>
    <border>
      <left/>
      <right/>
      <top style="thick">
        <color theme="0" tint="-0.499984740745262"/>
      </top>
      <bottom style="hair">
        <color theme="1"/>
      </bottom>
      <diagonal/>
    </border>
    <border>
      <left/>
      <right style="thick">
        <color theme="0" tint="-0.499984740745262"/>
      </right>
      <top style="thick">
        <color theme="0" tint="-0.499984740745262"/>
      </top>
      <bottom style="hair">
        <color theme="1"/>
      </bottom>
      <diagonal/>
    </border>
    <border>
      <left style="hair">
        <color indexed="64"/>
      </left>
      <right style="dotted">
        <color indexed="64"/>
      </right>
      <top style="thick">
        <color theme="0" tint="-0.499984740745262"/>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thick">
        <color theme="0" tint="-0.499984740745262"/>
      </bottom>
      <diagonal/>
    </border>
    <border>
      <left style="dotted">
        <color indexed="64"/>
      </left>
      <right style="dotted">
        <color indexed="64"/>
      </right>
      <top style="hair">
        <color indexed="64"/>
      </top>
      <bottom style="thick">
        <color theme="0" tint="-0.499984740745262"/>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style="thick">
        <color theme="0" tint="-0.499984740745262"/>
      </top>
      <bottom style="hair">
        <color indexed="64"/>
      </bottom>
      <diagonal/>
    </border>
    <border>
      <left/>
      <right style="dotted">
        <color indexed="64"/>
      </right>
      <top style="thick">
        <color theme="0" tint="-0.499984740745262"/>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thick">
        <color theme="0" tint="-0.499984740745262"/>
      </bottom>
      <diagonal/>
    </border>
    <border>
      <left/>
      <right style="dotted">
        <color indexed="64"/>
      </right>
      <top style="hair">
        <color indexed="64"/>
      </top>
      <bottom style="thick">
        <color theme="0" tint="-0.499984740745262"/>
      </bottom>
      <diagonal/>
    </border>
    <border>
      <left style="hair">
        <color indexed="64"/>
      </left>
      <right style="dotted">
        <color indexed="64"/>
      </right>
      <top style="hair">
        <color indexed="64"/>
      </top>
      <bottom/>
      <diagonal/>
    </border>
    <border>
      <left style="dotted">
        <color indexed="64"/>
      </left>
      <right/>
      <top/>
      <bottom style="thick">
        <color theme="0" tint="-0.499984740745262"/>
      </bottom>
      <diagonal/>
    </border>
    <border>
      <left/>
      <right style="dotted">
        <color indexed="64"/>
      </right>
      <top/>
      <bottom style="thick">
        <color theme="0" tint="-0.499984740745262"/>
      </bottom>
      <diagonal/>
    </border>
    <border>
      <left style="dotted">
        <color indexed="64"/>
      </left>
      <right style="dotted">
        <color indexed="64"/>
      </right>
      <top style="hair">
        <color indexed="64"/>
      </top>
      <bottom/>
      <diagonal/>
    </border>
    <border>
      <left style="dotted">
        <color indexed="64"/>
      </left>
      <right style="dotted">
        <color indexed="64"/>
      </right>
      <top style="thick">
        <color theme="0" tint="-0.49998474074526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thick">
        <color theme="0" tint="-0.499984740745262"/>
      </bottom>
      <diagonal/>
    </border>
    <border>
      <left style="dotted">
        <color indexed="64"/>
      </left>
      <right style="hair">
        <color indexed="64"/>
      </right>
      <top style="hair">
        <color indexed="64"/>
      </top>
      <bottom style="thick">
        <color theme="0" tint="-0.499984740745262"/>
      </bottom>
      <diagonal/>
    </border>
    <border>
      <left style="dotted">
        <color indexed="64"/>
      </left>
      <right style="hair">
        <color indexed="64"/>
      </right>
      <top style="thick">
        <color theme="0" tint="-0.499984740745262"/>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bottom style="thick">
        <color theme="0" tint="-0.499984740745262"/>
      </bottom>
      <diagonal/>
    </border>
  </borders>
  <cellStyleXfs count="2">
    <xf numFmtId="0" fontId="0" fillId="0" borderId="0"/>
    <xf numFmtId="0" fontId="3" fillId="0" borderId="0"/>
  </cellStyleXfs>
  <cellXfs count="413">
    <xf numFmtId="0" fontId="0" fillId="0" borderId="0" xfId="0"/>
    <xf numFmtId="0" fontId="2" fillId="3" borderId="0" xfId="0" applyFont="1" applyFill="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4" fillId="2" borderId="1" xfId="0" applyFont="1" applyFill="1" applyBorder="1" applyAlignment="1">
      <alignment vertical="center"/>
    </xf>
    <xf numFmtId="0" fontId="5" fillId="3" borderId="1" xfId="0" applyFont="1" applyFill="1" applyBorder="1" applyAlignment="1">
      <alignment vertical="center" wrapText="1"/>
    </xf>
    <xf numFmtId="0" fontId="4" fillId="2" borderId="1" xfId="0" applyFont="1" applyFill="1" applyBorder="1" applyAlignment="1">
      <alignment horizontal="center" vertical="center"/>
    </xf>
    <xf numFmtId="0" fontId="5" fillId="3" borderId="1" xfId="1" applyFont="1" applyFill="1" applyBorder="1" applyAlignment="1">
      <alignment vertical="center" wrapText="1"/>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0" borderId="5" xfId="1" applyFont="1" applyBorder="1"/>
    <xf numFmtId="0" fontId="4" fillId="3" borderId="2" xfId="0" applyFont="1" applyFill="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7" fillId="3" borderId="3" xfId="0" applyFont="1" applyFill="1" applyBorder="1" applyAlignment="1">
      <alignment vertical="center"/>
    </xf>
    <xf numFmtId="0" fontId="7" fillId="3" borderId="0" xfId="0" applyFont="1" applyFill="1" applyAlignment="1">
      <alignment horizontal="left" vertical="center"/>
    </xf>
    <xf numFmtId="0" fontId="9" fillId="3" borderId="0" xfId="0" applyFont="1" applyFill="1" applyAlignment="1">
      <alignment vertical="center"/>
    </xf>
    <xf numFmtId="0" fontId="10" fillId="3" borderId="0" xfId="0" applyFont="1" applyFill="1" applyAlignment="1">
      <alignment vertical="center"/>
    </xf>
    <xf numFmtId="0" fontId="2" fillId="3" borderId="7" xfId="0" applyFont="1" applyFill="1" applyBorder="1" applyAlignment="1">
      <alignment vertical="center"/>
    </xf>
    <xf numFmtId="0" fontId="7" fillId="3" borderId="15" xfId="0" applyFont="1" applyFill="1" applyBorder="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7" fillId="3" borderId="13" xfId="0" applyFont="1" applyFill="1" applyBorder="1" applyAlignment="1">
      <alignment vertical="center"/>
    </xf>
    <xf numFmtId="0" fontId="7" fillId="3" borderId="7" xfId="0" applyFont="1" applyFill="1" applyBorder="1" applyAlignment="1">
      <alignment vertical="center"/>
    </xf>
    <xf numFmtId="0" fontId="9" fillId="3" borderId="0" xfId="0" applyFont="1" applyFill="1" applyAlignment="1">
      <alignment horizontal="center" vertical="center"/>
    </xf>
    <xf numFmtId="0" fontId="7" fillId="3" borderId="21" xfId="0" applyFont="1" applyFill="1" applyBorder="1" applyAlignment="1">
      <alignment vertical="center"/>
    </xf>
    <xf numFmtId="0" fontId="9" fillId="3" borderId="33" xfId="0" applyFont="1" applyFill="1" applyBorder="1" applyAlignment="1">
      <alignment horizontal="center" vertical="center"/>
    </xf>
    <xf numFmtId="0" fontId="7" fillId="3" borderId="33" xfId="0" applyFont="1" applyFill="1" applyBorder="1" applyAlignment="1">
      <alignment vertical="center"/>
    </xf>
    <xf numFmtId="0" fontId="7" fillId="3" borderId="37" xfId="0" applyFont="1" applyFill="1" applyBorder="1" applyAlignment="1">
      <alignment vertical="center"/>
    </xf>
    <xf numFmtId="0" fontId="7" fillId="3" borderId="40" xfId="0" applyFont="1" applyFill="1" applyBorder="1" applyAlignment="1">
      <alignment vertical="center"/>
    </xf>
    <xf numFmtId="0" fontId="13" fillId="3" borderId="0" xfId="0" applyFont="1" applyFill="1" applyAlignment="1">
      <alignment vertical="center"/>
    </xf>
    <xf numFmtId="181" fontId="9" fillId="3" borderId="7" xfId="0" applyNumberFormat="1" applyFont="1" applyFill="1" applyBorder="1" applyAlignment="1">
      <alignment vertical="center"/>
    </xf>
    <xf numFmtId="0" fontId="9" fillId="3" borderId="33" xfId="0" applyFont="1" applyFill="1" applyBorder="1" applyAlignment="1">
      <alignment vertical="center"/>
    </xf>
    <xf numFmtId="0" fontId="4" fillId="2" borderId="1" xfId="0" applyFont="1" applyFill="1" applyBorder="1" applyAlignment="1">
      <alignment vertical="center" wrapText="1"/>
    </xf>
    <xf numFmtId="179" fontId="4" fillId="3" borderId="1" xfId="0" applyNumberFormat="1" applyFont="1" applyFill="1" applyBorder="1" applyAlignment="1">
      <alignment vertical="center"/>
    </xf>
    <xf numFmtId="0" fontId="8" fillId="3" borderId="0" xfId="0" applyFont="1" applyFill="1" applyAlignment="1">
      <alignment vertical="center" wrapText="1"/>
    </xf>
    <xf numFmtId="177" fontId="8" fillId="3" borderId="0" xfId="0" applyNumberFormat="1" applyFont="1" applyFill="1" applyAlignment="1">
      <alignment vertical="center"/>
    </xf>
    <xf numFmtId="176" fontId="8" fillId="3" borderId="0" xfId="0" applyNumberFormat="1" applyFont="1" applyFill="1" applyAlignment="1">
      <alignment vertical="center"/>
    </xf>
    <xf numFmtId="181" fontId="9" fillId="3" borderId="0" xfId="0" applyNumberFormat="1" applyFont="1" applyFill="1" applyAlignment="1">
      <alignment vertical="center"/>
    </xf>
    <xf numFmtId="181" fontId="7" fillId="3" borderId="0" xfId="0" applyNumberFormat="1" applyFont="1" applyFill="1" applyAlignment="1">
      <alignment vertical="center"/>
    </xf>
    <xf numFmtId="0" fontId="15" fillId="3" borderId="0" xfId="0" applyFont="1" applyFill="1" applyAlignment="1">
      <alignment vertical="center"/>
    </xf>
    <xf numFmtId="0" fontId="2" fillId="3" borderId="21" xfId="0" applyFont="1" applyFill="1" applyBorder="1" applyAlignment="1">
      <alignment vertical="center"/>
    </xf>
    <xf numFmtId="0" fontId="8" fillId="3" borderId="50" xfId="0" applyFont="1" applyFill="1" applyBorder="1" applyAlignment="1">
      <alignment vertical="center"/>
    </xf>
    <xf numFmtId="0" fontId="9" fillId="3" borderId="7" xfId="0" applyFont="1" applyFill="1" applyBorder="1" applyAlignment="1">
      <alignment vertical="center"/>
    </xf>
    <xf numFmtId="0" fontId="8" fillId="3" borderId="14" xfId="0" applyFont="1" applyFill="1" applyBorder="1" applyAlignment="1">
      <alignment vertical="center"/>
    </xf>
    <xf numFmtId="0" fontId="8" fillId="3" borderId="0" xfId="0" applyFont="1" applyFill="1" applyAlignment="1">
      <alignment horizontal="right" vertical="center"/>
    </xf>
    <xf numFmtId="0" fontId="8" fillId="3" borderId="7" xfId="0" applyFont="1" applyFill="1" applyBorder="1" applyAlignment="1">
      <alignment vertical="center"/>
    </xf>
    <xf numFmtId="0" fontId="9" fillId="3" borderId="15" xfId="0" applyFont="1" applyFill="1" applyBorder="1" applyAlignment="1">
      <alignment vertical="center"/>
    </xf>
    <xf numFmtId="0" fontId="7" fillId="3" borderId="63" xfId="0" applyFont="1" applyFill="1" applyBorder="1" applyAlignment="1">
      <alignment vertical="center"/>
    </xf>
    <xf numFmtId="0" fontId="7" fillId="3" borderId="63" xfId="0" applyFont="1" applyFill="1" applyBorder="1" applyAlignment="1">
      <alignment vertical="center" wrapText="1"/>
    </xf>
    <xf numFmtId="0" fontId="16" fillId="3" borderId="0" xfId="0" applyFont="1" applyFill="1" applyAlignment="1">
      <alignment vertical="center"/>
    </xf>
    <xf numFmtId="0" fontId="17" fillId="3" borderId="63" xfId="0" applyFont="1" applyFill="1" applyBorder="1" applyAlignment="1">
      <alignment vertical="center"/>
    </xf>
    <xf numFmtId="0" fontId="16" fillId="3" borderId="63" xfId="0" applyFont="1" applyFill="1" applyBorder="1" applyAlignment="1">
      <alignment vertical="center"/>
    </xf>
    <xf numFmtId="0" fontId="5" fillId="0" borderId="1" xfId="1" applyFont="1" applyBorder="1" applyAlignment="1">
      <alignment vertical="center" wrapText="1"/>
    </xf>
    <xf numFmtId="0" fontId="4" fillId="0" borderId="1" xfId="0" applyFont="1" applyBorder="1" applyAlignment="1">
      <alignment vertical="center"/>
    </xf>
    <xf numFmtId="0" fontId="16" fillId="3" borderId="21" xfId="0" applyFont="1" applyFill="1" applyBorder="1" applyAlignment="1">
      <alignment vertical="center"/>
    </xf>
    <xf numFmtId="0" fontId="17" fillId="3" borderId="21" xfId="0" applyFont="1" applyFill="1" applyBorder="1" applyAlignment="1">
      <alignment vertical="center"/>
    </xf>
    <xf numFmtId="0" fontId="7" fillId="3" borderId="21" xfId="0" applyFont="1" applyFill="1" applyBorder="1" applyAlignment="1">
      <alignment vertical="center" wrapText="1"/>
    </xf>
    <xf numFmtId="0" fontId="8" fillId="3" borderId="40" xfId="0" applyFont="1" applyFill="1" applyBorder="1" applyAlignment="1">
      <alignment vertical="center"/>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177" fontId="8" fillId="3" borderId="67" xfId="0" applyNumberFormat="1" applyFont="1" applyFill="1" applyBorder="1" applyAlignment="1">
      <alignment vertical="center"/>
    </xf>
    <xf numFmtId="177" fontId="8" fillId="3" borderId="68" xfId="0" applyNumberFormat="1" applyFont="1" applyFill="1" applyBorder="1" applyAlignment="1">
      <alignment vertical="center"/>
    </xf>
    <xf numFmtId="177" fontId="8" fillId="3" borderId="50" xfId="0" applyNumberFormat="1" applyFont="1" applyFill="1" applyBorder="1" applyAlignment="1">
      <alignment vertical="center"/>
    </xf>
    <xf numFmtId="177" fontId="8" fillId="3" borderId="69" xfId="0" applyNumberFormat="1" applyFont="1" applyFill="1" applyBorder="1" applyAlignment="1">
      <alignment vertical="center"/>
    </xf>
    <xf numFmtId="0" fontId="12" fillId="3" borderId="7" xfId="0" applyFont="1" applyFill="1" applyBorder="1" applyAlignment="1">
      <alignment vertical="center"/>
    </xf>
    <xf numFmtId="0" fontId="8" fillId="3" borderId="0" xfId="0" applyFont="1" applyFill="1" applyAlignment="1" applyProtection="1">
      <alignment vertical="center"/>
      <protection locked="0"/>
    </xf>
    <xf numFmtId="177" fontId="8" fillId="3" borderId="7" xfId="0" applyNumberFormat="1" applyFont="1" applyFill="1" applyBorder="1" applyAlignment="1">
      <alignment horizontal="right" vertical="center"/>
    </xf>
    <xf numFmtId="177" fontId="8" fillId="3" borderId="74" xfId="0" applyNumberFormat="1" applyFont="1" applyFill="1" applyBorder="1" applyAlignment="1">
      <alignment horizontal="right" vertical="center"/>
    </xf>
    <xf numFmtId="177" fontId="8" fillId="3" borderId="69" xfId="0" applyNumberFormat="1" applyFont="1" applyFill="1" applyBorder="1" applyAlignment="1">
      <alignment horizontal="right" vertical="center"/>
    </xf>
    <xf numFmtId="177" fontId="8" fillId="3" borderId="29" xfId="0" applyNumberFormat="1" applyFont="1" applyFill="1" applyBorder="1" applyAlignment="1">
      <alignment horizontal="right" vertical="center"/>
    </xf>
    <xf numFmtId="177" fontId="8" fillId="3" borderId="66" xfId="0" applyNumberFormat="1" applyFont="1" applyFill="1" applyBorder="1" applyAlignment="1">
      <alignment vertical="center"/>
    </xf>
    <xf numFmtId="177" fontId="8" fillId="3" borderId="29" xfId="0" applyNumberFormat="1" applyFont="1" applyFill="1" applyBorder="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22" fillId="3" borderId="9" xfId="0" applyFont="1" applyFill="1" applyBorder="1" applyAlignment="1">
      <alignment vertical="center"/>
    </xf>
    <xf numFmtId="0" fontId="22" fillId="3" borderId="10" xfId="0" applyFont="1" applyFill="1" applyBorder="1" applyAlignment="1">
      <alignment vertical="center"/>
    </xf>
    <xf numFmtId="0" fontId="22" fillId="3" borderId="29" xfId="0" applyFont="1" applyFill="1" applyBorder="1" applyAlignment="1">
      <alignment vertical="center"/>
    </xf>
    <xf numFmtId="0" fontId="22" fillId="3" borderId="12" xfId="0" applyFont="1" applyFill="1" applyBorder="1" applyAlignment="1">
      <alignment vertical="center"/>
    </xf>
    <xf numFmtId="176" fontId="8" fillId="5" borderId="34" xfId="0" applyNumberFormat="1" applyFont="1" applyFill="1" applyBorder="1" applyAlignment="1" applyProtection="1">
      <alignment horizontal="center" vertical="center"/>
      <protection locked="0"/>
    </xf>
    <xf numFmtId="176" fontId="8" fillId="5" borderId="35" xfId="0" applyNumberFormat="1" applyFont="1" applyFill="1" applyBorder="1" applyAlignment="1" applyProtection="1">
      <alignment horizontal="center" vertical="center"/>
      <protection locked="0"/>
    </xf>
    <xf numFmtId="176" fontId="8" fillId="5" borderId="36" xfId="0" applyNumberFormat="1" applyFont="1" applyFill="1" applyBorder="1" applyAlignment="1" applyProtection="1">
      <alignment horizontal="center" vertical="center"/>
      <protection locked="0"/>
    </xf>
    <xf numFmtId="176" fontId="8" fillId="5" borderId="34" xfId="0" applyNumberFormat="1" applyFont="1" applyFill="1" applyBorder="1" applyAlignment="1" applyProtection="1">
      <alignment vertical="center"/>
      <protection locked="0"/>
    </xf>
    <xf numFmtId="176" fontId="8" fillId="5" borderId="35" xfId="0" applyNumberFormat="1" applyFont="1" applyFill="1" applyBorder="1" applyAlignment="1" applyProtection="1">
      <alignment vertical="center"/>
      <protection locked="0"/>
    </xf>
    <xf numFmtId="176" fontId="8" fillId="5" borderId="36" xfId="0" applyNumberFormat="1" applyFont="1" applyFill="1" applyBorder="1" applyAlignment="1" applyProtection="1">
      <alignment vertical="center"/>
      <protection locked="0"/>
    </xf>
    <xf numFmtId="0" fontId="8" fillId="3" borderId="9" xfId="0" applyFont="1" applyFill="1" applyBorder="1" applyAlignment="1">
      <alignment vertical="center"/>
    </xf>
    <xf numFmtId="0" fontId="0" fillId="3" borderId="0" xfId="0" applyFill="1"/>
    <xf numFmtId="0" fontId="23" fillId="0" borderId="1" xfId="0" applyFont="1" applyBorder="1" applyAlignment="1">
      <alignment vertical="center"/>
    </xf>
    <xf numFmtId="0" fontId="8" fillId="3" borderId="0" xfId="0" applyFont="1" applyFill="1" applyAlignment="1">
      <alignment horizontal="left" vertical="center" wrapText="1"/>
    </xf>
    <xf numFmtId="180" fontId="8" fillId="3" borderId="0" xfId="0" applyNumberFormat="1" applyFont="1" applyFill="1" applyAlignment="1">
      <alignment horizontal="center" vertical="center"/>
    </xf>
    <xf numFmtId="177" fontId="8" fillId="3" borderId="0" xfId="0" applyNumberFormat="1" applyFont="1" applyFill="1" applyAlignment="1">
      <alignment horizontal="right" vertical="center"/>
    </xf>
    <xf numFmtId="177" fontId="8" fillId="3" borderId="0" xfId="0" applyNumberFormat="1" applyFont="1" applyFill="1" applyAlignment="1">
      <alignment horizontal="center" vertical="center"/>
    </xf>
    <xf numFmtId="178" fontId="8" fillId="3" borderId="0" xfId="0" applyNumberFormat="1" applyFont="1" applyFill="1" applyAlignment="1">
      <alignment horizontal="center" vertical="center"/>
    </xf>
    <xf numFmtId="178" fontId="8" fillId="3" borderId="0" xfId="0" applyNumberFormat="1" applyFont="1" applyFill="1" applyAlignment="1">
      <alignment horizontal="right" vertical="center"/>
    </xf>
    <xf numFmtId="176" fontId="8" fillId="3" borderId="0" xfId="0" applyNumberFormat="1" applyFont="1" applyFill="1" applyAlignment="1">
      <alignment horizontal="center" vertical="center"/>
    </xf>
    <xf numFmtId="180" fontId="8" fillId="3" borderId="42" xfId="0" applyNumberFormat="1" applyFont="1" applyFill="1" applyBorder="1" applyAlignment="1">
      <alignment horizontal="center" vertical="center"/>
    </xf>
    <xf numFmtId="0" fontId="7" fillId="5" borderId="26" xfId="0" applyFont="1" applyFill="1" applyBorder="1" applyAlignment="1" applyProtection="1">
      <alignment horizontal="left" vertical="center"/>
      <protection locked="0"/>
    </xf>
    <xf numFmtId="0" fontId="7" fillId="5" borderId="27"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25"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protection locked="0"/>
    </xf>
    <xf numFmtId="0" fontId="7" fillId="5" borderId="20" xfId="0" applyFont="1" applyFill="1" applyBorder="1" applyAlignment="1" applyProtection="1">
      <alignment horizontal="left" vertical="center"/>
      <protection locked="0"/>
    </xf>
    <xf numFmtId="0" fontId="7" fillId="5" borderId="22" xfId="0"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0" fontId="7" fillId="5" borderId="24" xfId="0" applyFont="1" applyFill="1" applyBorder="1" applyAlignment="1" applyProtection="1">
      <alignment horizontal="left" vertical="center"/>
      <protection locked="0"/>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9" xfId="0" applyFont="1" applyFill="1" applyBorder="1" applyAlignment="1">
      <alignment horizontal="center" vertical="center"/>
    </xf>
    <xf numFmtId="0" fontId="7" fillId="5" borderId="80"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82" xfId="0" applyFont="1" applyFill="1" applyBorder="1" applyAlignment="1" applyProtection="1">
      <alignment horizontal="center" vertical="center"/>
      <protection locked="0"/>
    </xf>
    <xf numFmtId="0" fontId="7" fillId="3" borderId="14" xfId="0" applyFont="1" applyFill="1" applyBorder="1" applyAlignment="1">
      <alignment horizontal="center" vertical="center"/>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0" borderId="0" xfId="0" applyFont="1" applyAlignment="1">
      <alignment horizontal="left" vertical="center"/>
    </xf>
    <xf numFmtId="0" fontId="7" fillId="3" borderId="17" xfId="0" applyFont="1" applyFill="1" applyBorder="1" applyAlignment="1">
      <alignment horizontal="center" vertical="center"/>
    </xf>
    <xf numFmtId="0" fontId="7" fillId="5" borderId="47" xfId="0" applyFont="1" applyFill="1" applyBorder="1" applyAlignment="1" applyProtection="1">
      <alignment horizontal="center" vertical="center"/>
      <protection locked="0"/>
    </xf>
    <xf numFmtId="0" fontId="7" fillId="5" borderId="37" xfId="0" applyFont="1" applyFill="1" applyBorder="1" applyAlignment="1" applyProtection="1">
      <alignment horizontal="center" vertical="center"/>
      <protection locked="0"/>
    </xf>
    <xf numFmtId="0" fontId="7" fillId="5" borderId="53" xfId="0" applyFont="1" applyFill="1" applyBorder="1" applyAlignment="1" applyProtection="1">
      <alignment horizontal="center" vertical="center"/>
      <protection locked="0"/>
    </xf>
    <xf numFmtId="0" fontId="21" fillId="3" borderId="0" xfId="0" applyFont="1" applyFill="1" applyAlignment="1">
      <alignment horizontal="center" vertical="center" wrapText="1"/>
    </xf>
    <xf numFmtId="0" fontId="8" fillId="3" borderId="0" xfId="0" applyFont="1" applyFill="1" applyAlignment="1">
      <alignment horizontal="center" vertical="center"/>
    </xf>
    <xf numFmtId="0" fontId="7" fillId="3" borderId="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1" xfId="0" applyFont="1" applyFill="1" applyBorder="1" applyAlignment="1">
      <alignment horizontal="center" vertical="center"/>
    </xf>
    <xf numFmtId="0" fontId="7" fillId="5" borderId="47" xfId="0" applyFont="1" applyFill="1" applyBorder="1" applyAlignment="1" applyProtection="1">
      <alignment horizontal="left" vertical="center"/>
      <protection locked="0"/>
    </xf>
    <xf numFmtId="0" fontId="7" fillId="5" borderId="37" xfId="0" applyFont="1" applyFill="1" applyBorder="1" applyAlignment="1" applyProtection="1">
      <alignment horizontal="left" vertical="center"/>
      <protection locked="0"/>
    </xf>
    <xf numFmtId="0" fontId="7" fillId="5" borderId="53" xfId="0" applyFont="1" applyFill="1" applyBorder="1" applyAlignment="1" applyProtection="1">
      <alignment horizontal="left" vertical="center"/>
      <protection locked="0"/>
    </xf>
    <xf numFmtId="0" fontId="8" fillId="5" borderId="70"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5" xfId="0" applyFont="1" applyFill="1" applyBorder="1" applyAlignment="1">
      <alignment horizontal="center" vertical="center" shrinkToFit="1"/>
    </xf>
    <xf numFmtId="180" fontId="8" fillId="5" borderId="66" xfId="0" applyNumberFormat="1" applyFont="1" applyFill="1" applyBorder="1" applyAlignment="1" applyProtection="1">
      <alignment horizontal="center" vertical="center"/>
      <protection locked="0"/>
    </xf>
    <xf numFmtId="180" fontId="8" fillId="5" borderId="10" xfId="0" applyNumberFormat="1" applyFont="1" applyFill="1" applyBorder="1" applyAlignment="1" applyProtection="1">
      <alignment horizontal="center" vertical="center"/>
      <protection locked="0"/>
    </xf>
    <xf numFmtId="180" fontId="8" fillId="5" borderId="11" xfId="0" applyNumberFormat="1" applyFont="1" applyFill="1" applyBorder="1" applyAlignment="1" applyProtection="1">
      <alignment horizontal="center" vertical="center"/>
      <protection locked="0"/>
    </xf>
    <xf numFmtId="180" fontId="8" fillId="5" borderId="9" xfId="0" applyNumberFormat="1"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3" borderId="27" xfId="0" applyFont="1" applyFill="1" applyBorder="1" applyAlignment="1">
      <alignment horizontal="center" vertical="center"/>
    </xf>
    <xf numFmtId="49" fontId="7" fillId="5" borderId="47" xfId="0" applyNumberFormat="1" applyFont="1" applyFill="1" applyBorder="1" applyAlignment="1" applyProtection="1">
      <alignment horizontal="center" vertical="center"/>
      <protection locked="0"/>
    </xf>
    <xf numFmtId="49" fontId="7" fillId="5" borderId="37" xfId="0" applyNumberFormat="1" applyFont="1" applyFill="1" applyBorder="1" applyAlignment="1" applyProtection="1">
      <alignment horizontal="center" vertical="center"/>
      <protection locked="0"/>
    </xf>
    <xf numFmtId="49" fontId="7" fillId="5" borderId="53" xfId="0" applyNumberFormat="1" applyFont="1" applyFill="1" applyBorder="1" applyAlignment="1" applyProtection="1">
      <alignment horizontal="center" vertical="center"/>
      <protection locked="0"/>
    </xf>
    <xf numFmtId="0" fontId="8" fillId="3" borderId="14" xfId="0" applyFont="1" applyFill="1" applyBorder="1" applyAlignment="1">
      <alignment horizontal="center" vertical="center"/>
    </xf>
    <xf numFmtId="0" fontId="7" fillId="5" borderId="39" xfId="0" applyFont="1" applyFill="1" applyBorder="1" applyAlignment="1" applyProtection="1">
      <alignment horizontal="center" vertical="center"/>
      <protection locked="0"/>
    </xf>
    <xf numFmtId="0" fontId="7" fillId="5" borderId="38" xfId="0" applyFont="1" applyFill="1" applyBorder="1" applyAlignment="1" applyProtection="1">
      <alignment horizontal="center" vertical="center"/>
      <protection locked="0"/>
    </xf>
    <xf numFmtId="0" fontId="7" fillId="5" borderId="42" xfId="0" applyFont="1" applyFill="1" applyBorder="1" applyAlignment="1" applyProtection="1">
      <alignment horizontal="center" vertical="center"/>
      <protection locked="0"/>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177" fontId="8" fillId="5" borderId="31" xfId="0" applyNumberFormat="1" applyFont="1" applyFill="1" applyBorder="1" applyAlignment="1" applyProtection="1">
      <alignment horizontal="right" vertical="center"/>
      <protection locked="0"/>
    </xf>
    <xf numFmtId="177" fontId="8" fillId="5" borderId="41" xfId="0" applyNumberFormat="1" applyFont="1" applyFill="1" applyBorder="1" applyAlignment="1" applyProtection="1">
      <alignment horizontal="right" vertical="center"/>
      <protection locked="0"/>
    </xf>
    <xf numFmtId="177" fontId="8" fillId="5" borderId="30" xfId="0" applyNumberFormat="1" applyFont="1" applyFill="1" applyBorder="1" applyAlignment="1" applyProtection="1">
      <alignment horizontal="right" vertical="center"/>
      <protection locked="0"/>
    </xf>
    <xf numFmtId="177" fontId="8" fillId="5" borderId="32" xfId="0" applyNumberFormat="1" applyFont="1" applyFill="1" applyBorder="1" applyAlignment="1" applyProtection="1">
      <alignment horizontal="right" vertical="center"/>
      <protection locked="0"/>
    </xf>
    <xf numFmtId="177" fontId="8" fillId="3" borderId="9" xfId="0" applyNumberFormat="1" applyFont="1" applyFill="1" applyBorder="1" applyAlignment="1">
      <alignment horizontal="right" vertical="center"/>
    </xf>
    <xf numFmtId="177" fontId="8" fillId="3" borderId="10" xfId="0" applyNumberFormat="1" applyFont="1" applyFill="1" applyBorder="1" applyAlignment="1">
      <alignment horizontal="right" vertical="center"/>
    </xf>
    <xf numFmtId="177" fontId="8" fillId="3" borderId="29" xfId="0" applyNumberFormat="1" applyFont="1" applyFill="1" applyBorder="1" applyAlignment="1">
      <alignment horizontal="right" vertical="center"/>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176" fontId="8" fillId="5" borderId="22" xfId="0" applyNumberFormat="1" applyFont="1" applyFill="1" applyBorder="1" applyAlignment="1" applyProtection="1">
      <alignment horizontal="center" vertical="center"/>
      <protection locked="0"/>
    </xf>
    <xf numFmtId="176" fontId="8" fillId="5" borderId="23" xfId="0" applyNumberFormat="1" applyFont="1" applyFill="1" applyBorder="1" applyAlignment="1" applyProtection="1">
      <alignment horizontal="center" vertical="center"/>
      <protection locked="0"/>
    </xf>
    <xf numFmtId="176" fontId="8" fillId="5" borderId="24" xfId="0" applyNumberFormat="1" applyFont="1" applyFill="1" applyBorder="1" applyAlignment="1" applyProtection="1">
      <alignment horizontal="center" vertical="center"/>
      <protection locked="0"/>
    </xf>
    <xf numFmtId="177" fontId="8" fillId="5" borderId="9" xfId="0" applyNumberFormat="1" applyFont="1" applyFill="1" applyBorder="1" applyAlignment="1" applyProtection="1">
      <alignment horizontal="right" vertical="center"/>
      <protection locked="0"/>
    </xf>
    <xf numFmtId="177" fontId="8" fillId="5" borderId="10" xfId="0" applyNumberFormat="1" applyFont="1" applyFill="1" applyBorder="1" applyAlignment="1" applyProtection="1">
      <alignment horizontal="right" vertical="center"/>
      <protection locked="0"/>
    </xf>
    <xf numFmtId="177" fontId="8" fillId="5" borderId="11" xfId="0" applyNumberFormat="1" applyFont="1" applyFill="1" applyBorder="1" applyAlignment="1" applyProtection="1">
      <alignment horizontal="right" vertical="center"/>
      <protection locked="0"/>
    </xf>
    <xf numFmtId="0" fontId="8" fillId="3" borderId="25" xfId="0" applyFont="1" applyFill="1" applyBorder="1" applyAlignment="1">
      <alignment horizontal="center" vertical="center" wrapText="1"/>
    </xf>
    <xf numFmtId="177" fontId="8" fillId="5" borderId="29" xfId="0" applyNumberFormat="1" applyFont="1" applyFill="1" applyBorder="1" applyAlignment="1" applyProtection="1">
      <alignment horizontal="right" vertical="center"/>
      <protection locked="0"/>
    </xf>
    <xf numFmtId="0" fontId="8" fillId="3" borderId="6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5" borderId="66"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25"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protection locked="0"/>
    </xf>
    <xf numFmtId="177" fontId="8" fillId="5" borderId="44" xfId="0" applyNumberFormat="1" applyFont="1" applyFill="1" applyBorder="1" applyAlignment="1" applyProtection="1">
      <alignment horizontal="right" vertical="center"/>
      <protection locked="0"/>
    </xf>
    <xf numFmtId="177" fontId="8" fillId="5" borderId="45" xfId="0" applyNumberFormat="1" applyFont="1" applyFill="1" applyBorder="1" applyAlignment="1" applyProtection="1">
      <alignment horizontal="right" vertical="center"/>
      <protection locked="0"/>
    </xf>
    <xf numFmtId="177" fontId="8" fillId="5" borderId="43" xfId="0" applyNumberFormat="1" applyFont="1" applyFill="1" applyBorder="1" applyAlignment="1" applyProtection="1">
      <alignment horizontal="right" vertical="center"/>
      <protection locked="0"/>
    </xf>
    <xf numFmtId="0" fontId="8" fillId="3" borderId="63" xfId="0" applyFont="1" applyFill="1" applyBorder="1" applyAlignment="1">
      <alignment horizontal="center" vertical="center"/>
    </xf>
    <xf numFmtId="0" fontId="8" fillId="5" borderId="26"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29" xfId="0" applyFont="1" applyFill="1" applyBorder="1" applyAlignment="1">
      <alignment horizontal="center" vertical="center"/>
    </xf>
    <xf numFmtId="0" fontId="7" fillId="5" borderId="71" xfId="0" applyFont="1" applyFill="1" applyBorder="1" applyAlignment="1" applyProtection="1">
      <alignment horizontal="center" vertical="center"/>
      <protection locked="0"/>
    </xf>
    <xf numFmtId="0" fontId="7" fillId="5" borderId="44"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66"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69" xfId="0" applyFont="1" applyFill="1" applyBorder="1" applyAlignment="1" applyProtection="1">
      <alignment horizontal="center" vertical="center"/>
      <protection locked="0"/>
    </xf>
    <xf numFmtId="181" fontId="8" fillId="5" borderId="47" xfId="0" applyNumberFormat="1" applyFont="1" applyFill="1" applyBorder="1" applyAlignment="1" applyProtection="1">
      <alignment horizontal="center" vertical="center"/>
      <protection locked="0"/>
    </xf>
    <xf numFmtId="181" fontId="8" fillId="5" borderId="37" xfId="0" applyNumberFormat="1" applyFont="1" applyFill="1" applyBorder="1" applyAlignment="1" applyProtection="1">
      <alignment horizontal="center" vertical="center"/>
      <protection locked="0"/>
    </xf>
    <xf numFmtId="177" fontId="8" fillId="5" borderId="46" xfId="0" applyNumberFormat="1" applyFont="1" applyFill="1" applyBorder="1" applyAlignment="1" applyProtection="1">
      <alignment horizontal="right" vertical="center"/>
      <protection locked="0"/>
    </xf>
    <xf numFmtId="0" fontId="8" fillId="5" borderId="7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180" fontId="8" fillId="5" borderId="71" xfId="0" applyNumberFormat="1" applyFont="1" applyFill="1" applyBorder="1" applyAlignment="1" applyProtection="1">
      <alignment horizontal="center" vertical="center"/>
      <protection locked="0"/>
    </xf>
    <xf numFmtId="180" fontId="8" fillId="5" borderId="44" xfId="0" applyNumberFormat="1" applyFont="1" applyFill="1" applyBorder="1" applyAlignment="1" applyProtection="1">
      <alignment horizontal="center" vertical="center"/>
      <protection locked="0"/>
    </xf>
    <xf numFmtId="180" fontId="8" fillId="5" borderId="45" xfId="0" applyNumberFormat="1" applyFont="1" applyFill="1" applyBorder="1" applyAlignment="1" applyProtection="1">
      <alignment horizontal="center" vertical="center"/>
      <protection locked="0"/>
    </xf>
    <xf numFmtId="180" fontId="8" fillId="5" borderId="43" xfId="0" applyNumberFormat="1" applyFont="1" applyFill="1" applyBorder="1" applyAlignment="1" applyProtection="1">
      <alignment horizontal="center" vertical="center"/>
      <protection locked="0"/>
    </xf>
    <xf numFmtId="0" fontId="8" fillId="5" borderId="43" xfId="0" applyFont="1" applyFill="1" applyBorder="1" applyAlignment="1" applyProtection="1">
      <alignment horizontal="center" vertical="center"/>
      <protection locked="0"/>
    </xf>
    <xf numFmtId="0" fontId="8" fillId="5" borderId="46" xfId="0" applyFont="1" applyFill="1" applyBorder="1" applyAlignment="1" applyProtection="1">
      <alignment horizontal="center" vertical="center"/>
      <protection locked="0"/>
    </xf>
    <xf numFmtId="177" fontId="8" fillId="3" borderId="0" xfId="0" applyNumberFormat="1" applyFont="1" applyFill="1" applyAlignment="1">
      <alignment horizontal="center" vertical="center"/>
    </xf>
    <xf numFmtId="14" fontId="8" fillId="4" borderId="89" xfId="0" applyNumberFormat="1" applyFont="1" applyFill="1" applyBorder="1" applyAlignment="1" applyProtection="1">
      <alignment horizontal="left" vertical="center" wrapText="1"/>
      <protection locked="0"/>
    </xf>
    <xf numFmtId="14" fontId="8" fillId="4" borderId="31" xfId="0" applyNumberFormat="1" applyFont="1" applyFill="1" applyBorder="1" applyAlignment="1" applyProtection="1">
      <alignment horizontal="left" vertical="center" wrapText="1"/>
      <protection locked="0"/>
    </xf>
    <xf numFmtId="14" fontId="8" fillId="4" borderId="90" xfId="0" applyNumberFormat="1" applyFont="1" applyFill="1" applyBorder="1" applyAlignment="1" applyProtection="1">
      <alignment horizontal="left" vertical="center" wrapText="1"/>
      <protection locked="0"/>
    </xf>
    <xf numFmtId="0" fontId="8" fillId="3" borderId="87"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98" xfId="0" applyFont="1" applyFill="1" applyBorder="1" applyAlignment="1">
      <alignment horizontal="center" vertical="center" wrapText="1"/>
    </xf>
    <xf numFmtId="0" fontId="8" fillId="4" borderId="99" xfId="0" applyFont="1" applyFill="1" applyBorder="1" applyAlignment="1" applyProtection="1">
      <alignment horizontal="center" vertical="center"/>
      <protection locked="0"/>
    </xf>
    <xf numFmtId="0" fontId="8" fillId="3" borderId="1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4" borderId="41"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3" borderId="45"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4" borderId="31" xfId="0" applyFont="1" applyFill="1" applyBorder="1" applyAlignment="1" applyProtection="1">
      <alignment horizontal="center" vertical="center"/>
      <protection locked="0"/>
    </xf>
    <xf numFmtId="0" fontId="8" fillId="4" borderId="90" xfId="0" applyFont="1" applyFill="1" applyBorder="1" applyAlignment="1" applyProtection="1">
      <alignment horizontal="center" vertical="center"/>
      <protection locked="0"/>
    </xf>
    <xf numFmtId="182" fontId="8" fillId="4" borderId="30" xfId="0" applyNumberFormat="1" applyFont="1" applyFill="1" applyBorder="1" applyAlignment="1" applyProtection="1">
      <alignment horizontal="center" vertical="center"/>
      <protection locked="0"/>
    </xf>
    <xf numFmtId="182" fontId="8" fillId="4" borderId="31" xfId="0" applyNumberFormat="1" applyFont="1" applyFill="1" applyBorder="1" applyAlignment="1" applyProtection="1">
      <alignment horizontal="center" vertical="center"/>
      <protection locked="0"/>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177" fontId="8" fillId="3" borderId="0" xfId="0" applyNumberFormat="1" applyFont="1" applyFill="1" applyAlignment="1">
      <alignment horizontal="right" vertical="center"/>
    </xf>
    <xf numFmtId="0" fontId="8" fillId="3" borderId="0" xfId="0" applyFont="1" applyFill="1" applyAlignment="1">
      <alignment horizontal="center" vertical="center" wrapText="1"/>
    </xf>
    <xf numFmtId="177" fontId="8" fillId="3" borderId="27" xfId="0" applyNumberFormat="1" applyFont="1" applyFill="1" applyBorder="1" applyAlignment="1">
      <alignment horizontal="center" vertical="center" wrapText="1"/>
    </xf>
    <xf numFmtId="180" fontId="8" fillId="3" borderId="51" xfId="0" applyNumberFormat="1" applyFont="1" applyFill="1" applyBorder="1" applyAlignment="1">
      <alignment horizontal="center" vertical="center"/>
    </xf>
    <xf numFmtId="0" fontId="8" fillId="4" borderId="39"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180" fontId="8" fillId="3" borderId="63" xfId="0" applyNumberFormat="1" applyFont="1" applyFill="1" applyBorder="1" applyAlignment="1">
      <alignment horizontal="center" vertical="center"/>
    </xf>
    <xf numFmtId="14" fontId="8" fillId="4" borderId="54" xfId="0" applyNumberFormat="1" applyFont="1" applyFill="1" applyBorder="1" applyAlignment="1" applyProtection="1">
      <alignment horizontal="center" vertical="center"/>
      <protection locked="0"/>
    </xf>
    <xf numFmtId="14" fontId="8" fillId="4" borderId="37" xfId="0" applyNumberFormat="1" applyFont="1" applyFill="1" applyBorder="1" applyAlignment="1" applyProtection="1">
      <alignment horizontal="center" vertical="center"/>
      <protection locked="0"/>
    </xf>
    <xf numFmtId="14" fontId="8" fillId="4" borderId="55" xfId="0" applyNumberFormat="1" applyFont="1" applyFill="1" applyBorder="1" applyAlignment="1" applyProtection="1">
      <alignment horizontal="center" vertical="center"/>
      <protection locked="0"/>
    </xf>
    <xf numFmtId="49" fontId="8" fillId="4" borderId="15" xfId="0" applyNumberFormat="1" applyFont="1" applyFill="1" applyBorder="1" applyAlignment="1" applyProtection="1">
      <alignment horizontal="center" vertical="center"/>
      <protection locked="0"/>
    </xf>
    <xf numFmtId="49" fontId="8" fillId="4" borderId="48" xfId="0" applyNumberFormat="1" applyFont="1" applyFill="1" applyBorder="1" applyAlignment="1" applyProtection="1">
      <alignment horizontal="center" vertical="center"/>
      <protection locked="0"/>
    </xf>
    <xf numFmtId="49" fontId="8" fillId="4" borderId="19" xfId="0" applyNumberFormat="1" applyFont="1" applyFill="1" applyBorder="1" applyAlignment="1" applyProtection="1">
      <alignment horizontal="center" vertical="center"/>
      <protection locked="0"/>
    </xf>
    <xf numFmtId="0" fontId="8" fillId="3" borderId="49"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0" xfId="0" applyFont="1" applyFill="1" applyBorder="1" applyAlignment="1">
      <alignment horizontal="center" vertical="center"/>
    </xf>
    <xf numFmtId="0" fontId="8" fillId="4" borderId="35" xfId="0" applyFont="1" applyFill="1" applyBorder="1" applyAlignment="1" applyProtection="1">
      <alignment horizontal="left" vertical="center" wrapText="1"/>
      <protection locked="0"/>
    </xf>
    <xf numFmtId="0" fontId="8" fillId="4" borderId="34" xfId="0" applyFont="1" applyFill="1" applyBorder="1" applyAlignment="1" applyProtection="1">
      <alignment horizontal="left" vertical="center" wrapText="1"/>
      <protection locked="0"/>
    </xf>
    <xf numFmtId="180" fontId="8" fillId="3" borderId="35" xfId="0" applyNumberFormat="1" applyFont="1" applyFill="1" applyBorder="1" applyAlignment="1">
      <alignment horizontal="center" vertical="center"/>
    </xf>
    <xf numFmtId="177" fontId="8" fillId="4" borderId="54" xfId="0" applyNumberFormat="1" applyFont="1" applyFill="1" applyBorder="1" applyAlignment="1" applyProtection="1">
      <alignment horizontal="center" vertical="center"/>
      <protection locked="0"/>
    </xf>
    <xf numFmtId="177" fontId="8" fillId="4" borderId="37" xfId="0" applyNumberFormat="1" applyFont="1" applyFill="1" applyBorder="1" applyAlignment="1" applyProtection="1">
      <alignment horizontal="center" vertical="center"/>
      <protection locked="0"/>
    </xf>
    <xf numFmtId="182" fontId="8" fillId="4" borderId="35" xfId="0" applyNumberFormat="1" applyFont="1" applyFill="1" applyBorder="1" applyAlignment="1" applyProtection="1">
      <alignment horizontal="center" vertical="center"/>
      <protection locked="0"/>
    </xf>
    <xf numFmtId="182" fontId="8" fillId="4" borderId="54" xfId="0" applyNumberFormat="1" applyFont="1" applyFill="1" applyBorder="1" applyAlignment="1" applyProtection="1">
      <alignment horizontal="center" vertical="center"/>
      <protection locked="0"/>
    </xf>
    <xf numFmtId="180" fontId="8" fillId="3" borderId="52" xfId="0" applyNumberFormat="1" applyFont="1" applyFill="1" applyBorder="1" applyAlignment="1">
      <alignment horizontal="center" vertical="center"/>
    </xf>
    <xf numFmtId="180" fontId="8" fillId="3" borderId="21" xfId="0" applyNumberFormat="1" applyFont="1" applyFill="1" applyBorder="1" applyAlignment="1">
      <alignment horizontal="center" vertical="center"/>
    </xf>
    <xf numFmtId="180" fontId="8" fillId="3" borderId="0" xfId="0" applyNumberFormat="1" applyFont="1" applyFill="1" applyAlignment="1">
      <alignment horizontal="center" vertical="center"/>
    </xf>
    <xf numFmtId="180" fontId="8" fillId="3" borderId="15" xfId="0" applyNumberFormat="1" applyFont="1" applyFill="1" applyBorder="1" applyAlignment="1">
      <alignment horizontal="center" vertical="center"/>
    </xf>
    <xf numFmtId="180" fontId="8" fillId="4" borderId="55" xfId="0" applyNumberFormat="1" applyFont="1" applyFill="1" applyBorder="1" applyAlignment="1" applyProtection="1">
      <alignment horizontal="center" vertical="center"/>
      <protection locked="0"/>
    </xf>
    <xf numFmtId="180" fontId="8" fillId="4" borderId="35" xfId="0" applyNumberFormat="1" applyFont="1" applyFill="1" applyBorder="1" applyAlignment="1" applyProtection="1">
      <alignment horizontal="center" vertical="center"/>
      <protection locked="0"/>
    </xf>
    <xf numFmtId="180" fontId="8" fillId="4" borderId="54" xfId="0" applyNumberFormat="1"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177" fontId="8" fillId="4" borderId="41" xfId="0" applyNumberFormat="1" applyFont="1" applyFill="1" applyBorder="1" applyAlignment="1" applyProtection="1">
      <alignment horizontal="center" vertical="center"/>
      <protection locked="0"/>
    </xf>
    <xf numFmtId="177" fontId="8" fillId="4" borderId="23" xfId="0" applyNumberFormat="1" applyFont="1" applyFill="1" applyBorder="1" applyAlignment="1" applyProtection="1">
      <alignment horizontal="center" vertical="center"/>
      <protection locked="0"/>
    </xf>
    <xf numFmtId="177" fontId="8" fillId="4" borderId="24" xfId="0" applyNumberFormat="1"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0" xfId="0" applyFont="1" applyFill="1" applyBorder="1" applyAlignment="1">
      <alignment horizontal="center" vertical="center"/>
    </xf>
    <xf numFmtId="177" fontId="8" fillId="4" borderId="41" xfId="0" applyNumberFormat="1" applyFont="1" applyFill="1" applyBorder="1" applyAlignment="1" applyProtection="1">
      <alignment horizontal="right" vertical="center"/>
      <protection locked="0"/>
    </xf>
    <xf numFmtId="177" fontId="8" fillId="4" borderId="23" xfId="0" applyNumberFormat="1" applyFont="1" applyFill="1" applyBorder="1" applyAlignment="1" applyProtection="1">
      <alignment horizontal="right" vertical="center"/>
      <protection locked="0"/>
    </xf>
    <xf numFmtId="177" fontId="8" fillId="4" borderId="24" xfId="0" applyNumberFormat="1" applyFont="1" applyFill="1" applyBorder="1" applyAlignment="1" applyProtection="1">
      <alignment horizontal="right" vertical="center"/>
      <protection locked="0"/>
    </xf>
    <xf numFmtId="183" fontId="8" fillId="4" borderId="22" xfId="0" applyNumberFormat="1" applyFont="1" applyFill="1" applyBorder="1" applyAlignment="1" applyProtection="1">
      <alignment horizontal="right" vertical="center"/>
      <protection locked="0"/>
    </xf>
    <xf numFmtId="183" fontId="8" fillId="4" borderId="23" xfId="0" applyNumberFormat="1" applyFont="1" applyFill="1" applyBorder="1" applyAlignment="1" applyProtection="1">
      <alignment horizontal="right" vertical="center"/>
      <protection locked="0"/>
    </xf>
    <xf numFmtId="183" fontId="8" fillId="4" borderId="24" xfId="0" applyNumberFormat="1" applyFont="1" applyFill="1" applyBorder="1" applyAlignment="1" applyProtection="1">
      <alignment horizontal="right" vertical="center"/>
      <protection locked="0"/>
    </xf>
    <xf numFmtId="0" fontId="8" fillId="4" borderId="22" xfId="0" applyFont="1" applyFill="1" applyBorder="1" applyAlignment="1" applyProtection="1">
      <alignment horizontal="left" vertical="center" wrapText="1"/>
      <protection locked="0"/>
    </xf>
    <xf numFmtId="0" fontId="8" fillId="4" borderId="23" xfId="0" applyFont="1" applyFill="1" applyBorder="1" applyAlignment="1" applyProtection="1">
      <alignment horizontal="left" vertical="center" wrapText="1"/>
      <protection locked="0"/>
    </xf>
    <xf numFmtId="180" fontId="8" fillId="4" borderId="9" xfId="0" applyNumberFormat="1" applyFont="1" applyFill="1" applyBorder="1" applyAlignment="1" applyProtection="1">
      <alignment horizontal="center" vertical="center"/>
      <protection locked="0"/>
    </xf>
    <xf numFmtId="180" fontId="8" fillId="4" borderId="10" xfId="0" applyNumberFormat="1" applyFont="1" applyFill="1" applyBorder="1" applyAlignment="1" applyProtection="1">
      <alignment horizontal="center" vertical="center"/>
      <protection locked="0"/>
    </xf>
    <xf numFmtId="180" fontId="8" fillId="4" borderId="11" xfId="0" applyNumberFormat="1" applyFont="1" applyFill="1" applyBorder="1" applyAlignment="1" applyProtection="1">
      <alignment horizontal="center" vertical="center"/>
      <protection locked="0"/>
    </xf>
    <xf numFmtId="0" fontId="8" fillId="3" borderId="14" xfId="0" applyFont="1" applyFill="1" applyBorder="1" applyAlignment="1">
      <alignment horizontal="center" vertical="center" shrinkToFit="1"/>
    </xf>
    <xf numFmtId="176" fontId="8" fillId="4" borderId="66" xfId="0" applyNumberFormat="1" applyFont="1" applyFill="1" applyBorder="1" applyAlignment="1" applyProtection="1">
      <alignment horizontal="center" vertical="center"/>
      <protection locked="0"/>
    </xf>
    <xf numFmtId="176" fontId="8" fillId="4" borderId="10" xfId="0" applyNumberFormat="1" applyFont="1" applyFill="1" applyBorder="1" applyAlignment="1" applyProtection="1">
      <alignment horizontal="center" vertical="center"/>
      <protection locked="0"/>
    </xf>
    <xf numFmtId="176" fontId="8" fillId="4" borderId="29" xfId="0" applyNumberFormat="1" applyFont="1" applyFill="1" applyBorder="1" applyAlignment="1" applyProtection="1">
      <alignment horizontal="center" vertical="center"/>
      <protection locked="0"/>
    </xf>
    <xf numFmtId="0" fontId="8" fillId="3" borderId="59" xfId="0" applyFont="1" applyFill="1" applyBorder="1" applyAlignment="1">
      <alignment horizontal="center" vertical="center"/>
    </xf>
    <xf numFmtId="0" fontId="8" fillId="3" borderId="58" xfId="0" applyFont="1" applyFill="1" applyBorder="1" applyAlignment="1">
      <alignment horizontal="center" vertical="center"/>
    </xf>
    <xf numFmtId="0" fontId="8" fillId="4" borderId="66"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177" fontId="8" fillId="4" borderId="1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177" fontId="8" fillId="4" borderId="20" xfId="0" applyNumberFormat="1" applyFont="1" applyFill="1" applyBorder="1" applyAlignment="1" applyProtection="1">
      <alignment horizontal="right" vertical="center"/>
      <protection locked="0"/>
    </xf>
    <xf numFmtId="183" fontId="8" fillId="4" borderId="22" xfId="0" applyNumberFormat="1" applyFont="1" applyFill="1" applyBorder="1" applyAlignment="1" applyProtection="1">
      <alignment horizontal="center" vertical="center"/>
      <protection locked="0"/>
    </xf>
    <xf numFmtId="183" fontId="8" fillId="4" borderId="23" xfId="0" applyNumberFormat="1" applyFont="1" applyFill="1" applyBorder="1" applyAlignment="1" applyProtection="1">
      <alignment horizontal="center" vertical="center"/>
      <protection locked="0"/>
    </xf>
    <xf numFmtId="177" fontId="8" fillId="4" borderId="11" xfId="0" applyNumberFormat="1" applyFont="1" applyFill="1" applyBorder="1" applyAlignment="1" applyProtection="1">
      <alignment horizontal="center" vertical="center"/>
      <protection locked="0"/>
    </xf>
    <xf numFmtId="177" fontId="8" fillId="4" borderId="8" xfId="0" applyNumberFormat="1" applyFont="1" applyFill="1" applyBorder="1" applyAlignment="1" applyProtection="1">
      <alignment horizontal="center" vertical="center"/>
      <protection locked="0"/>
    </xf>
    <xf numFmtId="177" fontId="8" fillId="4" borderId="20" xfId="0" applyNumberFormat="1" applyFont="1" applyFill="1" applyBorder="1" applyAlignment="1" applyProtection="1">
      <alignment horizontal="center" vertical="center"/>
      <protection locked="0"/>
    </xf>
    <xf numFmtId="0" fontId="8" fillId="4" borderId="100"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92"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177" fontId="8" fillId="3" borderId="43" xfId="0" applyNumberFormat="1" applyFont="1" applyFill="1" applyBorder="1" applyAlignment="1">
      <alignment horizontal="center" vertical="center"/>
    </xf>
    <xf numFmtId="177" fontId="8" fillId="3" borderId="44" xfId="0" applyNumberFormat="1" applyFont="1" applyFill="1" applyBorder="1" applyAlignment="1">
      <alignment horizontal="center" vertical="center"/>
    </xf>
    <xf numFmtId="177" fontId="8" fillId="3" borderId="45" xfId="0" applyNumberFormat="1" applyFont="1" applyFill="1" applyBorder="1" applyAlignment="1">
      <alignment horizontal="center" vertical="center"/>
    </xf>
    <xf numFmtId="177" fontId="8" fillId="4" borderId="53" xfId="0" applyNumberFormat="1" applyFont="1" applyFill="1" applyBorder="1" applyAlignment="1" applyProtection="1">
      <alignment horizontal="center" vertical="center"/>
      <protection locked="0"/>
    </xf>
    <xf numFmtId="177" fontId="8" fillId="4" borderId="55" xfId="0" applyNumberFormat="1" applyFont="1" applyFill="1" applyBorder="1" applyAlignment="1" applyProtection="1">
      <alignment horizontal="center" vertical="center"/>
      <protection locked="0"/>
    </xf>
    <xf numFmtId="177" fontId="8" fillId="4" borderId="35" xfId="0" applyNumberFormat="1" applyFont="1" applyFill="1" applyBorder="1" applyAlignment="1" applyProtection="1">
      <alignment horizontal="center" vertical="center"/>
      <protection locked="0"/>
    </xf>
    <xf numFmtId="0" fontId="8" fillId="3" borderId="102" xfId="0" applyFont="1" applyFill="1" applyBorder="1" applyAlignment="1">
      <alignment horizontal="center" vertical="center" wrapText="1"/>
    </xf>
    <xf numFmtId="177" fontId="8" fillId="4" borderId="21" xfId="0" applyNumberFormat="1" applyFont="1" applyFill="1" applyBorder="1" applyAlignment="1" applyProtection="1">
      <alignment horizontal="center" vertical="center"/>
      <protection locked="0"/>
    </xf>
    <xf numFmtId="177" fontId="8" fillId="4" borderId="76" xfId="0" applyNumberFormat="1" applyFont="1" applyFill="1" applyBorder="1" applyAlignment="1" applyProtection="1">
      <alignment horizontal="center" vertical="center"/>
      <protection locked="0"/>
    </xf>
    <xf numFmtId="177" fontId="8" fillId="4" borderId="78" xfId="0" applyNumberFormat="1" applyFont="1" applyFill="1" applyBorder="1" applyAlignment="1" applyProtection="1">
      <alignment horizontal="center" vertical="center"/>
      <protection locked="0"/>
    </xf>
    <xf numFmtId="177" fontId="8" fillId="4" borderId="79" xfId="0" applyNumberFormat="1" applyFont="1" applyFill="1" applyBorder="1" applyAlignment="1" applyProtection="1">
      <alignment horizontal="center" vertical="center"/>
      <protection locked="0"/>
    </xf>
    <xf numFmtId="183" fontId="8" fillId="4" borderId="25" xfId="0" applyNumberFormat="1" applyFont="1" applyFill="1" applyBorder="1" applyAlignment="1" applyProtection="1">
      <alignment horizontal="right" vertical="center"/>
      <protection locked="0"/>
    </xf>
    <xf numFmtId="183" fontId="8" fillId="4" borderId="8" xfId="0" applyNumberFormat="1" applyFont="1" applyFill="1" applyBorder="1" applyAlignment="1" applyProtection="1">
      <alignment horizontal="right" vertical="center"/>
      <protection locked="0"/>
    </xf>
    <xf numFmtId="183" fontId="8" fillId="4" borderId="20" xfId="0" applyNumberFormat="1" applyFont="1" applyFill="1" applyBorder="1" applyAlignment="1" applyProtection="1">
      <alignment horizontal="right" vertical="center"/>
      <protection locked="0"/>
    </xf>
    <xf numFmtId="183" fontId="8" fillId="4" borderId="25" xfId="0" applyNumberFormat="1" applyFont="1" applyFill="1" applyBorder="1" applyAlignment="1" applyProtection="1">
      <alignment horizontal="center" vertical="center"/>
      <protection locked="0"/>
    </xf>
    <xf numFmtId="183" fontId="8" fillId="4" borderId="8" xfId="0" applyNumberFormat="1" applyFont="1" applyFill="1" applyBorder="1" applyAlignment="1" applyProtection="1">
      <alignment horizontal="center" vertical="center"/>
      <protection locked="0"/>
    </xf>
    <xf numFmtId="176" fontId="8" fillId="4" borderId="75" xfId="0" applyNumberFormat="1" applyFont="1" applyFill="1" applyBorder="1" applyAlignment="1" applyProtection="1">
      <alignment horizontal="center" vertical="center"/>
      <protection locked="0"/>
    </xf>
    <xf numFmtId="176" fontId="8" fillId="4" borderId="63" xfId="0" applyNumberFormat="1" applyFont="1" applyFill="1" applyBorder="1" applyAlignment="1" applyProtection="1">
      <alignment horizontal="center" vertical="center"/>
      <protection locked="0"/>
    </xf>
    <xf numFmtId="176" fontId="8" fillId="4" borderId="72" xfId="0" applyNumberFormat="1" applyFont="1" applyFill="1" applyBorder="1" applyAlignment="1" applyProtection="1">
      <alignment horizontal="center" vertical="center"/>
      <protection locked="0"/>
    </xf>
    <xf numFmtId="14" fontId="8" fillId="4" borderId="91" xfId="0" applyNumberFormat="1" applyFont="1" applyFill="1" applyBorder="1" applyAlignment="1" applyProtection="1">
      <alignment horizontal="left" vertical="center" wrapText="1"/>
      <protection locked="0"/>
    </xf>
    <xf numFmtId="14" fontId="8" fillId="4" borderId="10" xfId="0" applyNumberFormat="1" applyFont="1" applyFill="1" applyBorder="1" applyAlignment="1" applyProtection="1">
      <alignment horizontal="left" vertical="center" wrapText="1"/>
      <protection locked="0"/>
    </xf>
    <xf numFmtId="14" fontId="8" fillId="4" borderId="92" xfId="0" applyNumberFormat="1" applyFont="1" applyFill="1" applyBorder="1" applyAlignment="1" applyProtection="1">
      <alignment horizontal="left" vertical="center" wrapText="1"/>
      <protection locked="0"/>
    </xf>
    <xf numFmtId="177" fontId="8" fillId="3" borderId="43" xfId="0" applyNumberFormat="1" applyFont="1" applyFill="1" applyBorder="1" applyAlignment="1">
      <alignment horizontal="center" vertical="center" wrapText="1" shrinkToFit="1"/>
    </xf>
    <xf numFmtId="177" fontId="8" fillId="3" borderId="44" xfId="0" applyNumberFormat="1" applyFont="1" applyFill="1" applyBorder="1" applyAlignment="1">
      <alignment horizontal="center" vertical="center" wrapText="1" shrinkToFit="1"/>
    </xf>
    <xf numFmtId="177" fontId="8" fillId="3" borderId="45" xfId="0" applyNumberFormat="1" applyFont="1" applyFill="1" applyBorder="1" applyAlignment="1">
      <alignment horizontal="center" vertical="center" wrapText="1" shrinkToFit="1"/>
    </xf>
    <xf numFmtId="182" fontId="8" fillId="4" borderId="9" xfId="0" applyNumberFormat="1" applyFont="1" applyFill="1" applyBorder="1" applyAlignment="1" applyProtection="1">
      <alignment horizontal="center" vertical="center"/>
      <protection locked="0"/>
    </xf>
    <xf numFmtId="182" fontId="8" fillId="4" borderId="10" xfId="0" applyNumberFormat="1" applyFont="1" applyFill="1" applyBorder="1" applyAlignment="1" applyProtection="1">
      <alignment horizontal="center" vertical="center"/>
      <protection locked="0"/>
    </xf>
    <xf numFmtId="0" fontId="8" fillId="3" borderId="0" xfId="0" applyFont="1" applyFill="1" applyAlignment="1">
      <alignment horizontal="left" vertical="center" wrapText="1"/>
    </xf>
    <xf numFmtId="183" fontId="8" fillId="4" borderId="77" xfId="0" applyNumberFormat="1" applyFont="1" applyFill="1" applyBorder="1" applyAlignment="1" applyProtection="1">
      <alignment horizontal="center" vertical="center"/>
      <protection locked="0"/>
    </xf>
    <xf numFmtId="183" fontId="8" fillId="4" borderId="78" xfId="0" applyNumberFormat="1" applyFont="1" applyFill="1" applyBorder="1" applyAlignment="1" applyProtection="1">
      <alignment horizontal="center" vertical="center"/>
      <protection locked="0"/>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183" fontId="8" fillId="4" borderId="77" xfId="0" applyNumberFormat="1" applyFont="1" applyFill="1" applyBorder="1" applyAlignment="1" applyProtection="1">
      <alignment horizontal="right" vertical="center"/>
      <protection locked="0"/>
    </xf>
    <xf numFmtId="183" fontId="8" fillId="4" borderId="78" xfId="0" applyNumberFormat="1" applyFont="1" applyFill="1" applyBorder="1" applyAlignment="1" applyProtection="1">
      <alignment horizontal="right" vertical="center"/>
      <protection locked="0"/>
    </xf>
    <xf numFmtId="183" fontId="8" fillId="4" borderId="79" xfId="0" applyNumberFormat="1" applyFont="1" applyFill="1" applyBorder="1" applyAlignment="1" applyProtection="1">
      <alignment horizontal="right" vertical="center"/>
      <protection locked="0"/>
    </xf>
    <xf numFmtId="0" fontId="16" fillId="4" borderId="96"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8" fillId="4" borderId="91" xfId="0" applyFont="1" applyFill="1" applyBorder="1" applyAlignment="1" applyProtection="1">
      <alignment horizontal="center" vertical="center"/>
      <protection locked="0"/>
    </xf>
    <xf numFmtId="0" fontId="8" fillId="4" borderId="89" xfId="0" applyFont="1" applyFill="1" applyBorder="1" applyAlignment="1" applyProtection="1">
      <alignment horizontal="center" vertical="center"/>
      <protection locked="0"/>
    </xf>
    <xf numFmtId="0" fontId="8" fillId="3" borderId="9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6" fillId="4" borderId="101" xfId="0" applyFont="1" applyFill="1" applyBorder="1" applyAlignment="1" applyProtection="1">
      <alignment horizontal="center" vertical="center"/>
      <protection locked="0"/>
    </xf>
    <xf numFmtId="0" fontId="16" fillId="4" borderId="97" xfId="0" applyFont="1" applyFill="1" applyBorder="1" applyAlignment="1" applyProtection="1">
      <alignment horizontal="center" vertical="center"/>
      <protection locked="0"/>
    </xf>
    <xf numFmtId="0" fontId="8" fillId="4" borderId="73" xfId="0" applyFont="1" applyFill="1" applyBorder="1" applyAlignment="1" applyProtection="1">
      <alignment horizontal="center" vertical="center"/>
      <protection locked="0"/>
    </xf>
    <xf numFmtId="0" fontId="8" fillId="4" borderId="51" xfId="0" applyFont="1" applyFill="1" applyBorder="1" applyAlignment="1" applyProtection="1">
      <alignment horizontal="center" vertical="center"/>
      <protection locked="0"/>
    </xf>
    <xf numFmtId="0" fontId="8" fillId="4" borderId="52" xfId="0" applyFont="1" applyFill="1" applyBorder="1" applyAlignment="1" applyProtection="1">
      <alignment horizontal="center" vertical="center"/>
      <protection locked="0"/>
    </xf>
    <xf numFmtId="182" fontId="8" fillId="4" borderId="52" xfId="0" applyNumberFormat="1" applyFont="1" applyFill="1" applyBorder="1" applyAlignment="1" applyProtection="1">
      <alignment horizontal="center" vertical="center"/>
      <protection locked="0"/>
    </xf>
    <xf numFmtId="182" fontId="8" fillId="4" borderId="21" xfId="0" applyNumberFormat="1"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wrapText="1"/>
      <protection locked="0"/>
    </xf>
    <xf numFmtId="0" fontId="8" fillId="4" borderId="100" xfId="0" applyFont="1" applyFill="1" applyBorder="1" applyAlignment="1" applyProtection="1">
      <alignment horizontal="center" vertical="center" wrapText="1"/>
      <protection locked="0"/>
    </xf>
    <xf numFmtId="0" fontId="8" fillId="4" borderId="99" xfId="0" applyFont="1" applyFill="1" applyBorder="1" applyAlignment="1" applyProtection="1">
      <alignment horizontal="center" vertical="center" wrapText="1"/>
      <protection locked="0"/>
    </xf>
    <xf numFmtId="0" fontId="8" fillId="3" borderId="86" xfId="0" applyFont="1" applyFill="1" applyBorder="1" applyAlignment="1">
      <alignment horizontal="center" vertical="center" wrapText="1"/>
    </xf>
    <xf numFmtId="182" fontId="8" fillId="4" borderId="73" xfId="0" applyNumberFormat="1" applyFont="1" applyFill="1" applyBorder="1" applyAlignment="1" applyProtection="1">
      <alignment horizontal="center" vertical="center"/>
      <protection locked="0"/>
    </xf>
    <xf numFmtId="182" fontId="8" fillId="4" borderId="51" xfId="0" applyNumberFormat="1" applyFont="1" applyFill="1" applyBorder="1" applyAlignment="1" applyProtection="1">
      <alignment horizontal="center" vertical="center"/>
      <protection locked="0"/>
    </xf>
    <xf numFmtId="182" fontId="8" fillId="4" borderId="85" xfId="0" applyNumberFormat="1"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protection locked="0"/>
    </xf>
    <xf numFmtId="182" fontId="8" fillId="4" borderId="11" xfId="0" applyNumberFormat="1" applyFont="1" applyFill="1" applyBorder="1" applyAlignment="1" applyProtection="1">
      <alignment horizontal="center" vertical="center"/>
      <protection locked="0"/>
    </xf>
    <xf numFmtId="182" fontId="8" fillId="4" borderId="8" xfId="0" applyNumberFormat="1" applyFont="1" applyFill="1" applyBorder="1" applyAlignment="1" applyProtection="1">
      <alignment horizontal="center" vertical="center"/>
      <protection locked="0"/>
    </xf>
    <xf numFmtId="182" fontId="8" fillId="4" borderId="84" xfId="0" applyNumberFormat="1" applyFont="1" applyFill="1" applyBorder="1" applyAlignment="1" applyProtection="1">
      <alignment horizontal="center" vertical="center"/>
      <protection locked="0"/>
    </xf>
    <xf numFmtId="182" fontId="8" fillId="4" borderId="41" xfId="0" applyNumberFormat="1" applyFont="1" applyFill="1" applyBorder="1" applyAlignment="1" applyProtection="1">
      <alignment horizontal="center" vertical="center"/>
      <protection locked="0"/>
    </xf>
    <xf numFmtId="182" fontId="8" fillId="4" borderId="23" xfId="0" applyNumberFormat="1" applyFont="1" applyFill="1" applyBorder="1" applyAlignment="1" applyProtection="1">
      <alignment horizontal="center" vertical="center"/>
      <protection locked="0"/>
    </xf>
    <xf numFmtId="182" fontId="8" fillId="4" borderId="83" xfId="0" applyNumberFormat="1" applyFont="1" applyFill="1" applyBorder="1" applyAlignment="1" applyProtection="1">
      <alignment horizontal="center" vertical="center"/>
      <protection locked="0"/>
    </xf>
    <xf numFmtId="0" fontId="8" fillId="3" borderId="88" xfId="0" applyFont="1" applyFill="1" applyBorder="1" applyAlignment="1">
      <alignment horizontal="center" vertical="center" wrapText="1"/>
    </xf>
    <xf numFmtId="14" fontId="8" fillId="4" borderId="66" xfId="0" applyNumberFormat="1" applyFont="1" applyFill="1" applyBorder="1" applyAlignment="1" applyProtection="1">
      <alignment horizontal="center" vertical="center"/>
      <protection locked="0"/>
    </xf>
    <xf numFmtId="14" fontId="8" fillId="4" borderId="10" xfId="0" applyNumberFormat="1" applyFont="1" applyFill="1" applyBorder="1" applyAlignment="1" applyProtection="1">
      <alignment horizontal="center" vertical="center"/>
      <protection locked="0"/>
    </xf>
    <xf numFmtId="14" fontId="8" fillId="4" borderId="92" xfId="0" applyNumberFormat="1" applyFont="1" applyFill="1" applyBorder="1" applyAlignment="1" applyProtection="1">
      <alignment horizontal="center" vertical="center"/>
      <protection locked="0"/>
    </xf>
    <xf numFmtId="14" fontId="16" fillId="4" borderId="71" xfId="0" applyNumberFormat="1" applyFont="1" applyFill="1" applyBorder="1" applyAlignment="1" applyProtection="1">
      <alignment horizontal="center" vertical="center"/>
      <protection locked="0"/>
    </xf>
    <xf numFmtId="14" fontId="16" fillId="4" borderId="44" xfId="0" applyNumberFormat="1" applyFont="1" applyFill="1" applyBorder="1" applyAlignment="1" applyProtection="1">
      <alignment horizontal="center" vertical="center"/>
      <protection locked="0"/>
    </xf>
    <xf numFmtId="14" fontId="16" fillId="4" borderId="94" xfId="0" applyNumberFormat="1"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65"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14" fontId="16" fillId="4" borderId="93" xfId="0" applyNumberFormat="1" applyFont="1" applyFill="1" applyBorder="1" applyAlignment="1" applyProtection="1">
      <alignment horizontal="left" vertical="center" wrapText="1"/>
      <protection locked="0"/>
    </xf>
    <xf numFmtId="14" fontId="16" fillId="4" borderId="44" xfId="0" applyNumberFormat="1" applyFont="1" applyFill="1" applyBorder="1" applyAlignment="1" applyProtection="1">
      <alignment horizontal="left" vertical="center" wrapText="1"/>
      <protection locked="0"/>
    </xf>
    <xf numFmtId="14" fontId="16" fillId="4" borderId="94" xfId="0" applyNumberFormat="1" applyFont="1" applyFill="1" applyBorder="1" applyAlignment="1" applyProtection="1">
      <alignment horizontal="left" vertical="center" wrapText="1"/>
      <protection locked="0"/>
    </xf>
    <xf numFmtId="0" fontId="8" fillId="4" borderId="105" xfId="0" applyFont="1" applyFill="1" applyBorder="1" applyAlignment="1" applyProtection="1">
      <alignment horizontal="center" vertical="center"/>
      <protection locked="0"/>
    </xf>
    <xf numFmtId="0" fontId="8" fillId="4" borderId="104" xfId="0" applyFont="1" applyFill="1" applyBorder="1" applyAlignment="1" applyProtection="1">
      <alignment horizontal="center" vertical="center"/>
      <protection locked="0"/>
    </xf>
    <xf numFmtId="0" fontId="8" fillId="4" borderId="103" xfId="0" applyFont="1" applyFill="1" applyBorder="1" applyAlignment="1" applyProtection="1">
      <alignment horizontal="center" vertical="center"/>
      <protection locked="0"/>
    </xf>
    <xf numFmtId="0" fontId="18" fillId="3" borderId="0" xfId="0" applyFont="1" applyFill="1" applyAlignment="1">
      <alignment horizontal="center" vertical="center"/>
    </xf>
    <xf numFmtId="0" fontId="8" fillId="4" borderId="37" xfId="0" applyFont="1" applyFill="1" applyBorder="1" applyAlignment="1" applyProtection="1">
      <alignment horizontal="left" vertical="center"/>
      <protection locked="0"/>
    </xf>
    <xf numFmtId="0" fontId="8" fillId="4" borderId="53" xfId="0" applyFont="1" applyFill="1" applyBorder="1" applyAlignment="1" applyProtection="1">
      <alignment horizontal="left" vertical="center"/>
      <protection locked="0"/>
    </xf>
    <xf numFmtId="0" fontId="8" fillId="4" borderId="71" xfId="0" applyFont="1" applyFill="1" applyBorder="1" applyAlignment="1" applyProtection="1">
      <alignment horizontal="left" vertical="center" wrapText="1"/>
      <protection locked="0"/>
    </xf>
    <xf numFmtId="0" fontId="8" fillId="4" borderId="44" xfId="0" applyFont="1" applyFill="1" applyBorder="1" applyAlignment="1" applyProtection="1">
      <alignment horizontal="left" vertical="center" wrapText="1"/>
      <protection locked="0"/>
    </xf>
    <xf numFmtId="0" fontId="8" fillId="4" borderId="45" xfId="0" applyFont="1" applyFill="1" applyBorder="1" applyAlignment="1" applyProtection="1">
      <alignment horizontal="left" vertical="center" wrapText="1"/>
      <protection locked="0"/>
    </xf>
    <xf numFmtId="180" fontId="8" fillId="4" borderId="43" xfId="0" applyNumberFormat="1" applyFont="1" applyFill="1" applyBorder="1" applyAlignment="1" applyProtection="1">
      <alignment horizontal="center" vertical="center"/>
      <protection locked="0"/>
    </xf>
    <xf numFmtId="180" fontId="8" fillId="4" borderId="44" xfId="0" applyNumberFormat="1" applyFont="1" applyFill="1" applyBorder="1" applyAlignment="1" applyProtection="1">
      <alignment horizontal="center" vertical="center"/>
      <protection locked="0"/>
    </xf>
    <xf numFmtId="180" fontId="8" fillId="4" borderId="45" xfId="0" applyNumberFormat="1" applyFont="1" applyFill="1" applyBorder="1" applyAlignment="1" applyProtection="1">
      <alignment horizontal="center" vertical="center"/>
      <protection locked="0"/>
    </xf>
    <xf numFmtId="177" fontId="8" fillId="4" borderId="73" xfId="0" applyNumberFormat="1" applyFont="1" applyFill="1" applyBorder="1" applyAlignment="1" applyProtection="1">
      <alignment horizontal="right" vertical="center"/>
      <protection locked="0"/>
    </xf>
    <xf numFmtId="177" fontId="8" fillId="4" borderId="51" xfId="0" applyNumberFormat="1" applyFont="1" applyFill="1" applyBorder="1" applyAlignment="1" applyProtection="1">
      <alignment horizontal="right" vertical="center"/>
      <protection locked="0"/>
    </xf>
    <xf numFmtId="177" fontId="8" fillId="4" borderId="56" xfId="0" applyNumberFormat="1" applyFont="1" applyFill="1" applyBorder="1" applyAlignment="1" applyProtection="1">
      <alignment horizontal="right" vertical="center"/>
      <protection locked="0"/>
    </xf>
    <xf numFmtId="0" fontId="8" fillId="3" borderId="76" xfId="0" applyFont="1" applyFill="1" applyBorder="1" applyAlignment="1">
      <alignment horizontal="center" vertical="center" wrapText="1"/>
    </xf>
    <xf numFmtId="0" fontId="8" fillId="3" borderId="13" xfId="0" applyFont="1" applyFill="1" applyBorder="1" applyAlignment="1">
      <alignment horizontal="center" vertical="center" wrapText="1"/>
    </xf>
    <xf numFmtId="176" fontId="8" fillId="4" borderId="64" xfId="0" applyNumberFormat="1" applyFont="1" applyFill="1" applyBorder="1" applyAlignment="1" applyProtection="1">
      <alignment horizontal="center" vertical="center"/>
      <protection locked="0"/>
    </xf>
    <xf numFmtId="176" fontId="8" fillId="4" borderId="21" xfId="0" applyNumberFormat="1" applyFont="1" applyFill="1" applyBorder="1" applyAlignment="1" applyProtection="1">
      <alignment horizontal="center" vertical="center"/>
      <protection locked="0"/>
    </xf>
    <xf numFmtId="176" fontId="8" fillId="4" borderId="65" xfId="0" applyNumberFormat="1" applyFont="1" applyFill="1" applyBorder="1" applyAlignment="1" applyProtection="1">
      <alignment horizontal="center" vertical="center"/>
      <protection locked="0"/>
    </xf>
    <xf numFmtId="183" fontId="8" fillId="4" borderId="57" xfId="0" applyNumberFormat="1" applyFont="1" applyFill="1" applyBorder="1" applyAlignment="1" applyProtection="1">
      <alignment horizontal="right" vertical="center"/>
      <protection locked="0"/>
    </xf>
    <xf numFmtId="183" fontId="8" fillId="4" borderId="51" xfId="0" applyNumberFormat="1" applyFont="1" applyFill="1" applyBorder="1" applyAlignment="1" applyProtection="1">
      <alignment horizontal="right" vertical="center"/>
      <protection locked="0"/>
    </xf>
    <xf numFmtId="183" fontId="8" fillId="4" borderId="56" xfId="0" applyNumberFormat="1" applyFont="1" applyFill="1" applyBorder="1" applyAlignment="1" applyProtection="1">
      <alignment horizontal="right" vertical="center"/>
      <protection locked="0"/>
    </xf>
    <xf numFmtId="183" fontId="8" fillId="4" borderId="57" xfId="0" applyNumberFormat="1" applyFont="1" applyFill="1" applyBorder="1" applyAlignment="1" applyProtection="1">
      <alignment horizontal="center" vertical="center"/>
      <protection locked="0"/>
    </xf>
    <xf numFmtId="183" fontId="8" fillId="4" borderId="51" xfId="0" applyNumberFormat="1" applyFont="1" applyFill="1" applyBorder="1" applyAlignment="1" applyProtection="1">
      <alignment horizontal="center" vertical="center"/>
      <protection locked="0"/>
    </xf>
    <xf numFmtId="177" fontId="8" fillId="4" borderId="73" xfId="0" applyNumberFormat="1" applyFont="1" applyFill="1" applyBorder="1" applyAlignment="1" applyProtection="1">
      <alignment horizontal="center" vertical="center"/>
      <protection locked="0"/>
    </xf>
    <xf numFmtId="177" fontId="8" fillId="4" borderId="51" xfId="0" applyNumberFormat="1" applyFont="1" applyFill="1" applyBorder="1" applyAlignment="1" applyProtection="1">
      <alignment horizontal="center" vertical="center"/>
      <protection locked="0"/>
    </xf>
    <xf numFmtId="177" fontId="8" fillId="4" borderId="56" xfId="0" applyNumberFormat="1" applyFont="1" applyFill="1" applyBorder="1" applyAlignment="1" applyProtection="1">
      <alignment horizontal="center" vertical="center"/>
      <protection locked="0"/>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9" fillId="3" borderId="0" xfId="0" applyFont="1" applyFill="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3300"/>
      <color rgb="FFCCFF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68</xdr:col>
      <xdr:colOff>0</xdr:colOff>
      <xdr:row>30</xdr:row>
      <xdr:rowOff>205740</xdr:rowOff>
    </xdr:to>
    <xdr:pic>
      <xdr:nvPicPr>
        <xdr:cNvPr id="2" name="図 1">
          <a:extLst>
            <a:ext uri="{FF2B5EF4-FFF2-40B4-BE49-F238E27FC236}">
              <a16:creationId xmlns:a16="http://schemas.microsoft.com/office/drawing/2014/main" id="{5FDF8703-2D9E-5F1B-2FF0-F3E3F0AE5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579120"/>
          <a:ext cx="7863840" cy="625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68</xdr:col>
      <xdr:colOff>129540</xdr:colOff>
      <xdr:row>59</xdr:row>
      <xdr:rowOff>205740</xdr:rowOff>
    </xdr:to>
    <xdr:pic>
      <xdr:nvPicPr>
        <xdr:cNvPr id="4" name="図 3">
          <a:extLst>
            <a:ext uri="{FF2B5EF4-FFF2-40B4-BE49-F238E27FC236}">
              <a16:creationId xmlns:a16="http://schemas.microsoft.com/office/drawing/2014/main" id="{A6F2ED1B-EF8D-2CB3-D8A0-52C6A0552C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 y="7901940"/>
          <a:ext cx="7985760" cy="6332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419100</xdr:colOff>
      <xdr:row>120</xdr:row>
      <xdr:rowOff>66675</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62300" cy="2064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0</xdr:rowOff>
    </xdr:from>
    <xdr:to>
      <xdr:col>14</xdr:col>
      <xdr:colOff>457200</xdr:colOff>
      <xdr:row>158</xdr:row>
      <xdr:rowOff>66675</xdr:rowOff>
    </xdr:to>
    <xdr:pic>
      <xdr:nvPicPr>
        <xdr:cNvPr id="6" name="図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0"/>
          <a:ext cx="6629400" cy="2715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0</xdr:row>
      <xdr:rowOff>0</xdr:rowOff>
    </xdr:from>
    <xdr:to>
      <xdr:col>19</xdr:col>
      <xdr:colOff>609600</xdr:colOff>
      <xdr:row>25</xdr:row>
      <xdr:rowOff>9525</xdr:rowOff>
    </xdr:to>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0" y="0"/>
          <a:ext cx="3352800"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9" tint="-0.249977111117893"/>
  </sheetPr>
  <dimension ref="A1:C63"/>
  <sheetViews>
    <sheetView zoomScale="85" zoomScaleNormal="85" workbookViewId="0">
      <selection activeCell="O20" sqref="O20:P20"/>
    </sheetView>
  </sheetViews>
  <sheetFormatPr defaultColWidth="9.109375" defaultRowHeight="17.399999999999999" x14ac:dyDescent="0.2"/>
  <cols>
    <col min="1" max="1" width="4.109375" style="2" customWidth="1"/>
    <col min="2" max="2" width="12.6640625" style="2" customWidth="1"/>
    <col min="3" max="16384" width="9.109375" style="2"/>
  </cols>
  <sheetData>
    <row r="1" spans="1:3" ht="18" customHeight="1" x14ac:dyDescent="0.2">
      <c r="A1" s="2" t="s">
        <v>490</v>
      </c>
    </row>
    <row r="2" spans="1:3" x14ac:dyDescent="0.2">
      <c r="B2" s="4" t="s">
        <v>491</v>
      </c>
      <c r="C2" s="4" t="s">
        <v>492</v>
      </c>
    </row>
    <row r="3" spans="1:3" x14ac:dyDescent="0.2">
      <c r="B3" s="5" t="s">
        <v>84</v>
      </c>
      <c r="C3" s="5" t="s">
        <v>85</v>
      </c>
    </row>
    <row r="4" spans="1:3" x14ac:dyDescent="0.2">
      <c r="B4" s="5" t="s">
        <v>87</v>
      </c>
      <c r="C4" s="5" t="s">
        <v>86</v>
      </c>
    </row>
    <row r="5" spans="1:3" x14ac:dyDescent="0.2">
      <c r="B5" s="5" t="s">
        <v>89</v>
      </c>
      <c r="C5" s="5" t="s">
        <v>88</v>
      </c>
    </row>
    <row r="6" spans="1:3" x14ac:dyDescent="0.2">
      <c r="B6" s="5" t="s">
        <v>83</v>
      </c>
      <c r="C6" s="5" t="s">
        <v>90</v>
      </c>
    </row>
    <row r="7" spans="1:3" x14ac:dyDescent="0.2">
      <c r="B7" s="5" t="s">
        <v>92</v>
      </c>
      <c r="C7" s="5" t="s">
        <v>91</v>
      </c>
    </row>
    <row r="8" spans="1:3" x14ac:dyDescent="0.2">
      <c r="B8" s="5" t="s">
        <v>94</v>
      </c>
      <c r="C8" s="5" t="s">
        <v>93</v>
      </c>
    </row>
    <row r="9" spans="1:3" x14ac:dyDescent="0.2">
      <c r="B9" s="5" t="s">
        <v>96</v>
      </c>
      <c r="C9" s="5" t="s">
        <v>95</v>
      </c>
    </row>
    <row r="10" spans="1:3" x14ac:dyDescent="0.2">
      <c r="B10" s="5" t="s">
        <v>98</v>
      </c>
      <c r="C10" s="5" t="s">
        <v>97</v>
      </c>
    </row>
    <row r="11" spans="1:3" x14ac:dyDescent="0.2">
      <c r="B11" s="5" t="s">
        <v>100</v>
      </c>
      <c r="C11" s="5" t="s">
        <v>99</v>
      </c>
    </row>
    <row r="12" spans="1:3" x14ac:dyDescent="0.2">
      <c r="B12" s="5" t="s">
        <v>102</v>
      </c>
      <c r="C12" s="5" t="s">
        <v>101</v>
      </c>
    </row>
    <row r="13" spans="1:3" x14ac:dyDescent="0.2">
      <c r="B13" s="5" t="s">
        <v>104</v>
      </c>
      <c r="C13" s="5" t="s">
        <v>103</v>
      </c>
    </row>
    <row r="14" spans="1:3" x14ac:dyDescent="0.2">
      <c r="B14" s="5" t="s">
        <v>106</v>
      </c>
      <c r="C14" s="5" t="s">
        <v>105</v>
      </c>
    </row>
    <row r="15" spans="1:3" x14ac:dyDescent="0.2">
      <c r="B15" s="5" t="s">
        <v>108</v>
      </c>
      <c r="C15" s="5" t="s">
        <v>107</v>
      </c>
    </row>
    <row r="16" spans="1:3" x14ac:dyDescent="0.2">
      <c r="B16" s="5" t="s">
        <v>110</v>
      </c>
      <c r="C16" s="5" t="s">
        <v>109</v>
      </c>
    </row>
    <row r="17" spans="2:3" x14ac:dyDescent="0.2">
      <c r="B17" s="5" t="s">
        <v>112</v>
      </c>
      <c r="C17" s="5" t="s">
        <v>111</v>
      </c>
    </row>
    <row r="18" spans="2:3" x14ac:dyDescent="0.2">
      <c r="B18" s="5" t="s">
        <v>114</v>
      </c>
      <c r="C18" s="5" t="s">
        <v>113</v>
      </c>
    </row>
    <row r="19" spans="2:3" x14ac:dyDescent="0.2">
      <c r="B19" s="5" t="s">
        <v>116</v>
      </c>
      <c r="C19" s="5" t="s">
        <v>115</v>
      </c>
    </row>
    <row r="20" spans="2:3" x14ac:dyDescent="0.2">
      <c r="B20" s="5" t="s">
        <v>118</v>
      </c>
      <c r="C20" s="5" t="s">
        <v>117</v>
      </c>
    </row>
    <row r="21" spans="2:3" x14ac:dyDescent="0.2">
      <c r="B21" s="5" t="s">
        <v>120</v>
      </c>
      <c r="C21" s="5" t="s">
        <v>119</v>
      </c>
    </row>
    <row r="22" spans="2:3" x14ac:dyDescent="0.2">
      <c r="B22" s="5" t="s">
        <v>122</v>
      </c>
      <c r="C22" s="5" t="s">
        <v>121</v>
      </c>
    </row>
    <row r="23" spans="2:3" x14ac:dyDescent="0.2">
      <c r="B23" s="5" t="s">
        <v>124</v>
      </c>
      <c r="C23" s="5" t="s">
        <v>123</v>
      </c>
    </row>
    <row r="24" spans="2:3" x14ac:dyDescent="0.2">
      <c r="B24" s="5" t="s">
        <v>126</v>
      </c>
      <c r="C24" s="5" t="s">
        <v>125</v>
      </c>
    </row>
    <row r="25" spans="2:3" x14ac:dyDescent="0.2">
      <c r="B25" s="5" t="s">
        <v>128</v>
      </c>
      <c r="C25" s="5" t="s">
        <v>127</v>
      </c>
    </row>
    <row r="26" spans="2:3" x14ac:dyDescent="0.2">
      <c r="B26" s="5" t="s">
        <v>130</v>
      </c>
      <c r="C26" s="5" t="s">
        <v>129</v>
      </c>
    </row>
    <row r="27" spans="2:3" x14ac:dyDescent="0.2">
      <c r="B27" s="5" t="s">
        <v>132</v>
      </c>
      <c r="C27" s="5" t="s">
        <v>131</v>
      </c>
    </row>
    <row r="28" spans="2:3" x14ac:dyDescent="0.2">
      <c r="B28" s="5" t="s">
        <v>134</v>
      </c>
      <c r="C28" s="5" t="s">
        <v>133</v>
      </c>
    </row>
    <row r="29" spans="2:3" x14ac:dyDescent="0.2">
      <c r="B29" s="5" t="s">
        <v>136</v>
      </c>
      <c r="C29" s="5" t="s">
        <v>135</v>
      </c>
    </row>
    <row r="30" spans="2:3" x14ac:dyDescent="0.2">
      <c r="B30" s="5" t="s">
        <v>138</v>
      </c>
      <c r="C30" s="5" t="s">
        <v>137</v>
      </c>
    </row>
    <row r="31" spans="2:3" x14ac:dyDescent="0.2">
      <c r="B31" s="5" t="s">
        <v>140</v>
      </c>
      <c r="C31" s="5" t="s">
        <v>139</v>
      </c>
    </row>
    <row r="32" spans="2:3" x14ac:dyDescent="0.2">
      <c r="B32" s="5" t="s">
        <v>142</v>
      </c>
      <c r="C32" s="5" t="s">
        <v>141</v>
      </c>
    </row>
    <row r="33" spans="2:3" x14ac:dyDescent="0.2">
      <c r="B33" s="5" t="s">
        <v>144</v>
      </c>
      <c r="C33" s="5" t="s">
        <v>143</v>
      </c>
    </row>
    <row r="34" spans="2:3" x14ac:dyDescent="0.2">
      <c r="B34" s="5" t="s">
        <v>146</v>
      </c>
      <c r="C34" s="5" t="s">
        <v>145</v>
      </c>
    </row>
    <row r="35" spans="2:3" x14ac:dyDescent="0.2">
      <c r="B35" s="5" t="s">
        <v>148</v>
      </c>
      <c r="C35" s="5" t="s">
        <v>147</v>
      </c>
    </row>
    <row r="36" spans="2:3" x14ac:dyDescent="0.2">
      <c r="B36" s="5" t="s">
        <v>150</v>
      </c>
      <c r="C36" s="5" t="s">
        <v>149</v>
      </c>
    </row>
    <row r="37" spans="2:3" x14ac:dyDescent="0.2">
      <c r="B37" s="5" t="s">
        <v>152</v>
      </c>
      <c r="C37" s="5" t="s">
        <v>151</v>
      </c>
    </row>
    <row r="38" spans="2:3" x14ac:dyDescent="0.2">
      <c r="B38" s="5" t="s">
        <v>154</v>
      </c>
      <c r="C38" s="5" t="s">
        <v>153</v>
      </c>
    </row>
    <row r="39" spans="2:3" x14ac:dyDescent="0.2">
      <c r="B39" s="5" t="s">
        <v>156</v>
      </c>
      <c r="C39" s="5" t="s">
        <v>155</v>
      </c>
    </row>
    <row r="40" spans="2:3" x14ac:dyDescent="0.2">
      <c r="B40" s="5" t="s">
        <v>158</v>
      </c>
      <c r="C40" s="5" t="s">
        <v>157</v>
      </c>
    </row>
    <row r="41" spans="2:3" x14ac:dyDescent="0.2">
      <c r="B41" s="5" t="s">
        <v>160</v>
      </c>
      <c r="C41" s="5" t="s">
        <v>159</v>
      </c>
    </row>
    <row r="42" spans="2:3" x14ac:dyDescent="0.2">
      <c r="B42" s="5" t="s">
        <v>162</v>
      </c>
      <c r="C42" s="5" t="s">
        <v>161</v>
      </c>
    </row>
    <row r="43" spans="2:3" x14ac:dyDescent="0.2">
      <c r="B43" s="5" t="s">
        <v>164</v>
      </c>
      <c r="C43" s="5" t="s">
        <v>163</v>
      </c>
    </row>
    <row r="44" spans="2:3" x14ac:dyDescent="0.2">
      <c r="B44" s="5" t="s">
        <v>166</v>
      </c>
      <c r="C44" s="5" t="s">
        <v>165</v>
      </c>
    </row>
    <row r="45" spans="2:3" x14ac:dyDescent="0.2">
      <c r="B45" s="5" t="s">
        <v>168</v>
      </c>
      <c r="C45" s="5" t="s">
        <v>167</v>
      </c>
    </row>
    <row r="46" spans="2:3" x14ac:dyDescent="0.2">
      <c r="B46" s="5" t="s">
        <v>170</v>
      </c>
      <c r="C46" s="5" t="s">
        <v>169</v>
      </c>
    </row>
    <row r="47" spans="2:3" x14ac:dyDescent="0.2">
      <c r="B47" s="5" t="s">
        <v>172</v>
      </c>
      <c r="C47" s="5" t="s">
        <v>171</v>
      </c>
    </row>
    <row r="48" spans="2:3" x14ac:dyDescent="0.2">
      <c r="B48" s="5" t="s">
        <v>174</v>
      </c>
      <c r="C48" s="5" t="s">
        <v>173</v>
      </c>
    </row>
    <row r="49" spans="2:3" x14ac:dyDescent="0.2">
      <c r="B49" s="5" t="s">
        <v>176</v>
      </c>
      <c r="C49" s="5" t="s">
        <v>175</v>
      </c>
    </row>
    <row r="50" spans="2:3" x14ac:dyDescent="0.2">
      <c r="B50" s="5" t="s">
        <v>204</v>
      </c>
      <c r="C50" s="5" t="s">
        <v>203</v>
      </c>
    </row>
    <row r="51" spans="2:3" x14ac:dyDescent="0.2">
      <c r="B51" s="5" t="s">
        <v>178</v>
      </c>
      <c r="C51" s="5" t="s">
        <v>177</v>
      </c>
    </row>
    <row r="52" spans="2:3" x14ac:dyDescent="0.2">
      <c r="B52" s="5" t="s">
        <v>180</v>
      </c>
      <c r="C52" s="5" t="s">
        <v>179</v>
      </c>
    </row>
    <row r="53" spans="2:3" x14ac:dyDescent="0.2">
      <c r="B53" s="5" t="s">
        <v>182</v>
      </c>
      <c r="C53" s="5" t="s">
        <v>181</v>
      </c>
    </row>
    <row r="54" spans="2:3" x14ac:dyDescent="0.2">
      <c r="B54" s="5" t="s">
        <v>184</v>
      </c>
      <c r="C54" s="5" t="s">
        <v>183</v>
      </c>
    </row>
    <row r="55" spans="2:3" x14ac:dyDescent="0.2">
      <c r="B55" s="5" t="s">
        <v>186</v>
      </c>
      <c r="C55" s="5" t="s">
        <v>185</v>
      </c>
    </row>
    <row r="56" spans="2:3" x14ac:dyDescent="0.2">
      <c r="B56" s="5" t="s">
        <v>188</v>
      </c>
      <c r="C56" s="5" t="s">
        <v>187</v>
      </c>
    </row>
    <row r="57" spans="2:3" x14ac:dyDescent="0.2">
      <c r="B57" s="5" t="s">
        <v>190</v>
      </c>
      <c r="C57" s="5" t="s">
        <v>189</v>
      </c>
    </row>
    <row r="58" spans="2:3" x14ac:dyDescent="0.2">
      <c r="B58" s="5" t="s">
        <v>192</v>
      </c>
      <c r="C58" s="5" t="s">
        <v>191</v>
      </c>
    </row>
    <row r="59" spans="2:3" x14ac:dyDescent="0.2">
      <c r="B59" s="5" t="s">
        <v>194</v>
      </c>
      <c r="C59" s="5" t="s">
        <v>193</v>
      </c>
    </row>
    <row r="60" spans="2:3" x14ac:dyDescent="0.2">
      <c r="B60" s="5" t="s">
        <v>196</v>
      </c>
      <c r="C60" s="5" t="s">
        <v>195</v>
      </c>
    </row>
    <row r="61" spans="2:3" x14ac:dyDescent="0.2">
      <c r="B61" s="5" t="s">
        <v>198</v>
      </c>
      <c r="C61" s="5" t="s">
        <v>197</v>
      </c>
    </row>
    <row r="62" spans="2:3" x14ac:dyDescent="0.2">
      <c r="B62" s="5" t="s">
        <v>200</v>
      </c>
      <c r="C62" s="5" t="s">
        <v>199</v>
      </c>
    </row>
    <row r="63" spans="2:3" x14ac:dyDescent="0.2">
      <c r="B63" s="5" t="s">
        <v>202</v>
      </c>
      <c r="C63" s="5" t="s">
        <v>201</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5" zoomScaleNormal="85" workbookViewId="0">
      <selection activeCell="Q40" sqref="Q40"/>
    </sheetView>
  </sheetViews>
  <sheetFormatPr defaultColWidth="9" defaultRowHeight="13.2" x14ac:dyDescent="0.2"/>
  <cols>
    <col min="1" max="16384" width="9" style="87"/>
  </cols>
  <sheetData/>
  <sheetProtection password="D538"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B1:M86"/>
  <sheetViews>
    <sheetView zoomScale="85" zoomScaleNormal="85" workbookViewId="0">
      <selection activeCell="C1" sqref="C1"/>
    </sheetView>
  </sheetViews>
  <sheetFormatPr defaultColWidth="9.109375" defaultRowHeight="17.399999999999999" x14ac:dyDescent="0.2"/>
  <cols>
    <col min="1" max="1" width="4" style="2" customWidth="1"/>
    <col min="2" max="2" width="8.109375" style="2" hidden="1" customWidth="1"/>
    <col min="3" max="3" width="41.33203125" style="2" customWidth="1"/>
    <col min="4" max="4" width="8.109375" style="2" hidden="1" customWidth="1"/>
    <col min="5" max="5" width="12.77734375" style="2" bestFit="1" customWidth="1"/>
    <col min="6" max="6" width="15.109375" style="2" bestFit="1" customWidth="1"/>
    <col min="7" max="7" width="11.88671875" style="2" customWidth="1"/>
    <col min="8" max="8" width="10.21875" style="2" bestFit="1" customWidth="1"/>
    <col min="9" max="9" width="12.77734375" style="2" customWidth="1"/>
    <col min="10" max="11" width="12.21875" style="2" customWidth="1"/>
    <col min="12" max="12" width="10.44140625" style="2" customWidth="1"/>
    <col min="13" max="13" width="9.109375" style="2" customWidth="1"/>
    <col min="14" max="16384" width="9.109375" style="2"/>
  </cols>
  <sheetData>
    <row r="1" spans="2:13" x14ac:dyDescent="0.2">
      <c r="C1" s="2" t="s">
        <v>493</v>
      </c>
    </row>
    <row r="2" spans="2:13" ht="18.75" customHeight="1" x14ac:dyDescent="0.2">
      <c r="B2" s="4" t="s">
        <v>494</v>
      </c>
      <c r="C2" s="4" t="s">
        <v>44</v>
      </c>
      <c r="D2" s="4" t="s">
        <v>492</v>
      </c>
      <c r="E2" s="6" t="s">
        <v>82</v>
      </c>
      <c r="F2" s="6" t="s">
        <v>205</v>
      </c>
      <c r="G2" s="6" t="s">
        <v>206</v>
      </c>
      <c r="H2" s="6" t="s">
        <v>319</v>
      </c>
      <c r="I2" s="6" t="s">
        <v>488</v>
      </c>
      <c r="J2" s="34" t="s">
        <v>11</v>
      </c>
      <c r="K2" s="34" t="s">
        <v>12</v>
      </c>
      <c r="L2" s="34" t="s">
        <v>13</v>
      </c>
      <c r="M2" s="4" t="s">
        <v>14</v>
      </c>
    </row>
    <row r="3" spans="2:13" ht="19.2" x14ac:dyDescent="0.2">
      <c r="B3" s="54" t="s">
        <v>417</v>
      </c>
      <c r="C3" s="54" t="s">
        <v>335</v>
      </c>
      <c r="D3" s="54" t="s">
        <v>417</v>
      </c>
      <c r="E3" s="55" t="s">
        <v>580</v>
      </c>
      <c r="F3" s="55" t="s">
        <v>581</v>
      </c>
      <c r="G3" s="3" t="s">
        <v>582</v>
      </c>
      <c r="H3" s="3" t="s">
        <v>583</v>
      </c>
      <c r="I3" s="7">
        <v>2</v>
      </c>
      <c r="J3" s="35">
        <v>0</v>
      </c>
      <c r="K3" s="35">
        <v>0</v>
      </c>
      <c r="L3" s="3" t="s">
        <v>538</v>
      </c>
      <c r="M3" s="3">
        <v>45000</v>
      </c>
    </row>
    <row r="4" spans="2:13" x14ac:dyDescent="0.2">
      <c r="B4" s="54" t="s">
        <v>410</v>
      </c>
      <c r="C4" s="54" t="s">
        <v>328</v>
      </c>
      <c r="D4" s="54" t="s">
        <v>410</v>
      </c>
      <c r="E4" s="55" t="s">
        <v>78</v>
      </c>
      <c r="F4" s="55" t="s">
        <v>45</v>
      </c>
      <c r="G4" s="3" t="s">
        <v>207</v>
      </c>
      <c r="H4" s="3" t="s">
        <v>321</v>
      </c>
      <c r="I4" s="7">
        <v>1</v>
      </c>
      <c r="J4" s="3"/>
      <c r="K4" s="3"/>
      <c r="L4" s="3"/>
      <c r="M4" s="3"/>
    </row>
    <row r="5" spans="2:13" x14ac:dyDescent="0.2">
      <c r="B5" s="54" t="s">
        <v>404</v>
      </c>
      <c r="C5" s="54" t="s">
        <v>322</v>
      </c>
      <c r="D5" s="54" t="s">
        <v>404</v>
      </c>
      <c r="E5" s="55" t="s">
        <v>78</v>
      </c>
      <c r="F5" s="55" t="s">
        <v>45</v>
      </c>
      <c r="G5" s="3" t="s">
        <v>207</v>
      </c>
      <c r="H5" s="3" t="s">
        <v>321</v>
      </c>
      <c r="I5" s="7">
        <v>1</v>
      </c>
      <c r="J5" s="3"/>
      <c r="K5" s="3"/>
      <c r="L5" s="3"/>
      <c r="M5" s="3"/>
    </row>
    <row r="6" spans="2:13" x14ac:dyDescent="0.2">
      <c r="B6" s="54" t="s">
        <v>405</v>
      </c>
      <c r="C6" s="54" t="s">
        <v>323</v>
      </c>
      <c r="D6" s="54" t="s">
        <v>405</v>
      </c>
      <c r="E6" s="55" t="s">
        <v>78</v>
      </c>
      <c r="F6" s="55" t="s">
        <v>45</v>
      </c>
      <c r="G6" s="3" t="s">
        <v>207</v>
      </c>
      <c r="H6" s="3" t="s">
        <v>321</v>
      </c>
      <c r="I6" s="7">
        <v>1</v>
      </c>
      <c r="J6" s="3"/>
      <c r="K6" s="3"/>
      <c r="L6" s="3"/>
      <c r="M6" s="3"/>
    </row>
    <row r="7" spans="2:13" x14ac:dyDescent="0.2">
      <c r="B7" s="54" t="s">
        <v>406</v>
      </c>
      <c r="C7" s="54" t="s">
        <v>324</v>
      </c>
      <c r="D7" s="54" t="s">
        <v>406</v>
      </c>
      <c r="E7" s="55" t="s">
        <v>78</v>
      </c>
      <c r="F7" s="55" t="s">
        <v>45</v>
      </c>
      <c r="G7" s="3" t="s">
        <v>207</v>
      </c>
      <c r="H7" s="3" t="s">
        <v>321</v>
      </c>
      <c r="I7" s="7">
        <v>1</v>
      </c>
      <c r="J7" s="3"/>
      <c r="K7" s="3"/>
      <c r="L7" s="3"/>
      <c r="M7" s="3"/>
    </row>
    <row r="8" spans="2:13" x14ac:dyDescent="0.2">
      <c r="B8" s="54" t="s">
        <v>407</v>
      </c>
      <c r="C8" s="54" t="s">
        <v>325</v>
      </c>
      <c r="D8" s="54" t="s">
        <v>407</v>
      </c>
      <c r="E8" s="55" t="s">
        <v>78</v>
      </c>
      <c r="F8" s="55" t="s">
        <v>45</v>
      </c>
      <c r="G8" s="3" t="s">
        <v>207</v>
      </c>
      <c r="H8" s="3" t="s">
        <v>321</v>
      </c>
      <c r="I8" s="7">
        <v>1</v>
      </c>
      <c r="J8" s="3"/>
      <c r="K8" s="3"/>
      <c r="L8" s="3"/>
      <c r="M8" s="3"/>
    </row>
    <row r="9" spans="2:13" x14ac:dyDescent="0.2">
      <c r="B9" s="54" t="s">
        <v>408</v>
      </c>
      <c r="C9" s="54" t="s">
        <v>326</v>
      </c>
      <c r="D9" s="54" t="s">
        <v>408</v>
      </c>
      <c r="E9" s="55" t="s">
        <v>78</v>
      </c>
      <c r="F9" s="55" t="s">
        <v>45</v>
      </c>
      <c r="G9" s="3" t="s">
        <v>207</v>
      </c>
      <c r="H9" s="3" t="s">
        <v>321</v>
      </c>
      <c r="I9" s="7">
        <v>1</v>
      </c>
      <c r="J9" s="3"/>
      <c r="K9" s="3"/>
      <c r="L9" s="3"/>
      <c r="M9" s="3"/>
    </row>
    <row r="10" spans="2:13" x14ac:dyDescent="0.2">
      <c r="B10" s="54" t="s">
        <v>409</v>
      </c>
      <c r="C10" s="54" t="s">
        <v>327</v>
      </c>
      <c r="D10" s="54" t="s">
        <v>409</v>
      </c>
      <c r="E10" s="55" t="s">
        <v>78</v>
      </c>
      <c r="F10" s="55" t="s">
        <v>45</v>
      </c>
      <c r="G10" s="3" t="s">
        <v>207</v>
      </c>
      <c r="H10" s="3" t="s">
        <v>321</v>
      </c>
      <c r="I10" s="7">
        <v>1</v>
      </c>
      <c r="J10" s="3"/>
      <c r="K10" s="3"/>
      <c r="L10" s="3"/>
      <c r="M10" s="3"/>
    </row>
    <row r="11" spans="2:13" x14ac:dyDescent="0.2">
      <c r="B11" s="54" t="s">
        <v>411</v>
      </c>
      <c r="C11" s="54" t="s">
        <v>329</v>
      </c>
      <c r="D11" s="54" t="s">
        <v>411</v>
      </c>
      <c r="E11" s="55" t="s">
        <v>78</v>
      </c>
      <c r="F11" s="55" t="s">
        <v>45</v>
      </c>
      <c r="G11" s="3" t="s">
        <v>207</v>
      </c>
      <c r="H11" s="3" t="s">
        <v>321</v>
      </c>
      <c r="I11" s="7">
        <v>1</v>
      </c>
      <c r="J11" s="3"/>
      <c r="K11" s="3"/>
      <c r="L11" s="3"/>
      <c r="M11" s="3"/>
    </row>
    <row r="12" spans="2:13" x14ac:dyDescent="0.2">
      <c r="B12" s="54" t="s">
        <v>412</v>
      </c>
      <c r="C12" s="54" t="s">
        <v>330</v>
      </c>
      <c r="D12" s="54" t="s">
        <v>412</v>
      </c>
      <c r="E12" s="55" t="s">
        <v>78</v>
      </c>
      <c r="F12" s="55" t="s">
        <v>45</v>
      </c>
      <c r="G12" s="3" t="s">
        <v>207</v>
      </c>
      <c r="H12" s="3" t="s">
        <v>321</v>
      </c>
      <c r="I12" s="7">
        <v>1</v>
      </c>
      <c r="J12" s="3"/>
      <c r="K12" s="3"/>
      <c r="L12" s="3"/>
      <c r="M12" s="3"/>
    </row>
    <row r="13" spans="2:13" x14ac:dyDescent="0.2">
      <c r="B13" s="54" t="s">
        <v>413</v>
      </c>
      <c r="C13" s="54" t="s">
        <v>331</v>
      </c>
      <c r="D13" s="54" t="s">
        <v>413</v>
      </c>
      <c r="E13" s="55" t="s">
        <v>78</v>
      </c>
      <c r="F13" s="55" t="s">
        <v>45</v>
      </c>
      <c r="G13" s="3" t="s">
        <v>207</v>
      </c>
      <c r="H13" s="3" t="s">
        <v>321</v>
      </c>
      <c r="I13" s="7">
        <v>1</v>
      </c>
      <c r="J13" s="3"/>
      <c r="K13" s="3"/>
      <c r="L13" s="3"/>
      <c r="M13" s="3"/>
    </row>
    <row r="14" spans="2:13" x14ac:dyDescent="0.2">
      <c r="B14" s="54" t="s">
        <v>414</v>
      </c>
      <c r="C14" s="54" t="s">
        <v>332</v>
      </c>
      <c r="D14" s="54" t="s">
        <v>414</v>
      </c>
      <c r="E14" s="55" t="s">
        <v>78</v>
      </c>
      <c r="F14" s="55" t="s">
        <v>45</v>
      </c>
      <c r="G14" s="3" t="s">
        <v>207</v>
      </c>
      <c r="H14" s="3" t="s">
        <v>321</v>
      </c>
      <c r="I14" s="7">
        <v>1</v>
      </c>
      <c r="J14" s="3"/>
      <c r="K14" s="3"/>
      <c r="L14" s="3"/>
      <c r="M14" s="3"/>
    </row>
    <row r="15" spans="2:13" x14ac:dyDescent="0.2">
      <c r="B15" s="54" t="s">
        <v>415</v>
      </c>
      <c r="C15" s="54" t="s">
        <v>333</v>
      </c>
      <c r="D15" s="54" t="s">
        <v>415</v>
      </c>
      <c r="E15" s="55" t="s">
        <v>78</v>
      </c>
      <c r="F15" s="55" t="s">
        <v>45</v>
      </c>
      <c r="G15" s="3" t="s">
        <v>207</v>
      </c>
      <c r="H15" s="3" t="s">
        <v>321</v>
      </c>
      <c r="I15" s="7">
        <v>1</v>
      </c>
      <c r="J15" s="3"/>
      <c r="K15" s="3"/>
      <c r="L15" s="3"/>
      <c r="M15" s="3"/>
    </row>
    <row r="16" spans="2:13" ht="19.2" x14ac:dyDescent="0.2">
      <c r="B16" s="54" t="s">
        <v>416</v>
      </c>
      <c r="C16" s="54" t="s">
        <v>334</v>
      </c>
      <c r="D16" s="54" t="s">
        <v>416</v>
      </c>
      <c r="E16" s="55" t="s">
        <v>580</v>
      </c>
      <c r="F16" s="55" t="s">
        <v>581</v>
      </c>
      <c r="G16" s="3" t="s">
        <v>582</v>
      </c>
      <c r="H16" s="3" t="s">
        <v>583</v>
      </c>
      <c r="I16" s="7">
        <v>2</v>
      </c>
      <c r="J16" s="3"/>
      <c r="K16" s="3"/>
      <c r="L16" s="3"/>
      <c r="M16" s="3"/>
    </row>
    <row r="17" spans="2:13" ht="19.2" x14ac:dyDescent="0.2">
      <c r="B17" s="54" t="s">
        <v>418</v>
      </c>
      <c r="C17" s="54" t="s">
        <v>336</v>
      </c>
      <c r="D17" s="54" t="s">
        <v>418</v>
      </c>
      <c r="E17" s="55" t="s">
        <v>580</v>
      </c>
      <c r="F17" s="55" t="s">
        <v>581</v>
      </c>
      <c r="G17" s="3" t="s">
        <v>582</v>
      </c>
      <c r="H17" s="3" t="s">
        <v>583</v>
      </c>
      <c r="I17" s="7">
        <v>2</v>
      </c>
      <c r="J17" s="3"/>
      <c r="K17" s="3"/>
      <c r="L17" s="3"/>
      <c r="M17" s="3"/>
    </row>
    <row r="18" spans="2:13" ht="19.2" x14ac:dyDescent="0.2">
      <c r="B18" s="54" t="s">
        <v>419</v>
      </c>
      <c r="C18" s="54" t="s">
        <v>337</v>
      </c>
      <c r="D18" s="54" t="s">
        <v>419</v>
      </c>
      <c r="E18" s="55" t="s">
        <v>580</v>
      </c>
      <c r="F18" s="55" t="s">
        <v>581</v>
      </c>
      <c r="G18" s="3" t="s">
        <v>582</v>
      </c>
      <c r="H18" s="3" t="s">
        <v>583</v>
      </c>
      <c r="I18" s="7">
        <v>2</v>
      </c>
      <c r="J18" s="3"/>
      <c r="K18" s="3"/>
      <c r="L18" s="3"/>
      <c r="M18" s="3"/>
    </row>
    <row r="19" spans="2:13" ht="19.2" x14ac:dyDescent="0.2">
      <c r="B19" s="54" t="s">
        <v>420</v>
      </c>
      <c r="C19" s="54" t="s">
        <v>338</v>
      </c>
      <c r="D19" s="54" t="s">
        <v>420</v>
      </c>
      <c r="E19" s="55" t="s">
        <v>580</v>
      </c>
      <c r="F19" s="55" t="s">
        <v>581</v>
      </c>
      <c r="G19" s="3" t="s">
        <v>582</v>
      </c>
      <c r="H19" s="3" t="s">
        <v>583</v>
      </c>
      <c r="I19" s="7">
        <v>2</v>
      </c>
      <c r="J19" s="3"/>
      <c r="K19" s="3"/>
      <c r="L19" s="3"/>
      <c r="M19" s="3"/>
    </row>
    <row r="20" spans="2:13" ht="19.2" x14ac:dyDescent="0.2">
      <c r="B20" s="54" t="s">
        <v>421</v>
      </c>
      <c r="C20" s="7" t="s">
        <v>339</v>
      </c>
      <c r="D20" s="7" t="s">
        <v>421</v>
      </c>
      <c r="E20" s="55" t="s">
        <v>580</v>
      </c>
      <c r="F20" s="55" t="s">
        <v>581</v>
      </c>
      <c r="G20" s="3" t="s">
        <v>582</v>
      </c>
      <c r="H20" s="3" t="s">
        <v>583</v>
      </c>
      <c r="I20" s="7">
        <v>2</v>
      </c>
      <c r="J20" s="3"/>
      <c r="K20" s="3"/>
      <c r="L20" s="3"/>
      <c r="M20" s="3"/>
    </row>
    <row r="21" spans="2:13" x14ac:dyDescent="0.2">
      <c r="B21" s="54" t="s">
        <v>422</v>
      </c>
      <c r="C21" s="7" t="s">
        <v>340</v>
      </c>
      <c r="D21" s="7" t="s">
        <v>422</v>
      </c>
      <c r="E21" s="3" t="s">
        <v>80</v>
      </c>
      <c r="F21" s="3" t="s">
        <v>81</v>
      </c>
      <c r="G21" s="3" t="s">
        <v>207</v>
      </c>
      <c r="H21" s="3" t="s">
        <v>559</v>
      </c>
      <c r="I21" s="7">
        <v>3</v>
      </c>
      <c r="J21" s="3"/>
      <c r="K21" s="3"/>
      <c r="L21" s="3"/>
      <c r="M21" s="3"/>
    </row>
    <row r="22" spans="2:13" x14ac:dyDescent="0.2">
      <c r="B22" s="54" t="s">
        <v>423</v>
      </c>
      <c r="C22" s="7" t="s">
        <v>341</v>
      </c>
      <c r="D22" s="7" t="s">
        <v>423</v>
      </c>
      <c r="E22" s="3" t="s">
        <v>80</v>
      </c>
      <c r="F22" s="3" t="s">
        <v>81</v>
      </c>
      <c r="G22" s="3" t="s">
        <v>207</v>
      </c>
      <c r="H22" s="3" t="s">
        <v>559</v>
      </c>
      <c r="I22" s="7">
        <v>3</v>
      </c>
      <c r="J22" s="3"/>
      <c r="K22" s="3"/>
      <c r="L22" s="3"/>
      <c r="M22" s="3"/>
    </row>
    <row r="23" spans="2:13" x14ac:dyDescent="0.2">
      <c r="B23" s="54" t="s">
        <v>424</v>
      </c>
      <c r="C23" s="7" t="s">
        <v>342</v>
      </c>
      <c r="D23" s="7" t="s">
        <v>424</v>
      </c>
      <c r="E23" s="3" t="s">
        <v>80</v>
      </c>
      <c r="F23" s="3" t="s">
        <v>81</v>
      </c>
      <c r="G23" s="3" t="s">
        <v>207</v>
      </c>
      <c r="H23" s="3" t="s">
        <v>559</v>
      </c>
      <c r="I23" s="7">
        <v>3</v>
      </c>
      <c r="J23" s="3"/>
      <c r="K23" s="3"/>
      <c r="L23" s="3"/>
      <c r="M23" s="3"/>
    </row>
    <row r="24" spans="2:13" x14ac:dyDescent="0.2">
      <c r="B24" s="54" t="s">
        <v>425</v>
      </c>
      <c r="C24" s="7" t="s">
        <v>343</v>
      </c>
      <c r="D24" s="7" t="s">
        <v>425</v>
      </c>
      <c r="E24" s="3" t="s">
        <v>80</v>
      </c>
      <c r="F24" s="3" t="s">
        <v>81</v>
      </c>
      <c r="G24" s="3" t="s">
        <v>207</v>
      </c>
      <c r="H24" s="3" t="s">
        <v>559</v>
      </c>
      <c r="I24" s="7">
        <v>3</v>
      </c>
      <c r="J24" s="3"/>
      <c r="K24" s="3"/>
      <c r="L24" s="3"/>
      <c r="M24" s="3"/>
    </row>
    <row r="25" spans="2:13" x14ac:dyDescent="0.2">
      <c r="B25" s="54" t="s">
        <v>426</v>
      </c>
      <c r="C25" s="7" t="s">
        <v>344</v>
      </c>
      <c r="D25" s="7" t="s">
        <v>426</v>
      </c>
      <c r="E25" s="3" t="s">
        <v>208</v>
      </c>
      <c r="F25" s="3" t="s">
        <v>209</v>
      </c>
      <c r="G25" s="3" t="s">
        <v>9</v>
      </c>
      <c r="H25" s="3"/>
      <c r="I25" s="7">
        <v>4</v>
      </c>
      <c r="J25" s="3"/>
      <c r="K25" s="3"/>
      <c r="L25" s="3"/>
      <c r="M25" s="3"/>
    </row>
    <row r="26" spans="2:13" x14ac:dyDescent="0.2">
      <c r="B26" s="7" t="s">
        <v>427</v>
      </c>
      <c r="C26" s="7" t="s">
        <v>345</v>
      </c>
      <c r="D26" s="7" t="s">
        <v>427</v>
      </c>
      <c r="E26" s="3" t="s">
        <v>80</v>
      </c>
      <c r="F26" s="3" t="s">
        <v>81</v>
      </c>
      <c r="G26" s="3" t="s">
        <v>207</v>
      </c>
      <c r="H26" s="3" t="s">
        <v>559</v>
      </c>
      <c r="I26" s="7">
        <v>3</v>
      </c>
      <c r="J26" s="3"/>
      <c r="K26" s="3"/>
      <c r="L26" s="3"/>
      <c r="M26" s="3"/>
    </row>
    <row r="27" spans="2:13" x14ac:dyDescent="0.2">
      <c r="B27" s="7" t="s">
        <v>428</v>
      </c>
      <c r="C27" s="7" t="s">
        <v>346</v>
      </c>
      <c r="D27" s="7" t="s">
        <v>428</v>
      </c>
      <c r="E27" s="3" t="s">
        <v>80</v>
      </c>
      <c r="F27" s="3" t="s">
        <v>81</v>
      </c>
      <c r="G27" s="3" t="s">
        <v>207</v>
      </c>
      <c r="H27" s="3" t="s">
        <v>559</v>
      </c>
      <c r="I27" s="7">
        <v>3</v>
      </c>
      <c r="J27" s="3"/>
      <c r="K27" s="3"/>
      <c r="L27" s="3"/>
      <c r="M27" s="3"/>
    </row>
    <row r="28" spans="2:13" x14ac:dyDescent="0.2">
      <c r="B28" s="7" t="s">
        <v>429</v>
      </c>
      <c r="C28" s="7" t="s">
        <v>347</v>
      </c>
      <c r="D28" s="7" t="s">
        <v>429</v>
      </c>
      <c r="E28" s="3" t="s">
        <v>80</v>
      </c>
      <c r="F28" s="3" t="s">
        <v>81</v>
      </c>
      <c r="G28" s="3" t="s">
        <v>207</v>
      </c>
      <c r="H28" s="3" t="s">
        <v>559</v>
      </c>
      <c r="I28" s="7">
        <v>3</v>
      </c>
      <c r="J28" s="3"/>
      <c r="K28" s="3"/>
      <c r="L28" s="3"/>
      <c r="M28" s="3"/>
    </row>
    <row r="29" spans="2:13" x14ac:dyDescent="0.2">
      <c r="B29" s="7" t="s">
        <v>430</v>
      </c>
      <c r="C29" s="7" t="s">
        <v>348</v>
      </c>
      <c r="D29" s="7" t="s">
        <v>430</v>
      </c>
      <c r="E29" s="3" t="s">
        <v>80</v>
      </c>
      <c r="F29" s="3" t="s">
        <v>81</v>
      </c>
      <c r="G29" s="3" t="s">
        <v>207</v>
      </c>
      <c r="H29" s="3" t="s">
        <v>559</v>
      </c>
      <c r="I29" s="7">
        <v>3</v>
      </c>
      <c r="J29" s="3"/>
      <c r="K29" s="3"/>
      <c r="L29" s="3"/>
      <c r="M29" s="3"/>
    </row>
    <row r="30" spans="2:13" x14ac:dyDescent="0.2">
      <c r="B30" s="7" t="s">
        <v>431</v>
      </c>
      <c r="C30" s="7" t="s">
        <v>349</v>
      </c>
      <c r="D30" s="7" t="s">
        <v>431</v>
      </c>
      <c r="E30" s="3" t="s">
        <v>80</v>
      </c>
      <c r="F30" s="3" t="s">
        <v>81</v>
      </c>
      <c r="G30" s="3" t="s">
        <v>207</v>
      </c>
      <c r="H30" s="3" t="s">
        <v>559</v>
      </c>
      <c r="I30" s="7">
        <v>3</v>
      </c>
      <c r="J30" s="3"/>
      <c r="K30" s="3"/>
      <c r="L30" s="3"/>
      <c r="M30" s="3"/>
    </row>
    <row r="31" spans="2:13" x14ac:dyDescent="0.2">
      <c r="B31" s="7" t="s">
        <v>432</v>
      </c>
      <c r="C31" s="7" t="s">
        <v>350</v>
      </c>
      <c r="D31" s="7" t="s">
        <v>432</v>
      </c>
      <c r="E31" s="3" t="s">
        <v>80</v>
      </c>
      <c r="F31" s="3" t="s">
        <v>81</v>
      </c>
      <c r="G31" s="3" t="s">
        <v>207</v>
      </c>
      <c r="H31" s="3" t="s">
        <v>559</v>
      </c>
      <c r="I31" s="7">
        <v>3</v>
      </c>
      <c r="J31" s="3"/>
      <c r="K31" s="3"/>
      <c r="L31" s="3"/>
      <c r="M31" s="3"/>
    </row>
    <row r="32" spans="2:13" x14ac:dyDescent="0.2">
      <c r="B32" s="7" t="s">
        <v>433</v>
      </c>
      <c r="C32" s="7" t="s">
        <v>351</v>
      </c>
      <c r="D32" s="7" t="s">
        <v>433</v>
      </c>
      <c r="E32" s="3" t="s">
        <v>80</v>
      </c>
      <c r="F32" s="3" t="s">
        <v>81</v>
      </c>
      <c r="G32" s="3" t="s">
        <v>207</v>
      </c>
      <c r="H32" s="3" t="s">
        <v>559</v>
      </c>
      <c r="I32" s="7">
        <v>3</v>
      </c>
      <c r="J32" s="3"/>
      <c r="K32" s="3"/>
      <c r="L32" s="3"/>
      <c r="M32" s="3"/>
    </row>
    <row r="33" spans="2:13" x14ac:dyDescent="0.2">
      <c r="B33" s="7" t="s">
        <v>434</v>
      </c>
      <c r="C33" s="7" t="s">
        <v>352</v>
      </c>
      <c r="D33" s="7" t="s">
        <v>434</v>
      </c>
      <c r="E33" s="3" t="s">
        <v>80</v>
      </c>
      <c r="F33" s="3" t="s">
        <v>81</v>
      </c>
      <c r="G33" s="3" t="s">
        <v>207</v>
      </c>
      <c r="H33" s="3" t="s">
        <v>559</v>
      </c>
      <c r="I33" s="7">
        <v>3</v>
      </c>
      <c r="J33" s="3"/>
      <c r="K33" s="3"/>
      <c r="L33" s="3"/>
      <c r="M33" s="3"/>
    </row>
    <row r="34" spans="2:13" x14ac:dyDescent="0.2">
      <c r="B34" s="7" t="s">
        <v>435</v>
      </c>
      <c r="C34" s="7" t="s">
        <v>353</v>
      </c>
      <c r="D34" s="7" t="s">
        <v>435</v>
      </c>
      <c r="E34" s="3" t="s">
        <v>80</v>
      </c>
      <c r="F34" s="3" t="s">
        <v>81</v>
      </c>
      <c r="G34" s="3" t="s">
        <v>207</v>
      </c>
      <c r="H34" s="3" t="s">
        <v>559</v>
      </c>
      <c r="I34" s="7">
        <v>3</v>
      </c>
      <c r="J34" s="3"/>
      <c r="K34" s="3"/>
      <c r="L34" s="3"/>
      <c r="M34" s="3"/>
    </row>
    <row r="35" spans="2:13" x14ac:dyDescent="0.2">
      <c r="B35" s="7" t="s">
        <v>436</v>
      </c>
      <c r="C35" s="7" t="s">
        <v>354</v>
      </c>
      <c r="D35" s="7" t="s">
        <v>436</v>
      </c>
      <c r="E35" s="3" t="s">
        <v>80</v>
      </c>
      <c r="F35" s="3" t="s">
        <v>81</v>
      </c>
      <c r="G35" s="3" t="s">
        <v>207</v>
      </c>
      <c r="H35" s="3" t="s">
        <v>559</v>
      </c>
      <c r="I35" s="7">
        <v>3</v>
      </c>
      <c r="J35" s="3"/>
      <c r="K35" s="3"/>
      <c r="L35" s="3"/>
      <c r="M35" s="3"/>
    </row>
    <row r="36" spans="2:13" x14ac:dyDescent="0.2">
      <c r="B36" s="7" t="s">
        <v>437</v>
      </c>
      <c r="C36" s="7" t="s">
        <v>355</v>
      </c>
      <c r="D36" s="7" t="s">
        <v>437</v>
      </c>
      <c r="E36" s="3" t="s">
        <v>80</v>
      </c>
      <c r="F36" s="3" t="s">
        <v>81</v>
      </c>
      <c r="G36" s="3" t="s">
        <v>207</v>
      </c>
      <c r="H36" s="3" t="s">
        <v>559</v>
      </c>
      <c r="I36" s="7">
        <v>3</v>
      </c>
      <c r="J36" s="3"/>
      <c r="K36" s="3"/>
      <c r="L36" s="3"/>
      <c r="M36" s="3"/>
    </row>
    <row r="37" spans="2:13" x14ac:dyDescent="0.2">
      <c r="B37" s="7" t="s">
        <v>438</v>
      </c>
      <c r="C37" s="7" t="s">
        <v>356</v>
      </c>
      <c r="D37" s="7" t="s">
        <v>438</v>
      </c>
      <c r="E37" s="3" t="s">
        <v>80</v>
      </c>
      <c r="F37" s="3" t="s">
        <v>81</v>
      </c>
      <c r="G37" s="3" t="s">
        <v>207</v>
      </c>
      <c r="H37" s="3" t="s">
        <v>559</v>
      </c>
      <c r="I37" s="7">
        <v>3</v>
      </c>
      <c r="J37" s="3"/>
      <c r="K37" s="3"/>
      <c r="L37" s="3"/>
      <c r="M37" s="3"/>
    </row>
    <row r="38" spans="2:13" x14ac:dyDescent="0.2">
      <c r="B38" s="7" t="s">
        <v>439</v>
      </c>
      <c r="C38" s="7" t="s">
        <v>357</v>
      </c>
      <c r="D38" s="7" t="s">
        <v>439</v>
      </c>
      <c r="E38" s="3" t="s">
        <v>80</v>
      </c>
      <c r="F38" s="3" t="s">
        <v>81</v>
      </c>
      <c r="G38" s="3" t="s">
        <v>207</v>
      </c>
      <c r="H38" s="3" t="s">
        <v>559</v>
      </c>
      <c r="I38" s="7">
        <v>3</v>
      </c>
      <c r="J38" s="3"/>
      <c r="K38" s="3"/>
      <c r="L38" s="3"/>
      <c r="M38" s="3"/>
    </row>
    <row r="39" spans="2:13" x14ac:dyDescent="0.2">
      <c r="B39" s="7" t="s">
        <v>440</v>
      </c>
      <c r="C39" s="7" t="s">
        <v>358</v>
      </c>
      <c r="D39" s="7" t="s">
        <v>440</v>
      </c>
      <c r="E39" s="3" t="s">
        <v>80</v>
      </c>
      <c r="F39" s="3" t="s">
        <v>81</v>
      </c>
      <c r="G39" s="3" t="s">
        <v>207</v>
      </c>
      <c r="H39" s="3" t="s">
        <v>559</v>
      </c>
      <c r="I39" s="7">
        <v>3</v>
      </c>
      <c r="J39" s="3"/>
      <c r="K39" s="3"/>
      <c r="L39" s="3"/>
      <c r="M39" s="3"/>
    </row>
    <row r="40" spans="2:13" x14ac:dyDescent="0.2">
      <c r="B40" s="7" t="s">
        <v>441</v>
      </c>
      <c r="C40" s="7" t="s">
        <v>359</v>
      </c>
      <c r="D40" s="7" t="s">
        <v>441</v>
      </c>
      <c r="E40" s="3" t="s">
        <v>80</v>
      </c>
      <c r="F40" s="3" t="s">
        <v>81</v>
      </c>
      <c r="G40" s="3" t="s">
        <v>207</v>
      </c>
      <c r="H40" s="3" t="s">
        <v>559</v>
      </c>
      <c r="I40" s="7">
        <v>3</v>
      </c>
      <c r="J40" s="3"/>
      <c r="K40" s="3"/>
      <c r="L40" s="3"/>
      <c r="M40" s="3"/>
    </row>
    <row r="41" spans="2:13" x14ac:dyDescent="0.2">
      <c r="B41" s="7" t="s">
        <v>442</v>
      </c>
      <c r="C41" s="7" t="s">
        <v>360</v>
      </c>
      <c r="D41" s="7" t="s">
        <v>442</v>
      </c>
      <c r="E41" s="3" t="s">
        <v>80</v>
      </c>
      <c r="F41" s="3" t="s">
        <v>81</v>
      </c>
      <c r="G41" s="3" t="s">
        <v>207</v>
      </c>
      <c r="H41" s="3" t="s">
        <v>559</v>
      </c>
      <c r="I41" s="7">
        <v>3</v>
      </c>
      <c r="J41" s="3"/>
      <c r="K41" s="3"/>
      <c r="L41" s="3"/>
      <c r="M41" s="3"/>
    </row>
    <row r="42" spans="2:13" x14ac:dyDescent="0.2">
      <c r="B42" s="7" t="s">
        <v>443</v>
      </c>
      <c r="C42" s="7" t="s">
        <v>361</v>
      </c>
      <c r="D42" s="7" t="s">
        <v>443</v>
      </c>
      <c r="E42" s="3" t="s">
        <v>80</v>
      </c>
      <c r="F42" s="3" t="s">
        <v>81</v>
      </c>
      <c r="G42" s="3" t="s">
        <v>207</v>
      </c>
      <c r="H42" s="3" t="s">
        <v>559</v>
      </c>
      <c r="I42" s="7">
        <v>3</v>
      </c>
      <c r="J42" s="3"/>
      <c r="K42" s="3"/>
      <c r="L42" s="3"/>
      <c r="M42" s="3"/>
    </row>
    <row r="43" spans="2:13" x14ac:dyDescent="0.2">
      <c r="B43" s="7" t="s">
        <v>444</v>
      </c>
      <c r="C43" s="7" t="s">
        <v>362</v>
      </c>
      <c r="D43" s="7" t="s">
        <v>444</v>
      </c>
      <c r="E43" s="3" t="s">
        <v>80</v>
      </c>
      <c r="F43" s="3" t="s">
        <v>81</v>
      </c>
      <c r="G43" s="3" t="s">
        <v>207</v>
      </c>
      <c r="H43" s="3" t="s">
        <v>559</v>
      </c>
      <c r="I43" s="7">
        <v>3</v>
      </c>
      <c r="J43" s="3"/>
      <c r="K43" s="3"/>
      <c r="L43" s="3"/>
      <c r="M43" s="3"/>
    </row>
    <row r="44" spans="2:13" x14ac:dyDescent="0.2">
      <c r="B44" s="7" t="s">
        <v>445</v>
      </c>
      <c r="C44" s="7" t="s">
        <v>363</v>
      </c>
      <c r="D44" s="7" t="s">
        <v>445</v>
      </c>
      <c r="E44" s="3" t="s">
        <v>80</v>
      </c>
      <c r="F44" s="3" t="s">
        <v>81</v>
      </c>
      <c r="G44" s="3" t="s">
        <v>207</v>
      </c>
      <c r="H44" s="3" t="s">
        <v>559</v>
      </c>
      <c r="I44" s="7">
        <v>3</v>
      </c>
      <c r="J44" s="3"/>
      <c r="K44" s="3"/>
      <c r="L44" s="3"/>
      <c r="M44" s="3"/>
    </row>
    <row r="45" spans="2:13" x14ac:dyDescent="0.2">
      <c r="B45" s="7" t="s">
        <v>446</v>
      </c>
      <c r="C45" s="7" t="s">
        <v>364</v>
      </c>
      <c r="D45" s="7" t="s">
        <v>446</v>
      </c>
      <c r="E45" s="3" t="s">
        <v>80</v>
      </c>
      <c r="F45" s="3" t="s">
        <v>81</v>
      </c>
      <c r="G45" s="3" t="s">
        <v>207</v>
      </c>
      <c r="H45" s="3" t="s">
        <v>559</v>
      </c>
      <c r="I45" s="7">
        <v>3</v>
      </c>
      <c r="J45" s="3"/>
      <c r="K45" s="3"/>
      <c r="L45" s="3"/>
      <c r="M45" s="3"/>
    </row>
    <row r="46" spans="2:13" x14ac:dyDescent="0.2">
      <c r="B46" s="7" t="s">
        <v>447</v>
      </c>
      <c r="C46" s="7" t="s">
        <v>365</v>
      </c>
      <c r="D46" s="7" t="s">
        <v>447</v>
      </c>
      <c r="E46" s="3" t="s">
        <v>80</v>
      </c>
      <c r="F46" s="3" t="s">
        <v>81</v>
      </c>
      <c r="G46" s="3" t="s">
        <v>207</v>
      </c>
      <c r="H46" s="3" t="s">
        <v>559</v>
      </c>
      <c r="I46" s="7">
        <v>3</v>
      </c>
      <c r="J46" s="3"/>
      <c r="K46" s="3"/>
      <c r="L46" s="3"/>
      <c r="M46" s="3"/>
    </row>
    <row r="47" spans="2:13" x14ac:dyDescent="0.2">
      <c r="B47" s="7" t="s">
        <v>448</v>
      </c>
      <c r="C47" s="7" t="s">
        <v>366</v>
      </c>
      <c r="D47" s="7" t="s">
        <v>448</v>
      </c>
      <c r="E47" s="3" t="s">
        <v>80</v>
      </c>
      <c r="F47" s="3" t="s">
        <v>81</v>
      </c>
      <c r="G47" s="3" t="s">
        <v>207</v>
      </c>
      <c r="H47" s="3" t="s">
        <v>559</v>
      </c>
      <c r="I47" s="7">
        <v>3</v>
      </c>
      <c r="J47" s="3"/>
      <c r="K47" s="3"/>
      <c r="L47" s="3"/>
      <c r="M47" s="3"/>
    </row>
    <row r="48" spans="2:13" x14ac:dyDescent="0.2">
      <c r="B48" s="7" t="s">
        <v>449</v>
      </c>
      <c r="C48" s="7" t="s">
        <v>367</v>
      </c>
      <c r="D48" s="7" t="s">
        <v>449</v>
      </c>
      <c r="E48" s="3" t="s">
        <v>80</v>
      </c>
      <c r="F48" s="3" t="s">
        <v>81</v>
      </c>
      <c r="G48" s="3" t="s">
        <v>207</v>
      </c>
      <c r="H48" s="3" t="s">
        <v>559</v>
      </c>
      <c r="I48" s="7">
        <v>3</v>
      </c>
      <c r="J48" s="3"/>
      <c r="K48" s="3"/>
      <c r="L48" s="3"/>
      <c r="M48" s="3"/>
    </row>
    <row r="49" spans="2:13" x14ac:dyDescent="0.2">
      <c r="B49" s="7" t="s">
        <v>450</v>
      </c>
      <c r="C49" s="7" t="s">
        <v>368</v>
      </c>
      <c r="D49" s="7" t="s">
        <v>450</v>
      </c>
      <c r="E49" s="3" t="s">
        <v>80</v>
      </c>
      <c r="F49" s="3" t="s">
        <v>81</v>
      </c>
      <c r="G49" s="3" t="s">
        <v>207</v>
      </c>
      <c r="H49" s="3" t="s">
        <v>559</v>
      </c>
      <c r="I49" s="7">
        <v>3</v>
      </c>
      <c r="J49" s="3"/>
      <c r="K49" s="3"/>
      <c r="L49" s="3"/>
      <c r="M49" s="3"/>
    </row>
    <row r="50" spans="2:13" x14ac:dyDescent="0.2">
      <c r="B50" s="7" t="s">
        <v>451</v>
      </c>
      <c r="C50" s="7" t="s">
        <v>369</v>
      </c>
      <c r="D50" s="7" t="s">
        <v>451</v>
      </c>
      <c r="E50" s="3" t="s">
        <v>80</v>
      </c>
      <c r="F50" s="3" t="s">
        <v>81</v>
      </c>
      <c r="G50" s="3" t="s">
        <v>207</v>
      </c>
      <c r="H50" s="3" t="s">
        <v>559</v>
      </c>
      <c r="I50" s="7">
        <v>3</v>
      </c>
      <c r="J50" s="3"/>
      <c r="K50" s="3"/>
      <c r="L50" s="3"/>
      <c r="M50" s="3"/>
    </row>
    <row r="51" spans="2:13" x14ac:dyDescent="0.2">
      <c r="B51" s="7" t="s">
        <v>452</v>
      </c>
      <c r="C51" s="7" t="s">
        <v>370</v>
      </c>
      <c r="D51" s="7" t="s">
        <v>452</v>
      </c>
      <c r="E51" s="3" t="s">
        <v>80</v>
      </c>
      <c r="F51" s="3" t="s">
        <v>81</v>
      </c>
      <c r="G51" s="3" t="s">
        <v>207</v>
      </c>
      <c r="H51" s="3" t="s">
        <v>559</v>
      </c>
      <c r="I51" s="7">
        <v>3</v>
      </c>
      <c r="J51" s="3"/>
      <c r="K51" s="3"/>
      <c r="L51" s="3"/>
      <c r="M51" s="3"/>
    </row>
    <row r="52" spans="2:13" x14ac:dyDescent="0.2">
      <c r="B52" s="7" t="s">
        <v>453</v>
      </c>
      <c r="C52" s="7" t="s">
        <v>371</v>
      </c>
      <c r="D52" s="7" t="s">
        <v>453</v>
      </c>
      <c r="E52" s="3" t="s">
        <v>80</v>
      </c>
      <c r="F52" s="3" t="s">
        <v>81</v>
      </c>
      <c r="G52" s="3" t="s">
        <v>207</v>
      </c>
      <c r="H52" s="3" t="s">
        <v>559</v>
      </c>
      <c r="I52" s="7">
        <v>3</v>
      </c>
      <c r="J52" s="3"/>
      <c r="K52" s="3"/>
      <c r="L52" s="3"/>
      <c r="M52" s="3"/>
    </row>
    <row r="53" spans="2:13" x14ac:dyDescent="0.2">
      <c r="B53" s="7" t="s">
        <v>454</v>
      </c>
      <c r="C53" s="7" t="s">
        <v>372</v>
      </c>
      <c r="D53" s="7" t="s">
        <v>454</v>
      </c>
      <c r="E53" s="3" t="s">
        <v>80</v>
      </c>
      <c r="F53" s="3" t="s">
        <v>81</v>
      </c>
      <c r="G53" s="3" t="s">
        <v>207</v>
      </c>
      <c r="H53" s="3" t="s">
        <v>559</v>
      </c>
      <c r="I53" s="7">
        <v>3</v>
      </c>
      <c r="J53" s="3"/>
      <c r="K53" s="3"/>
      <c r="L53" s="3"/>
      <c r="M53" s="3"/>
    </row>
    <row r="54" spans="2:13" x14ac:dyDescent="0.2">
      <c r="B54" s="7" t="s">
        <v>455</v>
      </c>
      <c r="C54" s="7" t="s">
        <v>373</v>
      </c>
      <c r="D54" s="7" t="s">
        <v>455</v>
      </c>
      <c r="E54" s="3" t="s">
        <v>80</v>
      </c>
      <c r="F54" s="3" t="s">
        <v>81</v>
      </c>
      <c r="G54" s="3" t="s">
        <v>207</v>
      </c>
      <c r="H54" s="3" t="s">
        <v>559</v>
      </c>
      <c r="I54" s="7">
        <v>3</v>
      </c>
      <c r="J54" s="3"/>
      <c r="K54" s="3"/>
      <c r="L54" s="3"/>
      <c r="M54" s="3"/>
    </row>
    <row r="55" spans="2:13" x14ac:dyDescent="0.2">
      <c r="B55" s="7" t="s">
        <v>456</v>
      </c>
      <c r="C55" s="54" t="s">
        <v>374</v>
      </c>
      <c r="D55" s="7" t="s">
        <v>456</v>
      </c>
      <c r="E55" s="3" t="s">
        <v>80</v>
      </c>
      <c r="F55" s="3" t="s">
        <v>81</v>
      </c>
      <c r="G55" s="3" t="s">
        <v>207</v>
      </c>
      <c r="H55" s="3" t="s">
        <v>559</v>
      </c>
      <c r="I55" s="7">
        <v>3</v>
      </c>
      <c r="J55" s="3"/>
      <c r="K55" s="3"/>
      <c r="L55" s="3"/>
      <c r="M55" s="3"/>
    </row>
    <row r="56" spans="2:13" x14ac:dyDescent="0.2">
      <c r="B56" s="7" t="s">
        <v>457</v>
      </c>
      <c r="C56" s="54" t="s">
        <v>375</v>
      </c>
      <c r="D56" s="7" t="s">
        <v>457</v>
      </c>
      <c r="E56" s="3" t="s">
        <v>78</v>
      </c>
      <c r="F56" s="3" t="s">
        <v>45</v>
      </c>
      <c r="G56" s="3" t="s">
        <v>207</v>
      </c>
      <c r="H56" s="3" t="s">
        <v>321</v>
      </c>
      <c r="I56" s="7">
        <v>1</v>
      </c>
      <c r="J56" s="3"/>
      <c r="K56" s="3"/>
      <c r="L56" s="3"/>
      <c r="M56" s="3"/>
    </row>
    <row r="57" spans="2:13" x14ac:dyDescent="0.2">
      <c r="B57" s="7" t="s">
        <v>458</v>
      </c>
      <c r="C57" s="54" t="s">
        <v>376</v>
      </c>
      <c r="D57" s="7" t="s">
        <v>458</v>
      </c>
      <c r="E57" s="3" t="s">
        <v>78</v>
      </c>
      <c r="F57" s="3" t="s">
        <v>45</v>
      </c>
      <c r="G57" s="3" t="s">
        <v>207</v>
      </c>
      <c r="H57" s="3" t="s">
        <v>321</v>
      </c>
      <c r="I57" s="7">
        <v>1</v>
      </c>
      <c r="J57" s="3"/>
      <c r="K57" s="3"/>
      <c r="L57" s="3"/>
      <c r="M57" s="3"/>
    </row>
    <row r="58" spans="2:13" x14ac:dyDescent="0.2">
      <c r="B58" s="7" t="s">
        <v>459</v>
      </c>
      <c r="C58" s="54" t="s">
        <v>377</v>
      </c>
      <c r="D58" s="7" t="s">
        <v>459</v>
      </c>
      <c r="E58" s="3" t="s">
        <v>78</v>
      </c>
      <c r="F58" s="3" t="s">
        <v>45</v>
      </c>
      <c r="G58" s="3" t="s">
        <v>207</v>
      </c>
      <c r="H58" s="3" t="s">
        <v>321</v>
      </c>
      <c r="I58" s="7">
        <v>1</v>
      </c>
      <c r="J58" s="3"/>
      <c r="K58" s="3"/>
      <c r="L58" s="3"/>
      <c r="M58" s="3"/>
    </row>
    <row r="59" spans="2:13" x14ac:dyDescent="0.2">
      <c r="B59" s="7" t="s">
        <v>460</v>
      </c>
      <c r="C59" s="54" t="s">
        <v>378</v>
      </c>
      <c r="D59" s="7" t="s">
        <v>460</v>
      </c>
      <c r="E59" s="3" t="s">
        <v>80</v>
      </c>
      <c r="F59" s="3" t="s">
        <v>81</v>
      </c>
      <c r="G59" s="3" t="s">
        <v>207</v>
      </c>
      <c r="H59" s="3" t="s">
        <v>559</v>
      </c>
      <c r="I59" s="7">
        <v>3</v>
      </c>
      <c r="J59" s="3"/>
      <c r="K59" s="3"/>
      <c r="L59" s="3"/>
      <c r="M59" s="3"/>
    </row>
    <row r="60" spans="2:13" x14ac:dyDescent="0.2">
      <c r="B60" s="7" t="s">
        <v>461</v>
      </c>
      <c r="C60" s="54" t="s">
        <v>379</v>
      </c>
      <c r="D60" s="7" t="s">
        <v>461</v>
      </c>
      <c r="E60" s="3" t="s">
        <v>80</v>
      </c>
      <c r="F60" s="3" t="s">
        <v>81</v>
      </c>
      <c r="G60" s="3" t="s">
        <v>207</v>
      </c>
      <c r="H60" s="3" t="s">
        <v>559</v>
      </c>
      <c r="I60" s="7">
        <v>3</v>
      </c>
      <c r="J60" s="3"/>
      <c r="K60" s="3"/>
      <c r="L60" s="3"/>
      <c r="M60" s="3"/>
    </row>
    <row r="61" spans="2:13" x14ac:dyDescent="0.2">
      <c r="B61" s="7" t="s">
        <v>462</v>
      </c>
      <c r="C61" s="54" t="s">
        <v>380</v>
      </c>
      <c r="D61" s="7" t="s">
        <v>462</v>
      </c>
      <c r="E61" s="3" t="s">
        <v>80</v>
      </c>
      <c r="F61" s="3" t="s">
        <v>81</v>
      </c>
      <c r="G61" s="3" t="s">
        <v>207</v>
      </c>
      <c r="H61" s="3" t="s">
        <v>559</v>
      </c>
      <c r="I61" s="7">
        <v>3</v>
      </c>
      <c r="J61" s="3"/>
      <c r="K61" s="3"/>
      <c r="L61" s="3"/>
      <c r="M61" s="3"/>
    </row>
    <row r="62" spans="2:13" x14ac:dyDescent="0.2">
      <c r="B62" s="7" t="s">
        <v>463</v>
      </c>
      <c r="C62" s="54" t="s">
        <v>330</v>
      </c>
      <c r="D62" s="7" t="s">
        <v>463</v>
      </c>
      <c r="E62" s="3" t="s">
        <v>78</v>
      </c>
      <c r="F62" s="3" t="s">
        <v>45</v>
      </c>
      <c r="G62" s="3" t="s">
        <v>207</v>
      </c>
      <c r="H62" s="3" t="s">
        <v>321</v>
      </c>
      <c r="I62" s="7">
        <v>1</v>
      </c>
      <c r="J62" s="3"/>
      <c r="K62" s="3"/>
      <c r="L62" s="3"/>
      <c r="M62" s="3"/>
    </row>
    <row r="63" spans="2:13" ht="19.2" x14ac:dyDescent="0.2">
      <c r="B63" s="7" t="s">
        <v>464</v>
      </c>
      <c r="C63" s="54" t="s">
        <v>381</v>
      </c>
      <c r="D63" s="7" t="s">
        <v>464</v>
      </c>
      <c r="E63" s="55" t="s">
        <v>580</v>
      </c>
      <c r="F63" s="55" t="s">
        <v>581</v>
      </c>
      <c r="G63" s="3" t="s">
        <v>582</v>
      </c>
      <c r="H63" s="3" t="s">
        <v>583</v>
      </c>
      <c r="I63" s="7">
        <v>2</v>
      </c>
      <c r="J63" s="3"/>
      <c r="K63" s="3"/>
      <c r="L63" s="3"/>
      <c r="M63" s="3"/>
    </row>
    <row r="64" spans="2:13" x14ac:dyDescent="0.2">
      <c r="B64" s="7" t="s">
        <v>465</v>
      </c>
      <c r="C64" s="54" t="s">
        <v>382</v>
      </c>
      <c r="D64" s="7" t="s">
        <v>465</v>
      </c>
      <c r="E64" s="3" t="s">
        <v>80</v>
      </c>
      <c r="F64" s="3" t="s">
        <v>81</v>
      </c>
      <c r="G64" s="3" t="s">
        <v>207</v>
      </c>
      <c r="H64" s="3" t="s">
        <v>559</v>
      </c>
      <c r="I64" s="7">
        <v>3</v>
      </c>
      <c r="J64" s="3"/>
      <c r="K64" s="3"/>
      <c r="L64" s="3"/>
      <c r="M64" s="3"/>
    </row>
    <row r="65" spans="2:13" x14ac:dyDescent="0.2">
      <c r="B65" s="7" t="s">
        <v>466</v>
      </c>
      <c r="C65" s="54" t="s">
        <v>383</v>
      </c>
      <c r="D65" s="7" t="s">
        <v>466</v>
      </c>
      <c r="E65" s="3" t="s">
        <v>80</v>
      </c>
      <c r="F65" s="3" t="s">
        <v>81</v>
      </c>
      <c r="G65" s="3" t="s">
        <v>207</v>
      </c>
      <c r="H65" s="3" t="s">
        <v>559</v>
      </c>
      <c r="I65" s="7">
        <v>3</v>
      </c>
      <c r="J65" s="3"/>
      <c r="K65" s="3"/>
      <c r="L65" s="3"/>
      <c r="M65" s="3"/>
    </row>
    <row r="66" spans="2:13" x14ac:dyDescent="0.2">
      <c r="B66" s="7" t="s">
        <v>467</v>
      </c>
      <c r="C66" s="54" t="s">
        <v>384</v>
      </c>
      <c r="D66" s="7" t="s">
        <v>467</v>
      </c>
      <c r="E66" s="3" t="s">
        <v>80</v>
      </c>
      <c r="F66" s="3" t="s">
        <v>81</v>
      </c>
      <c r="G66" s="3" t="s">
        <v>207</v>
      </c>
      <c r="H66" s="3" t="s">
        <v>559</v>
      </c>
      <c r="I66" s="7">
        <v>3</v>
      </c>
      <c r="J66" s="3"/>
      <c r="K66" s="3"/>
      <c r="L66" s="3"/>
      <c r="M66" s="3"/>
    </row>
    <row r="67" spans="2:13" x14ac:dyDescent="0.2">
      <c r="B67" s="7" t="s">
        <v>468</v>
      </c>
      <c r="C67" s="54" t="s">
        <v>385</v>
      </c>
      <c r="D67" s="7" t="s">
        <v>468</v>
      </c>
      <c r="E67" s="3" t="s">
        <v>80</v>
      </c>
      <c r="F67" s="3" t="s">
        <v>81</v>
      </c>
      <c r="G67" s="3" t="s">
        <v>207</v>
      </c>
      <c r="H67" s="3" t="s">
        <v>559</v>
      </c>
      <c r="I67" s="7">
        <v>3</v>
      </c>
      <c r="J67" s="3"/>
      <c r="K67" s="3"/>
      <c r="L67" s="3"/>
      <c r="M67" s="3"/>
    </row>
    <row r="68" spans="2:13" x14ac:dyDescent="0.2">
      <c r="B68" s="7" t="s">
        <v>469</v>
      </c>
      <c r="C68" s="54" t="s">
        <v>386</v>
      </c>
      <c r="D68" s="7" t="s">
        <v>469</v>
      </c>
      <c r="E68" s="3" t="s">
        <v>80</v>
      </c>
      <c r="F68" s="3" t="s">
        <v>81</v>
      </c>
      <c r="G68" s="3" t="s">
        <v>207</v>
      </c>
      <c r="H68" s="3" t="s">
        <v>559</v>
      </c>
      <c r="I68" s="7">
        <v>3</v>
      </c>
      <c r="J68" s="3"/>
      <c r="K68" s="3"/>
      <c r="L68" s="3"/>
      <c r="M68" s="3"/>
    </row>
    <row r="69" spans="2:13" x14ac:dyDescent="0.2">
      <c r="B69" s="7" t="s">
        <v>470</v>
      </c>
      <c r="C69" s="54" t="s">
        <v>387</v>
      </c>
      <c r="D69" s="7" t="s">
        <v>470</v>
      </c>
      <c r="E69" s="3" t="s">
        <v>80</v>
      </c>
      <c r="F69" s="3" t="s">
        <v>81</v>
      </c>
      <c r="G69" s="3" t="s">
        <v>207</v>
      </c>
      <c r="H69" s="3" t="s">
        <v>559</v>
      </c>
      <c r="I69" s="7">
        <v>3</v>
      </c>
      <c r="J69" s="3"/>
      <c r="K69" s="3"/>
      <c r="L69" s="3"/>
      <c r="M69" s="3"/>
    </row>
    <row r="70" spans="2:13" x14ac:dyDescent="0.2">
      <c r="B70" s="7" t="s">
        <v>471</v>
      </c>
      <c r="C70" s="54" t="s">
        <v>388</v>
      </c>
      <c r="D70" s="7" t="s">
        <v>471</v>
      </c>
      <c r="E70" s="3" t="s">
        <v>80</v>
      </c>
      <c r="F70" s="3" t="s">
        <v>81</v>
      </c>
      <c r="G70" s="3" t="s">
        <v>207</v>
      </c>
      <c r="H70" s="3" t="s">
        <v>559</v>
      </c>
      <c r="I70" s="7">
        <v>3</v>
      </c>
      <c r="J70" s="3"/>
      <c r="K70" s="3"/>
      <c r="L70" s="3"/>
      <c r="M70" s="3"/>
    </row>
    <row r="71" spans="2:13" x14ac:dyDescent="0.2">
      <c r="B71" s="7" t="s">
        <v>472</v>
      </c>
      <c r="C71" s="54" t="s">
        <v>389</v>
      </c>
      <c r="D71" s="7" t="s">
        <v>472</v>
      </c>
      <c r="E71" s="3" t="s">
        <v>80</v>
      </c>
      <c r="F71" s="3" t="s">
        <v>81</v>
      </c>
      <c r="G71" s="3" t="s">
        <v>207</v>
      </c>
      <c r="H71" s="3" t="s">
        <v>559</v>
      </c>
      <c r="I71" s="7">
        <v>3</v>
      </c>
      <c r="J71" s="3"/>
      <c r="K71" s="3"/>
      <c r="L71" s="3"/>
      <c r="M71" s="3"/>
    </row>
    <row r="72" spans="2:13" x14ac:dyDescent="0.2">
      <c r="B72" s="7" t="s">
        <v>473</v>
      </c>
      <c r="C72" s="54" t="s">
        <v>390</v>
      </c>
      <c r="D72" s="7" t="s">
        <v>473</v>
      </c>
      <c r="E72" s="3" t="s">
        <v>80</v>
      </c>
      <c r="F72" s="3" t="s">
        <v>81</v>
      </c>
      <c r="G72" s="3" t="s">
        <v>207</v>
      </c>
      <c r="H72" s="3" t="s">
        <v>559</v>
      </c>
      <c r="I72" s="7">
        <v>3</v>
      </c>
      <c r="J72" s="3"/>
      <c r="K72" s="3"/>
      <c r="L72" s="3"/>
      <c r="M72" s="3"/>
    </row>
    <row r="73" spans="2:13" x14ac:dyDescent="0.2">
      <c r="B73" s="7" t="s">
        <v>474</v>
      </c>
      <c r="C73" s="54" t="s">
        <v>391</v>
      </c>
      <c r="D73" s="7" t="s">
        <v>474</v>
      </c>
      <c r="E73" s="3" t="s">
        <v>80</v>
      </c>
      <c r="F73" s="3" t="s">
        <v>81</v>
      </c>
      <c r="G73" s="3" t="s">
        <v>207</v>
      </c>
      <c r="H73" s="3" t="s">
        <v>559</v>
      </c>
      <c r="I73" s="7">
        <v>3</v>
      </c>
      <c r="J73" s="3"/>
      <c r="K73" s="3"/>
      <c r="L73" s="3"/>
      <c r="M73" s="3"/>
    </row>
    <row r="74" spans="2:13" x14ac:dyDescent="0.2">
      <c r="B74" s="7" t="s">
        <v>475</v>
      </c>
      <c r="C74" s="54" t="s">
        <v>392</v>
      </c>
      <c r="D74" s="7" t="s">
        <v>475</v>
      </c>
      <c r="E74" s="3" t="s">
        <v>80</v>
      </c>
      <c r="F74" s="3" t="s">
        <v>81</v>
      </c>
      <c r="G74" s="3" t="s">
        <v>207</v>
      </c>
      <c r="H74" s="3" t="s">
        <v>559</v>
      </c>
      <c r="I74" s="7">
        <v>3</v>
      </c>
      <c r="J74" s="3"/>
      <c r="K74" s="3"/>
      <c r="L74" s="3"/>
      <c r="M74" s="3"/>
    </row>
    <row r="75" spans="2:13" x14ac:dyDescent="0.2">
      <c r="B75" s="7" t="s">
        <v>476</v>
      </c>
      <c r="C75" s="54" t="s">
        <v>391</v>
      </c>
      <c r="D75" s="7" t="s">
        <v>476</v>
      </c>
      <c r="E75" s="3" t="s">
        <v>80</v>
      </c>
      <c r="F75" s="3" t="s">
        <v>81</v>
      </c>
      <c r="G75" s="3" t="s">
        <v>207</v>
      </c>
      <c r="H75" s="3" t="s">
        <v>559</v>
      </c>
      <c r="I75" s="7">
        <v>3</v>
      </c>
      <c r="J75" s="3"/>
      <c r="K75" s="3"/>
      <c r="L75" s="3"/>
      <c r="M75" s="3"/>
    </row>
    <row r="76" spans="2:13" x14ac:dyDescent="0.2">
      <c r="B76" s="7" t="s">
        <v>477</v>
      </c>
      <c r="C76" s="54" t="s">
        <v>393</v>
      </c>
      <c r="D76" s="7" t="s">
        <v>477</v>
      </c>
      <c r="E76" s="3" t="s">
        <v>80</v>
      </c>
      <c r="F76" s="3" t="s">
        <v>81</v>
      </c>
      <c r="G76" s="3" t="s">
        <v>207</v>
      </c>
      <c r="H76" s="3" t="s">
        <v>559</v>
      </c>
      <c r="I76" s="7">
        <v>3</v>
      </c>
      <c r="J76" s="3"/>
      <c r="K76" s="3"/>
      <c r="L76" s="3"/>
      <c r="M76" s="3"/>
    </row>
    <row r="77" spans="2:13" x14ac:dyDescent="0.2">
      <c r="B77" s="7" t="s">
        <v>478</v>
      </c>
      <c r="C77" s="54" t="s">
        <v>394</v>
      </c>
      <c r="D77" s="7" t="s">
        <v>478</v>
      </c>
      <c r="E77" s="3" t="s">
        <v>80</v>
      </c>
      <c r="F77" s="3" t="s">
        <v>81</v>
      </c>
      <c r="G77" s="3" t="s">
        <v>207</v>
      </c>
      <c r="H77" s="3" t="s">
        <v>559</v>
      </c>
      <c r="I77" s="7">
        <v>3</v>
      </c>
      <c r="J77" s="3"/>
      <c r="K77" s="3"/>
      <c r="L77" s="3"/>
      <c r="M77" s="3"/>
    </row>
    <row r="78" spans="2:13" x14ac:dyDescent="0.2">
      <c r="B78" s="7" t="s">
        <v>479</v>
      </c>
      <c r="C78" s="54" t="s">
        <v>395</v>
      </c>
      <c r="D78" s="7" t="s">
        <v>479</v>
      </c>
      <c r="E78" s="3" t="s">
        <v>80</v>
      </c>
      <c r="F78" s="3" t="s">
        <v>81</v>
      </c>
      <c r="G78" s="3" t="s">
        <v>207</v>
      </c>
      <c r="H78" s="3" t="s">
        <v>559</v>
      </c>
      <c r="I78" s="7">
        <v>3</v>
      </c>
      <c r="J78" s="3"/>
      <c r="K78" s="3"/>
      <c r="L78" s="3"/>
      <c r="M78" s="3"/>
    </row>
    <row r="79" spans="2:13" x14ac:dyDescent="0.2">
      <c r="B79" s="7" t="s">
        <v>480</v>
      </c>
      <c r="C79" s="54" t="s">
        <v>396</v>
      </c>
      <c r="D79" s="7" t="s">
        <v>480</v>
      </c>
      <c r="E79" s="3" t="s">
        <v>80</v>
      </c>
      <c r="F79" s="3" t="s">
        <v>81</v>
      </c>
      <c r="G79" s="3" t="s">
        <v>207</v>
      </c>
      <c r="H79" s="3" t="s">
        <v>559</v>
      </c>
      <c r="I79" s="7">
        <v>3</v>
      </c>
      <c r="J79" s="3"/>
      <c r="K79" s="3"/>
      <c r="L79" s="3"/>
      <c r="M79" s="3"/>
    </row>
    <row r="80" spans="2:13" x14ac:dyDescent="0.2">
      <c r="B80" s="7" t="s">
        <v>481</v>
      </c>
      <c r="C80" s="54" t="s">
        <v>397</v>
      </c>
      <c r="D80" s="7" t="s">
        <v>481</v>
      </c>
      <c r="E80" s="3" t="s">
        <v>80</v>
      </c>
      <c r="F80" s="3" t="s">
        <v>81</v>
      </c>
      <c r="G80" s="3" t="s">
        <v>207</v>
      </c>
      <c r="H80" s="3" t="s">
        <v>559</v>
      </c>
      <c r="I80" s="7">
        <v>3</v>
      </c>
      <c r="J80" s="3"/>
      <c r="K80" s="3"/>
      <c r="L80" s="3"/>
      <c r="M80" s="3"/>
    </row>
    <row r="81" spans="2:13" x14ac:dyDescent="0.2">
      <c r="B81" s="7" t="s">
        <v>482</v>
      </c>
      <c r="C81" s="54" t="s">
        <v>398</v>
      </c>
      <c r="D81" s="7" t="s">
        <v>482</v>
      </c>
      <c r="E81" s="3" t="s">
        <v>80</v>
      </c>
      <c r="F81" s="3" t="s">
        <v>81</v>
      </c>
      <c r="G81" s="3" t="s">
        <v>207</v>
      </c>
      <c r="H81" s="3" t="s">
        <v>559</v>
      </c>
      <c r="I81" s="7">
        <v>3</v>
      </c>
      <c r="J81" s="3"/>
      <c r="K81" s="3"/>
      <c r="L81" s="3"/>
      <c r="M81" s="3"/>
    </row>
    <row r="82" spans="2:13" ht="19.2" x14ac:dyDescent="0.2">
      <c r="B82" s="7" t="s">
        <v>483</v>
      </c>
      <c r="C82" s="54" t="s">
        <v>399</v>
      </c>
      <c r="D82" s="7" t="s">
        <v>483</v>
      </c>
      <c r="E82" s="55" t="s">
        <v>580</v>
      </c>
      <c r="F82" s="55" t="s">
        <v>581</v>
      </c>
      <c r="G82" s="3" t="s">
        <v>582</v>
      </c>
      <c r="H82" s="3" t="s">
        <v>583</v>
      </c>
      <c r="I82" s="7">
        <v>2</v>
      </c>
      <c r="J82" s="3"/>
      <c r="K82" s="3"/>
      <c r="L82" s="3"/>
      <c r="M82" s="3"/>
    </row>
    <row r="83" spans="2:13" x14ac:dyDescent="0.2">
      <c r="B83" s="7" t="s">
        <v>484</v>
      </c>
      <c r="C83" s="54" t="s">
        <v>400</v>
      </c>
      <c r="D83" s="7" t="s">
        <v>484</v>
      </c>
      <c r="E83" s="3" t="s">
        <v>80</v>
      </c>
      <c r="F83" s="3" t="s">
        <v>81</v>
      </c>
      <c r="G83" s="3" t="s">
        <v>207</v>
      </c>
      <c r="H83" s="3" t="s">
        <v>559</v>
      </c>
      <c r="I83" s="7">
        <v>3</v>
      </c>
      <c r="J83" s="3"/>
      <c r="K83" s="3"/>
      <c r="L83" s="3"/>
      <c r="M83" s="3"/>
    </row>
    <row r="84" spans="2:13" x14ac:dyDescent="0.2">
      <c r="B84" s="7" t="s">
        <v>485</v>
      </c>
      <c r="C84" s="54" t="s">
        <v>401</v>
      </c>
      <c r="D84" s="7" t="s">
        <v>485</v>
      </c>
      <c r="E84" s="3" t="s">
        <v>80</v>
      </c>
      <c r="F84" s="3" t="s">
        <v>81</v>
      </c>
      <c r="G84" s="3" t="s">
        <v>207</v>
      </c>
      <c r="H84" s="3" t="s">
        <v>559</v>
      </c>
      <c r="I84" s="7">
        <v>3</v>
      </c>
      <c r="J84" s="3"/>
      <c r="K84" s="3"/>
      <c r="L84" s="3"/>
      <c r="M84" s="3"/>
    </row>
    <row r="85" spans="2:13" x14ac:dyDescent="0.2">
      <c r="B85" s="7" t="s">
        <v>486</v>
      </c>
      <c r="C85" s="54" t="s">
        <v>402</v>
      </c>
      <c r="D85" s="7" t="s">
        <v>486</v>
      </c>
      <c r="E85" s="3" t="s">
        <v>80</v>
      </c>
      <c r="F85" s="3" t="s">
        <v>81</v>
      </c>
      <c r="G85" s="3" t="s">
        <v>207</v>
      </c>
      <c r="H85" s="3" t="s">
        <v>559</v>
      </c>
      <c r="I85" s="7">
        <v>3</v>
      </c>
      <c r="J85" s="3"/>
      <c r="K85" s="3"/>
      <c r="L85" s="3"/>
      <c r="M85" s="3"/>
    </row>
    <row r="86" spans="2:13" x14ac:dyDescent="0.2">
      <c r="B86" s="7" t="s">
        <v>487</v>
      </c>
      <c r="C86" s="54" t="s">
        <v>403</v>
      </c>
      <c r="D86" s="7" t="s">
        <v>487</v>
      </c>
      <c r="E86" s="3" t="s">
        <v>78</v>
      </c>
      <c r="F86" s="3" t="s">
        <v>45</v>
      </c>
      <c r="G86" s="3" t="s">
        <v>207</v>
      </c>
      <c r="H86" s="3" t="s">
        <v>321</v>
      </c>
      <c r="I86" s="7">
        <v>1</v>
      </c>
      <c r="J86" s="3"/>
      <c r="K86" s="3"/>
      <c r="L86" s="3"/>
      <c r="M86" s="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B1:C114"/>
  <sheetViews>
    <sheetView topLeftCell="A13" zoomScale="85" zoomScaleNormal="85" workbookViewId="0">
      <selection activeCell="B35" sqref="B35"/>
    </sheetView>
  </sheetViews>
  <sheetFormatPr defaultColWidth="9.109375" defaultRowHeight="17.399999999999999" x14ac:dyDescent="0.2"/>
  <cols>
    <col min="1" max="1" width="4.77734375" style="2" customWidth="1"/>
    <col min="2" max="2" width="54.88671875" style="2" customWidth="1"/>
    <col min="3" max="3" width="32" style="2" bestFit="1" customWidth="1"/>
    <col min="4" max="4" width="2.21875" style="2" customWidth="1"/>
    <col min="5" max="16384" width="9.109375" style="2"/>
  </cols>
  <sheetData>
    <row r="1" spans="2:3" x14ac:dyDescent="0.2">
      <c r="B1" s="2" t="s">
        <v>497</v>
      </c>
    </row>
    <row r="2" spans="2:3" x14ac:dyDescent="0.2">
      <c r="B2" s="4"/>
      <c r="C2" s="4" t="s">
        <v>55</v>
      </c>
    </row>
    <row r="3" spans="2:3" x14ac:dyDescent="0.2">
      <c r="B3" s="8" t="s">
        <v>498</v>
      </c>
      <c r="C3" s="3" t="s">
        <v>210</v>
      </c>
    </row>
    <row r="4" spans="2:3" x14ac:dyDescent="0.2">
      <c r="B4" s="9"/>
      <c r="C4" s="3" t="s">
        <v>224</v>
      </c>
    </row>
    <row r="5" spans="2:3" x14ac:dyDescent="0.2">
      <c r="B5" s="9"/>
      <c r="C5" s="3" t="s">
        <v>225</v>
      </c>
    </row>
    <row r="6" spans="2:3" x14ac:dyDescent="0.2">
      <c r="B6" s="9"/>
      <c r="C6" s="3" t="s">
        <v>226</v>
      </c>
    </row>
    <row r="7" spans="2:3" x14ac:dyDescent="0.2">
      <c r="B7" s="9"/>
      <c r="C7" s="3" t="s">
        <v>227</v>
      </c>
    </row>
    <row r="8" spans="2:3" x14ac:dyDescent="0.2">
      <c r="B8" s="9"/>
      <c r="C8" s="3" t="s">
        <v>228</v>
      </c>
    </row>
    <row r="9" spans="2:3" x14ac:dyDescent="0.2">
      <c r="B9" s="9"/>
      <c r="C9" s="3" t="s">
        <v>229</v>
      </c>
    </row>
    <row r="10" spans="2:3" x14ac:dyDescent="0.2">
      <c r="B10" s="9"/>
      <c r="C10" s="3" t="s">
        <v>230</v>
      </c>
    </row>
    <row r="11" spans="2:3" x14ac:dyDescent="0.2">
      <c r="B11" s="9"/>
      <c r="C11" s="3" t="s">
        <v>231</v>
      </c>
    </row>
    <row r="12" spans="2:3" x14ac:dyDescent="0.2">
      <c r="B12" s="10"/>
      <c r="C12" s="3" t="s">
        <v>220</v>
      </c>
    </row>
    <row r="13" spans="2:3" x14ac:dyDescent="0.2">
      <c r="B13" s="8" t="s">
        <v>499</v>
      </c>
      <c r="C13" s="3" t="s">
        <v>211</v>
      </c>
    </row>
    <row r="14" spans="2:3" x14ac:dyDescent="0.2">
      <c r="B14" s="10"/>
      <c r="C14" s="3" t="s">
        <v>221</v>
      </c>
    </row>
    <row r="15" spans="2:3" x14ac:dyDescent="0.2">
      <c r="B15" s="8" t="s">
        <v>505</v>
      </c>
      <c r="C15" s="3" t="s">
        <v>500</v>
      </c>
    </row>
    <row r="16" spans="2:3" x14ac:dyDescent="0.2">
      <c r="B16" s="9"/>
      <c r="C16" s="3" t="s">
        <v>222</v>
      </c>
    </row>
    <row r="17" spans="2:3" x14ac:dyDescent="0.2">
      <c r="B17" s="10"/>
      <c r="C17" s="3" t="s">
        <v>501</v>
      </c>
    </row>
    <row r="18" spans="2:3" x14ac:dyDescent="0.2">
      <c r="B18" s="8" t="s">
        <v>506</v>
      </c>
      <c r="C18" s="3" t="s">
        <v>212</v>
      </c>
    </row>
    <row r="19" spans="2:3" x14ac:dyDescent="0.2">
      <c r="B19" s="9"/>
      <c r="C19" s="3" t="s">
        <v>223</v>
      </c>
    </row>
    <row r="20" spans="2:3" x14ac:dyDescent="0.2">
      <c r="B20" s="10"/>
      <c r="C20" s="3" t="s">
        <v>232</v>
      </c>
    </row>
    <row r="21" spans="2:3" x14ac:dyDescent="0.2">
      <c r="B21" s="8" t="s">
        <v>507</v>
      </c>
      <c r="C21" s="3" t="s">
        <v>213</v>
      </c>
    </row>
    <row r="22" spans="2:3" x14ac:dyDescent="0.2">
      <c r="B22" s="9"/>
      <c r="C22" s="3" t="s">
        <v>233</v>
      </c>
    </row>
    <row r="23" spans="2:3" x14ac:dyDescent="0.2">
      <c r="B23" s="9"/>
      <c r="C23" s="3" t="s">
        <v>234</v>
      </c>
    </row>
    <row r="24" spans="2:3" x14ac:dyDescent="0.2">
      <c r="B24" s="9"/>
      <c r="C24" s="3" t="s">
        <v>235</v>
      </c>
    </row>
    <row r="25" spans="2:3" x14ac:dyDescent="0.2">
      <c r="B25" s="9"/>
      <c r="C25" s="3" t="s">
        <v>236</v>
      </c>
    </row>
    <row r="26" spans="2:3" x14ac:dyDescent="0.2">
      <c r="B26" s="10"/>
      <c r="C26" s="3" t="s">
        <v>237</v>
      </c>
    </row>
    <row r="27" spans="2:3" x14ac:dyDescent="0.2">
      <c r="B27" s="8" t="s">
        <v>502</v>
      </c>
      <c r="C27" s="3" t="s">
        <v>214</v>
      </c>
    </row>
    <row r="28" spans="2:3" x14ac:dyDescent="0.2">
      <c r="B28" s="9"/>
      <c r="C28" s="3" t="s">
        <v>238</v>
      </c>
    </row>
    <row r="29" spans="2:3" x14ac:dyDescent="0.2">
      <c r="B29" s="9"/>
      <c r="C29" s="3" t="s">
        <v>239</v>
      </c>
    </row>
    <row r="30" spans="2:3" x14ac:dyDescent="0.2">
      <c r="B30" s="9"/>
      <c r="C30" s="3" t="s">
        <v>240</v>
      </c>
    </row>
    <row r="31" spans="2:3" x14ac:dyDescent="0.2">
      <c r="B31" s="9"/>
      <c r="C31" s="3" t="s">
        <v>241</v>
      </c>
    </row>
    <row r="32" spans="2:3" x14ac:dyDescent="0.2">
      <c r="B32" s="9"/>
      <c r="C32" s="3" t="s">
        <v>242</v>
      </c>
    </row>
    <row r="33" spans="2:3" x14ac:dyDescent="0.2">
      <c r="B33" s="9"/>
      <c r="C33" s="3" t="s">
        <v>243</v>
      </c>
    </row>
    <row r="34" spans="2:3" x14ac:dyDescent="0.2">
      <c r="B34" s="9"/>
      <c r="C34" s="3" t="s">
        <v>244</v>
      </c>
    </row>
    <row r="35" spans="2:3" x14ac:dyDescent="0.2">
      <c r="B35" s="9"/>
      <c r="C35" s="3" t="s">
        <v>245</v>
      </c>
    </row>
    <row r="36" spans="2:3" x14ac:dyDescent="0.2">
      <c r="B36" s="10"/>
      <c r="C36" s="3" t="s">
        <v>246</v>
      </c>
    </row>
    <row r="37" spans="2:3" x14ac:dyDescent="0.2">
      <c r="B37" s="3" t="s">
        <v>503</v>
      </c>
      <c r="C37" s="3" t="s">
        <v>215</v>
      </c>
    </row>
    <row r="38" spans="2:3" x14ac:dyDescent="0.2">
      <c r="B38" s="3" t="s">
        <v>504</v>
      </c>
      <c r="C38" s="3" t="s">
        <v>216</v>
      </c>
    </row>
    <row r="39" spans="2:3" x14ac:dyDescent="0.2">
      <c r="B39" s="10" t="s">
        <v>509</v>
      </c>
      <c r="C39" s="3" t="s">
        <v>508</v>
      </c>
    </row>
    <row r="40" spans="2:3" x14ac:dyDescent="0.2">
      <c r="B40" s="8" t="s">
        <v>510</v>
      </c>
      <c r="C40" s="3" t="s">
        <v>217</v>
      </c>
    </row>
    <row r="41" spans="2:3" x14ac:dyDescent="0.2">
      <c r="B41" s="9"/>
      <c r="C41" s="3" t="s">
        <v>247</v>
      </c>
    </row>
    <row r="42" spans="2:3" x14ac:dyDescent="0.2">
      <c r="B42" s="9"/>
      <c r="C42" s="3" t="s">
        <v>248</v>
      </c>
    </row>
    <row r="43" spans="2:3" x14ac:dyDescent="0.2">
      <c r="B43" s="9"/>
      <c r="C43" s="3" t="s">
        <v>249</v>
      </c>
    </row>
    <row r="44" spans="2:3" x14ac:dyDescent="0.2">
      <c r="B44" s="9"/>
      <c r="C44" s="3" t="s">
        <v>250</v>
      </c>
    </row>
    <row r="45" spans="2:3" x14ac:dyDescent="0.2">
      <c r="B45" s="9"/>
      <c r="C45" s="3" t="s">
        <v>251</v>
      </c>
    </row>
    <row r="46" spans="2:3" x14ac:dyDescent="0.2">
      <c r="B46" s="9"/>
      <c r="C46" s="3" t="s">
        <v>252</v>
      </c>
    </row>
    <row r="47" spans="2:3" x14ac:dyDescent="0.2">
      <c r="B47" s="9"/>
      <c r="C47" s="3" t="s">
        <v>253</v>
      </c>
    </row>
    <row r="48" spans="2:3" x14ac:dyDescent="0.2">
      <c r="B48" s="9"/>
      <c r="C48" s="3" t="s">
        <v>254</v>
      </c>
    </row>
    <row r="49" spans="2:3" x14ac:dyDescent="0.2">
      <c r="B49" s="9"/>
      <c r="C49" s="3" t="s">
        <v>255</v>
      </c>
    </row>
    <row r="50" spans="2:3" x14ac:dyDescent="0.2">
      <c r="B50" s="9"/>
      <c r="C50" s="3" t="s">
        <v>256</v>
      </c>
    </row>
    <row r="51" spans="2:3" x14ac:dyDescent="0.2">
      <c r="B51" s="10"/>
      <c r="C51" s="3" t="s">
        <v>257</v>
      </c>
    </row>
    <row r="52" spans="2:3" x14ac:dyDescent="0.5">
      <c r="B52" s="11" t="s">
        <v>511</v>
      </c>
      <c r="C52" s="3" t="s">
        <v>218</v>
      </c>
    </row>
    <row r="53" spans="2:3" x14ac:dyDescent="0.2">
      <c r="B53" s="10"/>
      <c r="C53" s="3" t="s">
        <v>258</v>
      </c>
    </row>
    <row r="54" spans="2:3" x14ac:dyDescent="0.5">
      <c r="B54" s="11" t="s">
        <v>512</v>
      </c>
      <c r="C54" s="3" t="s">
        <v>259</v>
      </c>
    </row>
    <row r="55" spans="2:3" x14ac:dyDescent="0.2">
      <c r="B55" s="9"/>
      <c r="C55" s="3" t="s">
        <v>260</v>
      </c>
    </row>
    <row r="56" spans="2:3" x14ac:dyDescent="0.2">
      <c r="B56" s="9"/>
      <c r="C56" s="3" t="s">
        <v>261</v>
      </c>
    </row>
    <row r="57" spans="2:3" x14ac:dyDescent="0.2">
      <c r="B57" s="9"/>
      <c r="C57" s="3" t="s">
        <v>262</v>
      </c>
    </row>
    <row r="58" spans="2:3" x14ac:dyDescent="0.2">
      <c r="B58" s="10"/>
      <c r="C58" s="3" t="s">
        <v>263</v>
      </c>
    </row>
    <row r="59" spans="2:3" x14ac:dyDescent="0.2">
      <c r="B59" s="3" t="s">
        <v>513</v>
      </c>
      <c r="C59" s="3" t="s">
        <v>219</v>
      </c>
    </row>
    <row r="60" spans="2:3" x14ac:dyDescent="0.2">
      <c r="B60" s="8" t="s">
        <v>514</v>
      </c>
      <c r="C60" s="12" t="s">
        <v>264</v>
      </c>
    </row>
    <row r="61" spans="2:3" x14ac:dyDescent="0.2">
      <c r="B61" s="9"/>
      <c r="C61" s="12" t="s">
        <v>265</v>
      </c>
    </row>
    <row r="62" spans="2:3" x14ac:dyDescent="0.2">
      <c r="B62" s="9"/>
      <c r="C62" s="12" t="s">
        <v>266</v>
      </c>
    </row>
    <row r="63" spans="2:3" x14ac:dyDescent="0.2">
      <c r="B63" s="9"/>
      <c r="C63" s="12" t="s">
        <v>267</v>
      </c>
    </row>
    <row r="64" spans="2:3" x14ac:dyDescent="0.2">
      <c r="B64" s="9"/>
      <c r="C64" s="12" t="s">
        <v>268</v>
      </c>
    </row>
    <row r="65" spans="2:3" x14ac:dyDescent="0.2">
      <c r="B65" s="9"/>
      <c r="C65" s="12" t="s">
        <v>269</v>
      </c>
    </row>
    <row r="66" spans="2:3" x14ac:dyDescent="0.2">
      <c r="B66" s="9"/>
      <c r="C66" s="12" t="s">
        <v>270</v>
      </c>
    </row>
    <row r="67" spans="2:3" x14ac:dyDescent="0.2">
      <c r="B67" s="9"/>
      <c r="C67" s="12" t="s">
        <v>271</v>
      </c>
    </row>
    <row r="68" spans="2:3" x14ac:dyDescent="0.2">
      <c r="B68" s="9"/>
      <c r="C68" s="12" t="s">
        <v>272</v>
      </c>
    </row>
    <row r="69" spans="2:3" x14ac:dyDescent="0.2">
      <c r="B69" s="9"/>
      <c r="C69" s="12" t="s">
        <v>273</v>
      </c>
    </row>
    <row r="70" spans="2:3" x14ac:dyDescent="0.2">
      <c r="B70" s="8" t="s">
        <v>515</v>
      </c>
      <c r="C70" s="3" t="s">
        <v>274</v>
      </c>
    </row>
    <row r="71" spans="2:3" x14ac:dyDescent="0.2">
      <c r="B71" s="9"/>
      <c r="C71" s="3" t="s">
        <v>275</v>
      </c>
    </row>
    <row r="72" spans="2:3" x14ac:dyDescent="0.2">
      <c r="B72" s="9"/>
      <c r="C72" s="3" t="s">
        <v>276</v>
      </c>
    </row>
    <row r="73" spans="2:3" x14ac:dyDescent="0.2">
      <c r="B73" s="9"/>
      <c r="C73" s="3" t="s">
        <v>277</v>
      </c>
    </row>
    <row r="74" spans="2:3" x14ac:dyDescent="0.2">
      <c r="B74" s="9"/>
      <c r="C74" s="3" t="s">
        <v>278</v>
      </c>
    </row>
    <row r="75" spans="2:3" x14ac:dyDescent="0.2">
      <c r="B75" s="10"/>
      <c r="C75" s="3" t="s">
        <v>279</v>
      </c>
    </row>
    <row r="76" spans="2:3" x14ac:dyDescent="0.2">
      <c r="B76" s="3" t="s">
        <v>516</v>
      </c>
      <c r="C76" s="3" t="s">
        <v>280</v>
      </c>
    </row>
    <row r="77" spans="2:3" x14ac:dyDescent="0.2">
      <c r="B77" s="8" t="s">
        <v>517</v>
      </c>
      <c r="C77" s="3" t="s">
        <v>281</v>
      </c>
    </row>
    <row r="78" spans="2:3" x14ac:dyDescent="0.2">
      <c r="B78" s="3" t="s">
        <v>518</v>
      </c>
      <c r="C78" s="3" t="s">
        <v>282</v>
      </c>
    </row>
    <row r="79" spans="2:3" x14ac:dyDescent="0.2">
      <c r="B79" s="3" t="s">
        <v>519</v>
      </c>
      <c r="C79" s="3" t="s">
        <v>283</v>
      </c>
    </row>
    <row r="80" spans="2:3" x14ac:dyDescent="0.2">
      <c r="B80" s="8" t="s">
        <v>520</v>
      </c>
      <c r="C80" s="3" t="s">
        <v>284</v>
      </c>
    </row>
    <row r="81" spans="2:3" x14ac:dyDescent="0.2">
      <c r="B81" s="9"/>
      <c r="C81" s="3" t="s">
        <v>285</v>
      </c>
    </row>
    <row r="82" spans="2:3" x14ac:dyDescent="0.2">
      <c r="B82" s="10"/>
      <c r="C82" s="3" t="s">
        <v>286</v>
      </c>
    </row>
    <row r="83" spans="2:3" x14ac:dyDescent="0.2">
      <c r="B83" s="8" t="s">
        <v>521</v>
      </c>
      <c r="C83" s="3" t="s">
        <v>287</v>
      </c>
    </row>
    <row r="84" spans="2:3" x14ac:dyDescent="0.2">
      <c r="B84" s="8" t="s">
        <v>522</v>
      </c>
      <c r="C84" s="3" t="s">
        <v>288</v>
      </c>
    </row>
    <row r="85" spans="2:3" x14ac:dyDescent="0.2">
      <c r="B85" s="9"/>
      <c r="C85" s="3" t="s">
        <v>289</v>
      </c>
    </row>
    <row r="86" spans="2:3" x14ac:dyDescent="0.2">
      <c r="B86" s="9"/>
      <c r="C86" s="3" t="s">
        <v>290</v>
      </c>
    </row>
    <row r="87" spans="2:3" x14ac:dyDescent="0.2">
      <c r="B87" s="10"/>
      <c r="C87" s="3" t="s">
        <v>291</v>
      </c>
    </row>
    <row r="88" spans="2:3" x14ac:dyDescent="0.2">
      <c r="B88" s="8" t="s">
        <v>523</v>
      </c>
      <c r="C88" s="3" t="s">
        <v>292</v>
      </c>
    </row>
    <row r="89" spans="2:3" x14ac:dyDescent="0.2">
      <c r="B89" s="9"/>
      <c r="C89" s="3" t="s">
        <v>293</v>
      </c>
    </row>
    <row r="90" spans="2:3" x14ac:dyDescent="0.2">
      <c r="B90" s="10"/>
      <c r="C90" s="3" t="s">
        <v>294</v>
      </c>
    </row>
    <row r="91" spans="2:3" x14ac:dyDescent="0.2">
      <c r="B91" s="8" t="s">
        <v>524</v>
      </c>
      <c r="C91" s="3" t="s">
        <v>295</v>
      </c>
    </row>
    <row r="92" spans="2:3" x14ac:dyDescent="0.2">
      <c r="B92" s="9"/>
      <c r="C92" s="3" t="s">
        <v>296</v>
      </c>
    </row>
    <row r="93" spans="2:3" x14ac:dyDescent="0.2">
      <c r="B93" s="10"/>
      <c r="C93" s="3" t="s">
        <v>297</v>
      </c>
    </row>
    <row r="94" spans="2:3" x14ac:dyDescent="0.2">
      <c r="B94" s="8" t="s">
        <v>525</v>
      </c>
      <c r="C94" s="3" t="s">
        <v>298</v>
      </c>
    </row>
    <row r="95" spans="2:3" x14ac:dyDescent="0.2">
      <c r="B95" s="9"/>
      <c r="C95" s="3" t="s">
        <v>299</v>
      </c>
    </row>
    <row r="96" spans="2:3" x14ac:dyDescent="0.2">
      <c r="B96" s="9"/>
      <c r="C96" s="3" t="s">
        <v>300</v>
      </c>
    </row>
    <row r="97" spans="2:3" x14ac:dyDescent="0.2">
      <c r="B97" s="9"/>
      <c r="C97" s="3" t="s">
        <v>301</v>
      </c>
    </row>
    <row r="98" spans="2:3" x14ac:dyDescent="0.2">
      <c r="B98" s="9"/>
      <c r="C98" s="3" t="s">
        <v>302</v>
      </c>
    </row>
    <row r="99" spans="2:3" x14ac:dyDescent="0.2">
      <c r="B99" s="10"/>
      <c r="C99" s="3" t="s">
        <v>303</v>
      </c>
    </row>
    <row r="100" spans="2:3" x14ac:dyDescent="0.2">
      <c r="B100" s="9" t="s">
        <v>526</v>
      </c>
      <c r="C100" s="3" t="s">
        <v>304</v>
      </c>
    </row>
    <row r="101" spans="2:3" x14ac:dyDescent="0.2">
      <c r="B101" s="8" t="s">
        <v>527</v>
      </c>
      <c r="C101" s="3" t="s">
        <v>305</v>
      </c>
    </row>
    <row r="102" spans="2:3" x14ac:dyDescent="0.2">
      <c r="B102" s="9"/>
      <c r="C102" s="3" t="s">
        <v>306</v>
      </c>
    </row>
    <row r="103" spans="2:3" x14ac:dyDescent="0.2">
      <c r="B103" s="9"/>
      <c r="C103" s="3" t="s">
        <v>307</v>
      </c>
    </row>
    <row r="104" spans="2:3" x14ac:dyDescent="0.2">
      <c r="B104" s="10"/>
      <c r="C104" s="3" t="s">
        <v>308</v>
      </c>
    </row>
    <row r="105" spans="2:3" x14ac:dyDescent="0.2">
      <c r="B105" s="8" t="s">
        <v>528</v>
      </c>
      <c r="C105" s="3" t="s">
        <v>309</v>
      </c>
    </row>
    <row r="106" spans="2:3" x14ac:dyDescent="0.2">
      <c r="B106" s="9"/>
      <c r="C106" s="3" t="s">
        <v>310</v>
      </c>
    </row>
    <row r="107" spans="2:3" x14ac:dyDescent="0.2">
      <c r="B107" s="10"/>
      <c r="C107" s="3" t="s">
        <v>311</v>
      </c>
    </row>
    <row r="108" spans="2:3" x14ac:dyDescent="0.2">
      <c r="B108" s="3" t="s">
        <v>529</v>
      </c>
      <c r="C108" s="3" t="s">
        <v>312</v>
      </c>
    </row>
    <row r="109" spans="2:3" x14ac:dyDescent="0.2">
      <c r="B109" s="8" t="s">
        <v>530</v>
      </c>
      <c r="C109" s="3" t="s">
        <v>313</v>
      </c>
    </row>
    <row r="110" spans="2:3" x14ac:dyDescent="0.2">
      <c r="B110" s="8" t="s">
        <v>531</v>
      </c>
      <c r="C110" s="3" t="s">
        <v>314</v>
      </c>
    </row>
    <row r="111" spans="2:3" x14ac:dyDescent="0.2">
      <c r="B111" s="8" t="s">
        <v>532</v>
      </c>
      <c r="C111" s="3" t="s">
        <v>315</v>
      </c>
    </row>
    <row r="112" spans="2:3" x14ac:dyDescent="0.2">
      <c r="B112" s="9"/>
      <c r="C112" s="3" t="s">
        <v>316</v>
      </c>
    </row>
    <row r="113" spans="2:3" x14ac:dyDescent="0.2">
      <c r="B113" s="10"/>
      <c r="C113" s="3" t="s">
        <v>317</v>
      </c>
    </row>
    <row r="114" spans="2:3" x14ac:dyDescent="0.2">
      <c r="B114" s="3" t="s">
        <v>533</v>
      </c>
      <c r="C114" s="3" t="s">
        <v>318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249977111117893"/>
  </sheetPr>
  <dimension ref="A1:B9"/>
  <sheetViews>
    <sheetView zoomScale="85" zoomScaleNormal="85" workbookViewId="0">
      <selection activeCell="O20" sqref="O20:P20"/>
    </sheetView>
  </sheetViews>
  <sheetFormatPr defaultColWidth="9.109375" defaultRowHeight="17.399999999999999" x14ac:dyDescent="0.2"/>
  <cols>
    <col min="1" max="1" width="4.88671875" style="2" customWidth="1"/>
    <col min="2" max="2" width="9.109375" style="2"/>
    <col min="3" max="3" width="2.21875" style="2" customWidth="1"/>
    <col min="4" max="16384" width="9.109375" style="2"/>
  </cols>
  <sheetData>
    <row r="1" spans="1:2" x14ac:dyDescent="0.2">
      <c r="A1" s="2" t="s">
        <v>495</v>
      </c>
    </row>
    <row r="2" spans="1:2" x14ac:dyDescent="0.2">
      <c r="B2" s="4" t="s">
        <v>50</v>
      </c>
    </row>
    <row r="3" spans="1:2" x14ac:dyDescent="0.2">
      <c r="B3" s="3" t="s">
        <v>57</v>
      </c>
    </row>
    <row r="4" spans="1:2" x14ac:dyDescent="0.2">
      <c r="B4" s="3" t="s">
        <v>58</v>
      </c>
    </row>
    <row r="5" spans="1:2" x14ac:dyDescent="0.2">
      <c r="B5" s="3" t="s">
        <v>59</v>
      </c>
    </row>
    <row r="6" spans="1:2" x14ac:dyDescent="0.2">
      <c r="B6" s="3" t="s">
        <v>60</v>
      </c>
    </row>
    <row r="7" spans="1:2" x14ac:dyDescent="0.2">
      <c r="B7" s="3" t="s">
        <v>61</v>
      </c>
    </row>
    <row r="8" spans="1:2" x14ac:dyDescent="0.2">
      <c r="B8" s="3" t="s">
        <v>62</v>
      </c>
    </row>
    <row r="9" spans="1:2" x14ac:dyDescent="0.2">
      <c r="B9" s="3" t="s">
        <v>56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9" tint="-0.249977111117893"/>
  </sheetPr>
  <dimension ref="B1:B18"/>
  <sheetViews>
    <sheetView zoomScale="85" zoomScaleNormal="85" workbookViewId="0">
      <selection activeCell="B1" sqref="B1"/>
    </sheetView>
  </sheetViews>
  <sheetFormatPr defaultColWidth="9.109375" defaultRowHeight="17.399999999999999" x14ac:dyDescent="0.2"/>
  <cols>
    <col min="1" max="1" width="3" style="2" customWidth="1"/>
    <col min="2" max="2" width="43.88671875" style="2" customWidth="1"/>
    <col min="3" max="3" width="2.21875" style="2" customWidth="1"/>
    <col min="4" max="16384" width="9.109375" style="2"/>
  </cols>
  <sheetData>
    <row r="1" spans="2:2" x14ac:dyDescent="0.2">
      <c r="B1" s="2" t="s">
        <v>496</v>
      </c>
    </row>
    <row r="2" spans="2:2" x14ac:dyDescent="0.2">
      <c r="B2" s="4" t="s">
        <v>51</v>
      </c>
    </row>
    <row r="3" spans="2:2" x14ac:dyDescent="0.2">
      <c r="B3" s="3" t="s">
        <v>63</v>
      </c>
    </row>
    <row r="4" spans="2:2" x14ac:dyDescent="0.2">
      <c r="B4" s="3" t="s">
        <v>64</v>
      </c>
    </row>
    <row r="5" spans="2:2" x14ac:dyDescent="0.2">
      <c r="B5" s="3" t="s">
        <v>65</v>
      </c>
    </row>
    <row r="6" spans="2:2" x14ac:dyDescent="0.2">
      <c r="B6" s="3" t="s">
        <v>66</v>
      </c>
    </row>
    <row r="7" spans="2:2" x14ac:dyDescent="0.2">
      <c r="B7" s="3" t="s">
        <v>67</v>
      </c>
    </row>
    <row r="8" spans="2:2" x14ac:dyDescent="0.2">
      <c r="B8" s="3" t="s">
        <v>68</v>
      </c>
    </row>
    <row r="9" spans="2:2" x14ac:dyDescent="0.2">
      <c r="B9" s="3" t="s">
        <v>69</v>
      </c>
    </row>
    <row r="10" spans="2:2" x14ac:dyDescent="0.2">
      <c r="B10" s="3" t="s">
        <v>70</v>
      </c>
    </row>
    <row r="11" spans="2:2" x14ac:dyDescent="0.2">
      <c r="B11" s="3" t="s">
        <v>71</v>
      </c>
    </row>
    <row r="12" spans="2:2" x14ac:dyDescent="0.2">
      <c r="B12" s="3" t="s">
        <v>72</v>
      </c>
    </row>
    <row r="13" spans="2:2" x14ac:dyDescent="0.2">
      <c r="B13" s="3" t="s">
        <v>73</v>
      </c>
    </row>
    <row r="14" spans="2:2" x14ac:dyDescent="0.2">
      <c r="B14" s="3" t="s">
        <v>74</v>
      </c>
    </row>
    <row r="15" spans="2:2" x14ac:dyDescent="0.2">
      <c r="B15" s="3" t="s">
        <v>588</v>
      </c>
    </row>
    <row r="16" spans="2:2" x14ac:dyDescent="0.2">
      <c r="B16" s="3" t="s">
        <v>75</v>
      </c>
    </row>
    <row r="17" spans="2:2" x14ac:dyDescent="0.2">
      <c r="B17" s="3" t="s">
        <v>76</v>
      </c>
    </row>
    <row r="18" spans="2:2" x14ac:dyDescent="0.2">
      <c r="B18" s="3" t="s">
        <v>579</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249977111117893"/>
  </sheetPr>
  <dimension ref="A1:C13"/>
  <sheetViews>
    <sheetView zoomScale="85" zoomScaleNormal="85" workbookViewId="0"/>
  </sheetViews>
  <sheetFormatPr defaultColWidth="9.109375" defaultRowHeight="17.399999999999999" x14ac:dyDescent="0.2"/>
  <cols>
    <col min="1" max="1" width="4.88671875" style="2" customWidth="1"/>
    <col min="2" max="2" width="13.21875" style="2" bestFit="1" customWidth="1"/>
    <col min="3" max="3" width="25.77734375" style="2" bestFit="1" customWidth="1"/>
    <col min="4" max="16384" width="9.109375" style="2"/>
  </cols>
  <sheetData>
    <row r="1" spans="1:3" x14ac:dyDescent="0.2">
      <c r="A1" s="2" t="s">
        <v>560</v>
      </c>
    </row>
    <row r="2" spans="1:3" x14ac:dyDescent="0.2">
      <c r="B2" s="4" t="s">
        <v>562</v>
      </c>
      <c r="C2" s="4" t="s">
        <v>561</v>
      </c>
    </row>
    <row r="3" spans="1:3" ht="19.2" x14ac:dyDescent="0.2">
      <c r="B3" s="3" t="s">
        <v>534</v>
      </c>
      <c r="C3" s="12" t="s">
        <v>583</v>
      </c>
    </row>
    <row r="4" spans="1:3" ht="19.2" x14ac:dyDescent="0.2">
      <c r="B4" s="3" t="s">
        <v>567</v>
      </c>
      <c r="C4" s="12" t="s">
        <v>489</v>
      </c>
    </row>
    <row r="5" spans="1:3" x14ac:dyDescent="0.2">
      <c r="B5" s="3" t="s">
        <v>569</v>
      </c>
      <c r="C5" s="12" t="s">
        <v>321</v>
      </c>
    </row>
    <row r="6" spans="1:3" x14ac:dyDescent="0.2">
      <c r="B6" s="3" t="s">
        <v>489</v>
      </c>
    </row>
    <row r="7" spans="1:3" x14ac:dyDescent="0.2">
      <c r="B7" s="3" t="s">
        <v>321</v>
      </c>
    </row>
    <row r="8" spans="1:3" x14ac:dyDescent="0.2">
      <c r="B8" s="3" t="s">
        <v>564</v>
      </c>
    </row>
    <row r="9" spans="1:3" x14ac:dyDescent="0.2">
      <c r="B9" s="3" t="s">
        <v>320</v>
      </c>
    </row>
    <row r="10" spans="1:3" x14ac:dyDescent="0.2">
      <c r="B10" s="88" t="s">
        <v>568</v>
      </c>
    </row>
    <row r="11" spans="1:3" x14ac:dyDescent="0.2">
      <c r="B11" s="88" t="s">
        <v>563</v>
      </c>
    </row>
    <row r="12" spans="1:3" x14ac:dyDescent="0.2">
      <c r="B12" s="88" t="s">
        <v>565</v>
      </c>
    </row>
    <row r="13" spans="1:3" x14ac:dyDescent="0.2">
      <c r="B13" s="88" t="s">
        <v>566</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F0"/>
  </sheetPr>
  <dimension ref="A1:CA36"/>
  <sheetViews>
    <sheetView zoomScale="130" zoomScaleNormal="130" workbookViewId="0">
      <selection activeCell="F8" sqref="F8:AH8"/>
    </sheetView>
  </sheetViews>
  <sheetFormatPr defaultColWidth="9" defaultRowHeight="18" x14ac:dyDescent="0.2"/>
  <cols>
    <col min="1" max="1" width="0.44140625" style="1" customWidth="1"/>
    <col min="2" max="13" width="1.88671875" style="1" customWidth="1"/>
    <col min="14" max="14" width="2.109375" style="1" customWidth="1"/>
    <col min="15" max="16" width="1.88671875" style="1" customWidth="1"/>
    <col min="17" max="18" width="1.6640625" style="1" customWidth="1"/>
    <col min="19" max="21" width="1.88671875" style="1" customWidth="1"/>
    <col min="22" max="59" width="1.6640625" style="1" customWidth="1"/>
    <col min="60" max="66" width="1.44140625" style="1" customWidth="1"/>
    <col min="67" max="67" width="0.88671875" style="1" customWidth="1"/>
    <col min="68" max="82" width="1.88671875" style="1" customWidth="1"/>
    <col min="83" max="16384" width="9" style="1"/>
  </cols>
  <sheetData>
    <row r="1" spans="1:79" ht="3.75" customHeight="1" thickBot="1" x14ac:dyDescent="0.25">
      <c r="BV1" s="19"/>
      <c r="BW1" s="19"/>
      <c r="BX1" s="19"/>
      <c r="BY1" s="19"/>
      <c r="BZ1" s="19"/>
      <c r="CA1" s="19"/>
    </row>
    <row r="2" spans="1:79" ht="18" customHeight="1" thickTop="1" thickBot="1" x14ac:dyDescent="0.25">
      <c r="A2" s="14"/>
      <c r="B2" s="121" t="str">
        <f>IFERROR(VLOOKUP(O15,区市町村!B3:C63,2,FALSE),"")</f>
        <v/>
      </c>
      <c r="C2" s="121"/>
      <c r="I2" s="21" t="s">
        <v>46</v>
      </c>
      <c r="AM2" s="13"/>
      <c r="AN2" s="13"/>
      <c r="AO2" s="13"/>
      <c r="AP2" s="13"/>
      <c r="AQ2" s="13"/>
      <c r="AR2" s="13"/>
      <c r="AS2" s="13"/>
      <c r="AT2" s="13"/>
      <c r="AU2" s="13"/>
      <c r="AV2" s="13"/>
      <c r="AW2" s="13"/>
      <c r="AX2" s="13"/>
      <c r="AY2" s="13"/>
      <c r="AZ2" s="13"/>
      <c r="BA2" s="13"/>
      <c r="BB2" s="13"/>
      <c r="BC2" s="13"/>
      <c r="BD2" s="13" t="s">
        <v>43</v>
      </c>
      <c r="BE2" s="13"/>
      <c r="BF2" s="13"/>
      <c r="BG2" s="13"/>
      <c r="BH2" s="13"/>
      <c r="BI2" s="13"/>
      <c r="BJ2" s="144"/>
      <c r="BK2" s="145"/>
      <c r="BL2" s="145"/>
      <c r="BM2" s="145"/>
      <c r="BN2" s="146"/>
      <c r="BO2" s="13"/>
      <c r="BP2" s="13"/>
      <c r="BQ2" s="13"/>
      <c r="BR2" s="13"/>
      <c r="BS2" s="13"/>
      <c r="BT2" s="13"/>
      <c r="BU2" s="13"/>
      <c r="BV2" s="13"/>
      <c r="BW2" s="13"/>
    </row>
    <row r="3" spans="1:79" ht="6" customHeight="1" thickTop="1" x14ac:dyDescent="0.2">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P3" s="17"/>
    </row>
    <row r="4" spans="1:79" ht="12" customHeight="1" thickBot="1" x14ac:dyDescent="0.25">
      <c r="B4" s="18" t="s">
        <v>0</v>
      </c>
      <c r="AM4" s="13"/>
      <c r="AN4" s="13"/>
      <c r="AO4" s="13"/>
      <c r="AP4" s="13"/>
      <c r="AQ4" s="13"/>
      <c r="AR4" s="13"/>
      <c r="AS4" s="13"/>
      <c r="AT4" s="13"/>
      <c r="AU4" s="13"/>
      <c r="AV4" s="13"/>
      <c r="AW4" s="13"/>
      <c r="AX4" s="13"/>
      <c r="AY4" s="13"/>
      <c r="AZ4" s="13"/>
      <c r="BA4" s="13"/>
      <c r="BB4" s="13"/>
      <c r="BC4" s="13"/>
      <c r="BD4" s="13"/>
      <c r="BE4" s="13"/>
      <c r="BF4" s="13"/>
      <c r="BG4" s="13"/>
      <c r="BH4" s="26"/>
      <c r="BI4" s="26"/>
      <c r="BJ4" s="13"/>
      <c r="BK4" s="13"/>
      <c r="BL4" s="13"/>
      <c r="BM4" s="13"/>
      <c r="BN4" s="13"/>
    </row>
    <row r="5" spans="1:79" ht="11.25" customHeight="1" thickTop="1" thickBot="1" x14ac:dyDescent="0.25">
      <c r="AM5" s="13"/>
      <c r="AN5" s="13"/>
      <c r="AO5" s="13"/>
      <c r="AP5" s="13"/>
      <c r="AQ5" s="13"/>
      <c r="AR5" s="13"/>
      <c r="AS5" s="13"/>
      <c r="AT5" s="13"/>
      <c r="AU5" s="13"/>
      <c r="AV5" s="13"/>
      <c r="AW5" s="13"/>
      <c r="AX5" s="13"/>
      <c r="AY5" s="13" t="s">
        <v>41</v>
      </c>
      <c r="AZ5" s="13"/>
      <c r="BA5" s="13"/>
      <c r="BB5" s="13"/>
      <c r="BC5" s="13" t="s">
        <v>589</v>
      </c>
      <c r="BD5" s="13"/>
      <c r="BE5" s="13"/>
      <c r="BF5" s="13"/>
      <c r="BG5" s="13"/>
      <c r="BH5" s="148"/>
      <c r="BI5" s="149"/>
      <c r="BJ5" s="28" t="s">
        <v>32</v>
      </c>
      <c r="BK5" s="30"/>
      <c r="BL5" s="150"/>
      <c r="BM5" s="149"/>
      <c r="BN5" s="28" t="s">
        <v>42</v>
      </c>
    </row>
    <row r="6" spans="1:79" ht="11.25" customHeight="1" thickTop="1" thickBot="1" x14ac:dyDescent="0.25">
      <c r="AM6" s="24" t="s">
        <v>40</v>
      </c>
      <c r="AN6" s="24"/>
      <c r="AO6" s="24"/>
      <c r="AP6" s="24"/>
      <c r="AQ6" s="13"/>
      <c r="AR6" s="13"/>
      <c r="AS6" s="13"/>
      <c r="AT6" s="13"/>
      <c r="AU6" s="13"/>
      <c r="AV6" s="13"/>
      <c r="AW6" s="13"/>
      <c r="AX6" s="13"/>
      <c r="AY6" s="13"/>
      <c r="AZ6" s="13"/>
      <c r="BA6" s="13"/>
      <c r="BB6" s="13"/>
      <c r="BC6" s="13"/>
      <c r="BD6" s="13"/>
      <c r="BE6" s="13"/>
      <c r="BF6" s="13"/>
      <c r="BG6" s="13"/>
      <c r="BH6" s="29"/>
      <c r="BI6" s="29"/>
      <c r="BJ6" s="13"/>
      <c r="BK6" s="13"/>
      <c r="BL6" s="29"/>
      <c r="BM6" s="29"/>
      <c r="BN6" s="13"/>
    </row>
    <row r="7" spans="1:79" ht="12" customHeight="1" thickTop="1" thickBot="1" x14ac:dyDescent="0.25">
      <c r="A7" s="16"/>
      <c r="B7" s="24" t="s">
        <v>1</v>
      </c>
      <c r="C7" s="24"/>
      <c r="D7" s="24"/>
      <c r="E7" s="24"/>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7"/>
      <c r="AJ7" s="17"/>
      <c r="AK7" s="17"/>
      <c r="AM7" s="122" t="s">
        <v>39</v>
      </c>
      <c r="AN7" s="122"/>
      <c r="AO7" s="122"/>
      <c r="AP7" s="106"/>
      <c r="AQ7" s="103"/>
      <c r="AR7" s="104"/>
      <c r="AS7" s="104"/>
      <c r="AT7" s="104"/>
      <c r="AU7" s="104"/>
      <c r="AV7" s="104"/>
      <c r="AW7" s="104"/>
      <c r="AX7" s="104"/>
      <c r="AY7" s="104"/>
      <c r="AZ7" s="104"/>
      <c r="BA7" s="104"/>
      <c r="BB7" s="104"/>
      <c r="BC7" s="104"/>
      <c r="BD7" s="104"/>
      <c r="BE7" s="104"/>
      <c r="BF7" s="104"/>
      <c r="BG7" s="104"/>
      <c r="BH7" s="104"/>
      <c r="BI7" s="104"/>
      <c r="BJ7" s="104"/>
      <c r="BK7" s="104"/>
      <c r="BL7" s="104"/>
      <c r="BM7" s="104"/>
      <c r="BN7" s="105"/>
    </row>
    <row r="8" spans="1:79" ht="12" customHeight="1" thickTop="1" x14ac:dyDescent="0.2">
      <c r="B8" s="122" t="s">
        <v>2</v>
      </c>
      <c r="C8" s="122"/>
      <c r="D8" s="122"/>
      <c r="E8" s="123"/>
      <c r="F8" s="103"/>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5"/>
      <c r="AI8" s="25"/>
      <c r="AJ8" s="25"/>
      <c r="AK8" s="25"/>
      <c r="AM8" s="122" t="s">
        <v>5</v>
      </c>
      <c r="AN8" s="122"/>
      <c r="AO8" s="122"/>
      <c r="AP8" s="106"/>
      <c r="AQ8" s="100"/>
      <c r="AR8" s="101"/>
      <c r="AS8" s="101"/>
      <c r="AT8" s="101"/>
      <c r="AU8" s="101"/>
      <c r="AV8" s="101"/>
      <c r="AW8" s="101"/>
      <c r="AX8" s="101"/>
      <c r="AY8" s="101"/>
      <c r="AZ8" s="101"/>
      <c r="BA8" s="101"/>
      <c r="BB8" s="101"/>
      <c r="BC8" s="101"/>
      <c r="BD8" s="101"/>
      <c r="BE8" s="101"/>
      <c r="BF8" s="101"/>
      <c r="BG8" s="101"/>
      <c r="BH8" s="101"/>
      <c r="BI8" s="101"/>
      <c r="BJ8" s="101"/>
      <c r="BK8" s="101"/>
      <c r="BL8" s="101"/>
      <c r="BM8" s="101"/>
      <c r="BN8" s="102"/>
    </row>
    <row r="9" spans="1:79" ht="12" customHeight="1" thickBot="1" x14ac:dyDescent="0.25">
      <c r="B9" s="122" t="s">
        <v>3</v>
      </c>
      <c r="C9" s="122"/>
      <c r="D9" s="122"/>
      <c r="E9" s="123"/>
      <c r="F9" s="97"/>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c r="AI9" s="25"/>
      <c r="AJ9" s="25"/>
      <c r="AK9" s="25"/>
      <c r="AM9" s="122" t="s">
        <v>38</v>
      </c>
      <c r="AN9" s="122"/>
      <c r="AO9" s="122"/>
      <c r="AP9" s="106"/>
      <c r="AQ9" s="100"/>
      <c r="AR9" s="101"/>
      <c r="AS9" s="101"/>
      <c r="AT9" s="101"/>
      <c r="AU9" s="101"/>
      <c r="AV9" s="101"/>
      <c r="AW9" s="101"/>
      <c r="AX9" s="101"/>
      <c r="AY9" s="101"/>
      <c r="AZ9" s="101"/>
      <c r="BA9" s="101"/>
      <c r="BB9" s="101"/>
      <c r="BC9" s="101"/>
      <c r="BD9" s="101"/>
      <c r="BE9" s="101"/>
      <c r="BF9" s="101"/>
      <c r="BG9" s="101"/>
      <c r="BH9" s="101"/>
      <c r="BI9" s="101"/>
      <c r="BJ9" s="101"/>
      <c r="BK9" s="101"/>
      <c r="BL9" s="101"/>
      <c r="BM9" s="101"/>
      <c r="BN9" s="102"/>
    </row>
    <row r="10" spans="1:79" ht="12" customHeight="1" thickTop="1" thickBot="1" x14ac:dyDescent="0.25">
      <c r="B10" s="116"/>
      <c r="C10" s="116"/>
      <c r="D10" s="116"/>
      <c r="E10" s="116"/>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25"/>
      <c r="AJ10" s="25"/>
      <c r="AK10" s="25"/>
      <c r="AM10" s="122" t="s">
        <v>37</v>
      </c>
      <c r="AN10" s="122"/>
      <c r="AO10" s="122"/>
      <c r="AP10" s="106"/>
      <c r="AQ10" s="97"/>
      <c r="AR10" s="98"/>
      <c r="AS10" s="98"/>
      <c r="AT10" s="98"/>
      <c r="AU10" s="98"/>
      <c r="AV10" s="98"/>
      <c r="AW10" s="98"/>
      <c r="AX10" s="98"/>
      <c r="AY10" s="98"/>
      <c r="AZ10" s="98"/>
      <c r="BA10" s="98"/>
      <c r="BB10" s="98"/>
      <c r="BC10" s="98"/>
      <c r="BD10" s="98"/>
      <c r="BE10" s="98"/>
      <c r="BF10" s="98"/>
      <c r="BG10" s="98"/>
      <c r="BH10" s="98"/>
      <c r="BI10" s="98"/>
      <c r="BJ10" s="98"/>
      <c r="BK10" s="98"/>
      <c r="BL10" s="98"/>
      <c r="BM10" s="98"/>
      <c r="BN10" s="99"/>
    </row>
    <row r="11" spans="1:79" ht="3.75" customHeight="1" thickTop="1" thickBot="1" x14ac:dyDescent="0.25">
      <c r="AM11" s="13"/>
      <c r="AN11" s="13"/>
      <c r="AO11" s="13"/>
      <c r="AP11" s="13"/>
      <c r="AQ11" s="13"/>
      <c r="AR11" s="13"/>
      <c r="AS11" s="13"/>
      <c r="AT11" s="13"/>
      <c r="AU11" s="13"/>
      <c r="AV11" s="29"/>
      <c r="AW11" s="29"/>
      <c r="AX11" s="29"/>
      <c r="AY11" s="29"/>
      <c r="AZ11" s="29"/>
      <c r="BA11" s="29"/>
      <c r="BB11" s="29"/>
      <c r="BC11" s="29"/>
      <c r="BD11" s="29"/>
      <c r="BE11" s="13"/>
      <c r="BF11" s="13"/>
      <c r="BG11" s="13"/>
      <c r="BH11" s="13"/>
      <c r="BI11" s="13"/>
      <c r="BJ11" s="13"/>
      <c r="BK11" s="13"/>
      <c r="BL11" s="13"/>
      <c r="BM11" s="13"/>
      <c r="BN11" s="13"/>
    </row>
    <row r="12" spans="1:79" ht="12" customHeight="1" thickTop="1" thickBot="1" x14ac:dyDescent="0.25">
      <c r="B12" s="22" t="s">
        <v>4</v>
      </c>
      <c r="AM12" s="185" t="s">
        <v>33</v>
      </c>
      <c r="AN12" s="186"/>
      <c r="AO12" s="186"/>
      <c r="AP12" s="186"/>
      <c r="AQ12" s="186"/>
      <c r="AR12" s="186"/>
      <c r="AS12" s="186"/>
      <c r="AT12" s="186"/>
      <c r="AU12" s="187"/>
      <c r="AV12" s="109"/>
      <c r="AW12" s="110"/>
      <c r="AX12" s="110"/>
      <c r="AY12" s="110"/>
      <c r="AZ12" s="110"/>
      <c r="BA12" s="110"/>
      <c r="BB12" s="110"/>
      <c r="BC12" s="110"/>
      <c r="BD12" s="111"/>
      <c r="BE12" s="13"/>
      <c r="BF12" s="13"/>
      <c r="BG12" s="120" t="str">
        <f>IF(AV12="","","シート2が　  　"&amp;AV12&amp;"枚必要です")</f>
        <v/>
      </c>
      <c r="BH12" s="120"/>
      <c r="BI12" s="120"/>
      <c r="BJ12" s="120"/>
      <c r="BK12" s="120"/>
      <c r="BL12" s="120"/>
      <c r="BM12" s="120"/>
      <c r="BN12" s="120"/>
    </row>
    <row r="13" spans="1:79" ht="18.600000000000001" thickTop="1" x14ac:dyDescent="0.2">
      <c r="B13" s="106" t="s">
        <v>5</v>
      </c>
      <c r="C13" s="107"/>
      <c r="D13" s="107"/>
      <c r="E13" s="108"/>
      <c r="F13" s="103"/>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5"/>
      <c r="AI13" s="25"/>
      <c r="AJ13" s="25"/>
      <c r="AK13" s="25"/>
      <c r="AL13" s="25"/>
      <c r="AM13" s="76" t="s">
        <v>34</v>
      </c>
      <c r="AN13" s="77"/>
      <c r="AO13" s="77"/>
      <c r="AP13" s="77"/>
      <c r="AQ13" s="77"/>
      <c r="AR13" s="77"/>
      <c r="AS13" s="77"/>
      <c r="AT13" s="77"/>
      <c r="AU13" s="78"/>
      <c r="AV13" s="194"/>
      <c r="AW13" s="194"/>
      <c r="AX13" s="194"/>
      <c r="AY13" s="194"/>
      <c r="AZ13" s="194"/>
      <c r="BA13" s="194"/>
      <c r="BB13" s="194"/>
      <c r="BC13" s="194"/>
      <c r="BD13" s="195"/>
      <c r="BE13" s="13"/>
      <c r="BF13" s="13"/>
      <c r="BG13" s="120"/>
      <c r="BH13" s="120"/>
      <c r="BI13" s="120"/>
      <c r="BJ13" s="120"/>
      <c r="BK13" s="120"/>
      <c r="BL13" s="120"/>
      <c r="BM13" s="120"/>
      <c r="BN13" s="120"/>
      <c r="BO13" s="31"/>
      <c r="BQ13" s="31" t="s">
        <v>536</v>
      </c>
    </row>
    <row r="14" spans="1:79" ht="18.600000000000001" thickBot="1" x14ac:dyDescent="0.25">
      <c r="B14" s="106" t="s">
        <v>6</v>
      </c>
      <c r="C14" s="107"/>
      <c r="D14" s="107"/>
      <c r="E14" s="108"/>
      <c r="F14" s="97"/>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9"/>
      <c r="AI14" s="25"/>
      <c r="AJ14" s="25"/>
      <c r="AK14" s="25"/>
      <c r="AL14" s="25"/>
      <c r="AM14" s="76" t="s">
        <v>35</v>
      </c>
      <c r="AN14" s="77"/>
      <c r="AO14" s="79"/>
      <c r="AP14" s="77"/>
      <c r="AQ14" s="77"/>
      <c r="AR14" s="77"/>
      <c r="AS14" s="77"/>
      <c r="AT14" s="77"/>
      <c r="AU14" s="77"/>
      <c r="AV14" s="191"/>
      <c r="AW14" s="192"/>
      <c r="AX14" s="192"/>
      <c r="AY14" s="192"/>
      <c r="AZ14" s="192"/>
      <c r="BA14" s="192"/>
      <c r="BB14" s="192"/>
      <c r="BC14" s="192"/>
      <c r="BD14" s="193"/>
      <c r="BE14" s="13"/>
      <c r="BF14" s="13"/>
      <c r="BG14" s="13"/>
      <c r="BH14" s="13"/>
      <c r="BI14" s="13"/>
      <c r="BJ14" s="13"/>
      <c r="BK14" s="13"/>
      <c r="BL14" s="13"/>
      <c r="BM14" s="13"/>
      <c r="BN14" s="13"/>
      <c r="BO14" s="31"/>
      <c r="BQ14" s="31" t="s">
        <v>537</v>
      </c>
    </row>
    <row r="15" spans="1:79" ht="19.2" thickTop="1" thickBot="1" x14ac:dyDescent="0.25">
      <c r="B15" s="106" t="s">
        <v>7</v>
      </c>
      <c r="C15" s="107"/>
      <c r="D15" s="107"/>
      <c r="E15" s="124"/>
      <c r="F15" s="23" t="s">
        <v>8</v>
      </c>
      <c r="G15" s="80"/>
      <c r="H15" s="81"/>
      <c r="I15" s="82"/>
      <c r="J15" s="24" t="s">
        <v>9</v>
      </c>
      <c r="K15" s="83"/>
      <c r="L15" s="84"/>
      <c r="M15" s="84"/>
      <c r="N15" s="85"/>
      <c r="O15" s="117"/>
      <c r="P15" s="118"/>
      <c r="Q15" s="118"/>
      <c r="R15" s="118"/>
      <c r="S15" s="119"/>
      <c r="T15" s="125"/>
      <c r="U15" s="126"/>
      <c r="V15" s="126"/>
      <c r="W15" s="126"/>
      <c r="X15" s="126"/>
      <c r="Y15" s="126"/>
      <c r="Z15" s="126"/>
      <c r="AA15" s="126"/>
      <c r="AB15" s="126"/>
      <c r="AC15" s="126"/>
      <c r="AD15" s="126"/>
      <c r="AE15" s="126"/>
      <c r="AF15" s="126"/>
      <c r="AG15" s="126"/>
      <c r="AH15" s="127"/>
      <c r="AI15" s="27"/>
      <c r="AJ15" s="25"/>
      <c r="AK15" s="25"/>
      <c r="AL15" s="25"/>
      <c r="AM15" s="76" t="s">
        <v>36</v>
      </c>
      <c r="AN15" s="77"/>
      <c r="AO15" s="79"/>
      <c r="AP15" s="77"/>
      <c r="AQ15" s="77"/>
      <c r="AR15" s="77"/>
      <c r="AS15" s="77"/>
      <c r="AT15" s="77"/>
      <c r="AU15" s="77"/>
      <c r="AV15" s="188"/>
      <c r="AW15" s="189"/>
      <c r="AX15" s="189"/>
      <c r="AY15" s="189"/>
      <c r="AZ15" s="189"/>
      <c r="BA15" s="189"/>
      <c r="BB15" s="189"/>
      <c r="BC15" s="189"/>
      <c r="BD15" s="190"/>
      <c r="BE15" s="13"/>
      <c r="BF15" s="13"/>
      <c r="BG15" s="13"/>
      <c r="BH15" s="13"/>
      <c r="BI15" s="13"/>
      <c r="BJ15" s="13"/>
      <c r="BK15" s="13"/>
      <c r="BL15" s="13"/>
      <c r="BM15" s="13"/>
      <c r="BN15" s="13"/>
    </row>
    <row r="16" spans="1:79" ht="3.75" customHeight="1" thickTop="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row>
    <row r="17" spans="2:67" ht="13.5" customHeight="1" x14ac:dyDescent="0.2">
      <c r="B17" s="22" t="s">
        <v>590</v>
      </c>
      <c r="C17" s="15"/>
      <c r="AW17" s="14"/>
      <c r="BH17" s="32"/>
      <c r="BI17" s="32"/>
      <c r="BJ17" s="32"/>
      <c r="BK17" s="32"/>
      <c r="BL17" s="32"/>
      <c r="BM17" s="32"/>
      <c r="BN17" s="32"/>
    </row>
    <row r="18" spans="2:67" s="17" customFormat="1" ht="11.25" customHeight="1" thickBot="1" x14ac:dyDescent="0.25">
      <c r="B18" s="131" t="s">
        <v>10</v>
      </c>
      <c r="C18" s="132"/>
      <c r="D18" s="132"/>
      <c r="E18" s="132"/>
      <c r="F18" s="133"/>
      <c r="G18" s="122" t="s">
        <v>16</v>
      </c>
      <c r="H18" s="122"/>
      <c r="I18" s="122"/>
      <c r="J18" s="122"/>
      <c r="K18" s="122"/>
      <c r="L18" s="122"/>
      <c r="M18" s="122"/>
      <c r="N18" s="122"/>
      <c r="O18" s="122"/>
      <c r="P18" s="122"/>
      <c r="Q18" s="122"/>
      <c r="R18" s="122"/>
      <c r="S18" s="114" t="s">
        <v>17</v>
      </c>
      <c r="T18" s="114"/>
      <c r="U18" s="114"/>
      <c r="V18" s="122" t="s">
        <v>30</v>
      </c>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14" t="s">
        <v>15</v>
      </c>
      <c r="BG18" s="114"/>
      <c r="BH18" s="112" t="s">
        <v>31</v>
      </c>
      <c r="BI18" s="112"/>
      <c r="BJ18" s="112"/>
      <c r="BK18" s="112"/>
      <c r="BL18" s="112"/>
      <c r="BM18" s="112"/>
      <c r="BN18" s="112"/>
    </row>
    <row r="19" spans="2:67" s="17" customFormat="1" ht="17.25" customHeight="1" thickTop="1" thickBot="1" x14ac:dyDescent="0.25">
      <c r="B19" s="134"/>
      <c r="C19" s="135"/>
      <c r="D19" s="135"/>
      <c r="E19" s="135"/>
      <c r="F19" s="136"/>
      <c r="G19" s="113" t="s">
        <v>11</v>
      </c>
      <c r="H19" s="113"/>
      <c r="I19" s="113"/>
      <c r="J19" s="113" t="s">
        <v>12</v>
      </c>
      <c r="K19" s="113"/>
      <c r="L19" s="113"/>
      <c r="M19" s="113" t="s">
        <v>535</v>
      </c>
      <c r="N19" s="113"/>
      <c r="O19" s="143" t="s">
        <v>14</v>
      </c>
      <c r="P19" s="143"/>
      <c r="Q19" s="114" t="s">
        <v>15</v>
      </c>
      <c r="R19" s="114"/>
      <c r="S19" s="114"/>
      <c r="T19" s="114"/>
      <c r="U19" s="114"/>
      <c r="V19" s="147" t="s">
        <v>18</v>
      </c>
      <c r="W19" s="147"/>
      <c r="X19" s="147"/>
      <c r="Y19" s="147" t="s">
        <v>19</v>
      </c>
      <c r="Z19" s="147"/>
      <c r="AA19" s="147"/>
      <c r="AB19" s="147" t="s">
        <v>20</v>
      </c>
      <c r="AC19" s="147"/>
      <c r="AD19" s="147"/>
      <c r="AE19" s="147" t="s">
        <v>21</v>
      </c>
      <c r="AF19" s="147"/>
      <c r="AG19" s="147"/>
      <c r="AH19" s="147" t="s">
        <v>22</v>
      </c>
      <c r="AI19" s="147"/>
      <c r="AJ19" s="147"/>
      <c r="AK19" s="147" t="s">
        <v>23</v>
      </c>
      <c r="AL19" s="147"/>
      <c r="AM19" s="147"/>
      <c r="AN19" s="147" t="s">
        <v>24</v>
      </c>
      <c r="AO19" s="147"/>
      <c r="AP19" s="147"/>
      <c r="AQ19" s="147" t="s">
        <v>25</v>
      </c>
      <c r="AR19" s="147"/>
      <c r="AS19" s="147"/>
      <c r="AT19" s="147" t="s">
        <v>26</v>
      </c>
      <c r="AU19" s="147"/>
      <c r="AV19" s="147"/>
      <c r="AW19" s="147" t="s">
        <v>27</v>
      </c>
      <c r="AX19" s="147"/>
      <c r="AY19" s="147"/>
      <c r="AZ19" s="147" t="s">
        <v>28</v>
      </c>
      <c r="BA19" s="147"/>
      <c r="BB19" s="147"/>
      <c r="BC19" s="147" t="s">
        <v>29</v>
      </c>
      <c r="BD19" s="147"/>
      <c r="BE19" s="147"/>
      <c r="BF19" s="114"/>
      <c r="BG19" s="160"/>
      <c r="BH19" s="196"/>
      <c r="BI19" s="197"/>
      <c r="BJ19" s="197"/>
      <c r="BK19" s="197"/>
      <c r="BL19" s="197"/>
      <c r="BM19" s="197"/>
      <c r="BN19" s="197"/>
      <c r="BO19" s="33"/>
    </row>
    <row r="20" spans="2:67" s="17" customFormat="1" ht="19.2" customHeight="1" thickTop="1" x14ac:dyDescent="0.2">
      <c r="B20" s="86" t="str">
        <f>IFERROR(VLOOKUP(C20,原燃料!$C$3:$M$86,2,FALSE),"")</f>
        <v/>
      </c>
      <c r="C20" s="128"/>
      <c r="D20" s="129"/>
      <c r="E20" s="129"/>
      <c r="F20" s="130"/>
      <c r="G20" s="137" t="str">
        <f>IF(B20="2H","0.0000","")</f>
        <v/>
      </c>
      <c r="H20" s="138"/>
      <c r="I20" s="139"/>
      <c r="J20" s="140" t="str">
        <f t="shared" ref="J20" si="0">IF(B20="2H","0.0000","")</f>
        <v/>
      </c>
      <c r="K20" s="138"/>
      <c r="L20" s="139"/>
      <c r="M20" s="140" t="str">
        <f t="shared" ref="M20" si="1">IF(B20="2H","－","")</f>
        <v/>
      </c>
      <c r="N20" s="139"/>
      <c r="O20" s="141" t="str">
        <f t="shared" ref="O20" si="2">IF(B20="2H","45000","")</f>
        <v/>
      </c>
      <c r="P20" s="142"/>
      <c r="Q20" s="168" t="str">
        <f>IFERROR(VLOOKUP(C20,原燃料!$C$3:$M$86,5,FALSE),"")</f>
        <v/>
      </c>
      <c r="R20" s="114"/>
      <c r="S20" s="157" t="str">
        <f>IF(COUNTBLANK(V20:BE20)=36,"",SUM(V20:BE20))</f>
        <v/>
      </c>
      <c r="T20" s="158"/>
      <c r="U20" s="159"/>
      <c r="V20" s="153"/>
      <c r="W20" s="153"/>
      <c r="X20" s="154"/>
      <c r="Y20" s="155"/>
      <c r="Z20" s="153"/>
      <c r="AA20" s="154"/>
      <c r="AB20" s="155"/>
      <c r="AC20" s="153"/>
      <c r="AD20" s="154"/>
      <c r="AE20" s="155"/>
      <c r="AF20" s="153"/>
      <c r="AG20" s="154"/>
      <c r="AH20" s="155"/>
      <c r="AI20" s="153"/>
      <c r="AJ20" s="154"/>
      <c r="AK20" s="155"/>
      <c r="AL20" s="153"/>
      <c r="AM20" s="154"/>
      <c r="AN20" s="155"/>
      <c r="AO20" s="153"/>
      <c r="AP20" s="154"/>
      <c r="AQ20" s="155"/>
      <c r="AR20" s="153"/>
      <c r="AS20" s="154"/>
      <c r="AT20" s="155"/>
      <c r="AU20" s="153"/>
      <c r="AV20" s="154"/>
      <c r="AW20" s="155"/>
      <c r="AX20" s="153"/>
      <c r="AY20" s="154"/>
      <c r="AZ20" s="155"/>
      <c r="BA20" s="153"/>
      <c r="BB20" s="154"/>
      <c r="BC20" s="155"/>
      <c r="BD20" s="153"/>
      <c r="BE20" s="156"/>
      <c r="BF20" s="161" t="str">
        <f>IFERROR(VLOOKUP(C20,原燃料!$C$3:$M$86,3,FALSE),"")</f>
        <v/>
      </c>
      <c r="BG20" s="160"/>
      <c r="BH20" s="162"/>
      <c r="BI20" s="163"/>
      <c r="BJ20" s="163"/>
      <c r="BK20" s="163"/>
      <c r="BL20" s="164"/>
      <c r="BM20" s="151" t="str">
        <f>IFERROR(VLOOKUP(C20,原燃料!$C$3:$M$86,4,FALSE),"")</f>
        <v/>
      </c>
      <c r="BN20" s="152"/>
    </row>
    <row r="21" spans="2:67" s="17" customFormat="1" ht="19.2" customHeight="1" x14ac:dyDescent="0.2">
      <c r="B21" s="86" t="str">
        <f>IFERROR(VLOOKUP(C21,原燃料!$C$3:$M$86,2,FALSE),"")</f>
        <v/>
      </c>
      <c r="C21" s="172"/>
      <c r="D21" s="173"/>
      <c r="E21" s="173"/>
      <c r="F21" s="174"/>
      <c r="G21" s="137" t="str">
        <f>IF(B21="2H","0.0000","")</f>
        <v/>
      </c>
      <c r="H21" s="138"/>
      <c r="I21" s="139"/>
      <c r="J21" s="140" t="str">
        <f t="shared" ref="J21:J30" si="3">IF(B21="2H","0.0000","")</f>
        <v/>
      </c>
      <c r="K21" s="138"/>
      <c r="L21" s="139"/>
      <c r="M21" s="140" t="str">
        <f t="shared" ref="M21:M30" si="4">IF(B21="2H","－","")</f>
        <v/>
      </c>
      <c r="N21" s="139"/>
      <c r="O21" s="141" t="str">
        <f t="shared" ref="O21:O30" si="5">IF(B21="2H","45000","")</f>
        <v/>
      </c>
      <c r="P21" s="142"/>
      <c r="Q21" s="168" t="str">
        <f>IFERROR(VLOOKUP(C21,原燃料!$C$3:$M$86,5,FALSE),"")</f>
        <v/>
      </c>
      <c r="R21" s="114"/>
      <c r="S21" s="157" t="str">
        <f t="shared" ref="S21:S30" si="6">IF(COUNTBLANK(V21:BE21)=36,"",SUM(V21:BE21))</f>
        <v/>
      </c>
      <c r="T21" s="158"/>
      <c r="U21" s="159"/>
      <c r="V21" s="166"/>
      <c r="W21" s="166"/>
      <c r="X21" s="167"/>
      <c r="Y21" s="165"/>
      <c r="Z21" s="166"/>
      <c r="AA21" s="167"/>
      <c r="AB21" s="165"/>
      <c r="AC21" s="166"/>
      <c r="AD21" s="167"/>
      <c r="AE21" s="165"/>
      <c r="AF21" s="166"/>
      <c r="AG21" s="167"/>
      <c r="AH21" s="165"/>
      <c r="AI21" s="166"/>
      <c r="AJ21" s="167"/>
      <c r="AK21" s="165"/>
      <c r="AL21" s="166"/>
      <c r="AM21" s="167"/>
      <c r="AN21" s="165"/>
      <c r="AO21" s="166"/>
      <c r="AP21" s="167"/>
      <c r="AQ21" s="165"/>
      <c r="AR21" s="166"/>
      <c r="AS21" s="167"/>
      <c r="AT21" s="165"/>
      <c r="AU21" s="166"/>
      <c r="AV21" s="167"/>
      <c r="AW21" s="165"/>
      <c r="AX21" s="166"/>
      <c r="AY21" s="167"/>
      <c r="AZ21" s="165"/>
      <c r="BA21" s="166"/>
      <c r="BB21" s="167"/>
      <c r="BC21" s="165"/>
      <c r="BD21" s="166"/>
      <c r="BE21" s="169"/>
      <c r="BF21" s="170" t="str">
        <f>IFERROR(VLOOKUP(C21,原燃料!$C$3:$M$86,3,FALSE),"")</f>
        <v/>
      </c>
      <c r="BG21" s="171"/>
      <c r="BH21" s="175"/>
      <c r="BI21" s="176"/>
      <c r="BJ21" s="176"/>
      <c r="BK21" s="176"/>
      <c r="BL21" s="177"/>
      <c r="BM21" s="170" t="str">
        <f>IFERROR(VLOOKUP(C21,原燃料!$C$3:$M$86,4,FALSE),"")</f>
        <v/>
      </c>
      <c r="BN21" s="161"/>
    </row>
    <row r="22" spans="2:67" s="17" customFormat="1" ht="19.2" customHeight="1" x14ac:dyDescent="0.2">
      <c r="B22" s="86" t="str">
        <f>IFERROR(VLOOKUP(C22,原燃料!$C$3:$M$86,2,FALSE),"")</f>
        <v/>
      </c>
      <c r="C22" s="172"/>
      <c r="D22" s="173"/>
      <c r="E22" s="173"/>
      <c r="F22" s="174"/>
      <c r="G22" s="137" t="str">
        <f>IF(B22="2H","0.0000","")</f>
        <v/>
      </c>
      <c r="H22" s="138"/>
      <c r="I22" s="139"/>
      <c r="J22" s="140" t="str">
        <f t="shared" si="3"/>
        <v/>
      </c>
      <c r="K22" s="138"/>
      <c r="L22" s="139"/>
      <c r="M22" s="140" t="str">
        <f t="shared" si="4"/>
        <v/>
      </c>
      <c r="N22" s="139"/>
      <c r="O22" s="141" t="str">
        <f t="shared" si="5"/>
        <v/>
      </c>
      <c r="P22" s="142"/>
      <c r="Q22" s="168" t="str">
        <f>IFERROR(VLOOKUP(C22,原燃料!$C$3:$M$86,5,FALSE),"")</f>
        <v/>
      </c>
      <c r="R22" s="114"/>
      <c r="S22" s="157" t="str">
        <f t="shared" si="6"/>
        <v/>
      </c>
      <c r="T22" s="158"/>
      <c r="U22" s="159"/>
      <c r="V22" s="166"/>
      <c r="W22" s="166"/>
      <c r="X22" s="167"/>
      <c r="Y22" s="165"/>
      <c r="Z22" s="166"/>
      <c r="AA22" s="167"/>
      <c r="AB22" s="165"/>
      <c r="AC22" s="166"/>
      <c r="AD22" s="167"/>
      <c r="AE22" s="165"/>
      <c r="AF22" s="166"/>
      <c r="AG22" s="167"/>
      <c r="AH22" s="165"/>
      <c r="AI22" s="166"/>
      <c r="AJ22" s="167"/>
      <c r="AK22" s="165"/>
      <c r="AL22" s="166"/>
      <c r="AM22" s="167"/>
      <c r="AN22" s="165"/>
      <c r="AO22" s="166"/>
      <c r="AP22" s="167"/>
      <c r="AQ22" s="165"/>
      <c r="AR22" s="166"/>
      <c r="AS22" s="167"/>
      <c r="AT22" s="165"/>
      <c r="AU22" s="166"/>
      <c r="AV22" s="167"/>
      <c r="AW22" s="165"/>
      <c r="AX22" s="166"/>
      <c r="AY22" s="167"/>
      <c r="AZ22" s="165"/>
      <c r="BA22" s="166"/>
      <c r="BB22" s="167"/>
      <c r="BC22" s="165"/>
      <c r="BD22" s="166"/>
      <c r="BE22" s="169"/>
      <c r="BF22" s="170" t="str">
        <f>IFERROR(VLOOKUP(C22,原燃料!$C$3:$M$86,3,FALSE),"")</f>
        <v/>
      </c>
      <c r="BG22" s="171"/>
      <c r="BH22" s="175"/>
      <c r="BI22" s="176"/>
      <c r="BJ22" s="176"/>
      <c r="BK22" s="176"/>
      <c r="BL22" s="177"/>
      <c r="BM22" s="170" t="str">
        <f>IFERROR(VLOOKUP(C22,原燃料!$C$3:$M$86,4,FALSE),"")</f>
        <v/>
      </c>
      <c r="BN22" s="161"/>
    </row>
    <row r="23" spans="2:67" s="17" customFormat="1" ht="19.2" customHeight="1" x14ac:dyDescent="0.2">
      <c r="B23" s="86" t="str">
        <f>IFERROR(VLOOKUP(C23,原燃料!$C$3:$M$86,2,FALSE),"")</f>
        <v/>
      </c>
      <c r="C23" s="172"/>
      <c r="D23" s="173"/>
      <c r="E23" s="173"/>
      <c r="F23" s="174"/>
      <c r="G23" s="137" t="str">
        <f t="shared" ref="G23:G30" si="7">IF(B23="2H","0.0000","")</f>
        <v/>
      </c>
      <c r="H23" s="138"/>
      <c r="I23" s="139"/>
      <c r="J23" s="140" t="str">
        <f t="shared" si="3"/>
        <v/>
      </c>
      <c r="K23" s="138"/>
      <c r="L23" s="139"/>
      <c r="M23" s="140" t="str">
        <f t="shared" si="4"/>
        <v/>
      </c>
      <c r="N23" s="139"/>
      <c r="O23" s="141" t="str">
        <f t="shared" si="5"/>
        <v/>
      </c>
      <c r="P23" s="142"/>
      <c r="Q23" s="168" t="str">
        <f>IFERROR(VLOOKUP(C23,原燃料!$C$3:$M$86,5,FALSE),"")</f>
        <v/>
      </c>
      <c r="R23" s="114"/>
      <c r="S23" s="157" t="str">
        <f t="shared" si="6"/>
        <v/>
      </c>
      <c r="T23" s="158"/>
      <c r="U23" s="159"/>
      <c r="V23" s="166"/>
      <c r="W23" s="166"/>
      <c r="X23" s="167"/>
      <c r="Y23" s="165"/>
      <c r="Z23" s="166"/>
      <c r="AA23" s="167"/>
      <c r="AB23" s="165"/>
      <c r="AC23" s="166"/>
      <c r="AD23" s="167"/>
      <c r="AE23" s="165"/>
      <c r="AF23" s="166"/>
      <c r="AG23" s="167"/>
      <c r="AH23" s="165"/>
      <c r="AI23" s="166"/>
      <c r="AJ23" s="167"/>
      <c r="AK23" s="165"/>
      <c r="AL23" s="166"/>
      <c r="AM23" s="167"/>
      <c r="AN23" s="165"/>
      <c r="AO23" s="166"/>
      <c r="AP23" s="167"/>
      <c r="AQ23" s="165"/>
      <c r="AR23" s="166"/>
      <c r="AS23" s="167"/>
      <c r="AT23" s="165"/>
      <c r="AU23" s="166"/>
      <c r="AV23" s="167"/>
      <c r="AW23" s="165"/>
      <c r="AX23" s="166"/>
      <c r="AY23" s="167"/>
      <c r="AZ23" s="165"/>
      <c r="BA23" s="166"/>
      <c r="BB23" s="167"/>
      <c r="BC23" s="165"/>
      <c r="BD23" s="166"/>
      <c r="BE23" s="169"/>
      <c r="BF23" s="170" t="str">
        <f>IFERROR(VLOOKUP(C23,原燃料!$C$3:$M$86,3,FALSE),"")</f>
        <v/>
      </c>
      <c r="BG23" s="171"/>
      <c r="BH23" s="175"/>
      <c r="BI23" s="176"/>
      <c r="BJ23" s="176"/>
      <c r="BK23" s="176"/>
      <c r="BL23" s="177"/>
      <c r="BM23" s="170" t="str">
        <f>IFERROR(VLOOKUP(C23,原燃料!$C$3:$M$86,4,FALSE),"")</f>
        <v/>
      </c>
      <c r="BN23" s="161"/>
    </row>
    <row r="24" spans="2:67" s="17" customFormat="1" ht="19.2" customHeight="1" x14ac:dyDescent="0.2">
      <c r="B24" s="86" t="str">
        <f>IFERROR(VLOOKUP(C24,原燃料!$C$3:$M$86,2,FALSE),"")</f>
        <v/>
      </c>
      <c r="C24" s="172"/>
      <c r="D24" s="173"/>
      <c r="E24" s="173"/>
      <c r="F24" s="174"/>
      <c r="G24" s="137" t="str">
        <f t="shared" si="7"/>
        <v/>
      </c>
      <c r="H24" s="138"/>
      <c r="I24" s="139"/>
      <c r="J24" s="140" t="str">
        <f t="shared" si="3"/>
        <v/>
      </c>
      <c r="K24" s="138"/>
      <c r="L24" s="139"/>
      <c r="M24" s="140" t="str">
        <f t="shared" si="4"/>
        <v/>
      </c>
      <c r="N24" s="139"/>
      <c r="O24" s="141" t="str">
        <f t="shared" si="5"/>
        <v/>
      </c>
      <c r="P24" s="142"/>
      <c r="Q24" s="168" t="str">
        <f>IFERROR(VLOOKUP(C24,原燃料!$C$3:$M$86,5,FALSE),"")</f>
        <v/>
      </c>
      <c r="R24" s="114"/>
      <c r="S24" s="157" t="str">
        <f t="shared" si="6"/>
        <v/>
      </c>
      <c r="T24" s="158"/>
      <c r="U24" s="159"/>
      <c r="V24" s="166"/>
      <c r="W24" s="166"/>
      <c r="X24" s="167"/>
      <c r="Y24" s="165"/>
      <c r="Z24" s="166"/>
      <c r="AA24" s="167"/>
      <c r="AB24" s="165"/>
      <c r="AC24" s="166"/>
      <c r="AD24" s="167"/>
      <c r="AE24" s="165"/>
      <c r="AF24" s="166"/>
      <c r="AG24" s="167"/>
      <c r="AH24" s="165"/>
      <c r="AI24" s="166"/>
      <c r="AJ24" s="167"/>
      <c r="AK24" s="165"/>
      <c r="AL24" s="166"/>
      <c r="AM24" s="167"/>
      <c r="AN24" s="165"/>
      <c r="AO24" s="166"/>
      <c r="AP24" s="167"/>
      <c r="AQ24" s="165"/>
      <c r="AR24" s="166"/>
      <c r="AS24" s="167"/>
      <c r="AT24" s="165"/>
      <c r="AU24" s="166"/>
      <c r="AV24" s="167"/>
      <c r="AW24" s="165"/>
      <c r="AX24" s="166"/>
      <c r="AY24" s="167"/>
      <c r="AZ24" s="165"/>
      <c r="BA24" s="166"/>
      <c r="BB24" s="167"/>
      <c r="BC24" s="165"/>
      <c r="BD24" s="166"/>
      <c r="BE24" s="169"/>
      <c r="BF24" s="170" t="str">
        <f>IFERROR(VLOOKUP(C24,原燃料!$C$3:$M$86,3,FALSE),"")</f>
        <v/>
      </c>
      <c r="BG24" s="171"/>
      <c r="BH24" s="175"/>
      <c r="BI24" s="176"/>
      <c r="BJ24" s="176"/>
      <c r="BK24" s="176"/>
      <c r="BL24" s="177"/>
      <c r="BM24" s="170" t="str">
        <f>IFERROR(VLOOKUP(C24,原燃料!$C$3:$M$86,4,FALSE),"")</f>
        <v/>
      </c>
      <c r="BN24" s="161"/>
    </row>
    <row r="25" spans="2:67" s="17" customFormat="1" ht="19.2" customHeight="1" x14ac:dyDescent="0.2">
      <c r="B25" s="86" t="str">
        <f>IFERROR(VLOOKUP(C25,原燃料!$C$3:$M$86,2,FALSE),"")</f>
        <v/>
      </c>
      <c r="C25" s="172"/>
      <c r="D25" s="173"/>
      <c r="E25" s="173"/>
      <c r="F25" s="174"/>
      <c r="G25" s="137" t="str">
        <f t="shared" si="7"/>
        <v/>
      </c>
      <c r="H25" s="138"/>
      <c r="I25" s="139"/>
      <c r="J25" s="140" t="str">
        <f t="shared" si="3"/>
        <v/>
      </c>
      <c r="K25" s="138"/>
      <c r="L25" s="139"/>
      <c r="M25" s="140" t="str">
        <f t="shared" si="4"/>
        <v/>
      </c>
      <c r="N25" s="139"/>
      <c r="O25" s="141" t="str">
        <f t="shared" si="5"/>
        <v/>
      </c>
      <c r="P25" s="142"/>
      <c r="Q25" s="168" t="str">
        <f>IFERROR(VLOOKUP(C25,原燃料!$C$3:$M$86,5,FALSE),"")</f>
        <v/>
      </c>
      <c r="R25" s="114"/>
      <c r="S25" s="157" t="str">
        <f t="shared" si="6"/>
        <v/>
      </c>
      <c r="T25" s="158"/>
      <c r="U25" s="159"/>
      <c r="V25" s="166"/>
      <c r="W25" s="166"/>
      <c r="X25" s="167"/>
      <c r="Y25" s="165"/>
      <c r="Z25" s="166"/>
      <c r="AA25" s="167"/>
      <c r="AB25" s="165"/>
      <c r="AC25" s="166"/>
      <c r="AD25" s="167"/>
      <c r="AE25" s="165"/>
      <c r="AF25" s="166"/>
      <c r="AG25" s="167"/>
      <c r="AH25" s="165"/>
      <c r="AI25" s="166"/>
      <c r="AJ25" s="167"/>
      <c r="AK25" s="165"/>
      <c r="AL25" s="166"/>
      <c r="AM25" s="167"/>
      <c r="AN25" s="165"/>
      <c r="AO25" s="166"/>
      <c r="AP25" s="167"/>
      <c r="AQ25" s="165"/>
      <c r="AR25" s="166"/>
      <c r="AS25" s="167"/>
      <c r="AT25" s="165"/>
      <c r="AU25" s="166"/>
      <c r="AV25" s="167"/>
      <c r="AW25" s="165"/>
      <c r="AX25" s="166"/>
      <c r="AY25" s="167"/>
      <c r="AZ25" s="165"/>
      <c r="BA25" s="166"/>
      <c r="BB25" s="167"/>
      <c r="BC25" s="165"/>
      <c r="BD25" s="166"/>
      <c r="BE25" s="169"/>
      <c r="BF25" s="170" t="str">
        <f>IFERROR(VLOOKUP(C25,原燃料!$C$3:$M$86,3,FALSE),"")</f>
        <v/>
      </c>
      <c r="BG25" s="171"/>
      <c r="BH25" s="175"/>
      <c r="BI25" s="176"/>
      <c r="BJ25" s="176"/>
      <c r="BK25" s="176"/>
      <c r="BL25" s="177"/>
      <c r="BM25" s="170" t="str">
        <f>IFERROR(VLOOKUP(C25,原燃料!$C$3:$M$86,4,FALSE),"")</f>
        <v/>
      </c>
      <c r="BN25" s="161"/>
    </row>
    <row r="26" spans="2:67" s="17" customFormat="1" ht="19.2" customHeight="1" x14ac:dyDescent="0.2">
      <c r="B26" s="86" t="str">
        <f>IFERROR(VLOOKUP(C26,原燃料!$C$3:$M$86,2,FALSE),"")</f>
        <v/>
      </c>
      <c r="C26" s="172"/>
      <c r="D26" s="173"/>
      <c r="E26" s="173"/>
      <c r="F26" s="174"/>
      <c r="G26" s="137" t="str">
        <f t="shared" si="7"/>
        <v/>
      </c>
      <c r="H26" s="138"/>
      <c r="I26" s="139"/>
      <c r="J26" s="140" t="str">
        <f t="shared" si="3"/>
        <v/>
      </c>
      <c r="K26" s="138"/>
      <c r="L26" s="139"/>
      <c r="M26" s="140" t="str">
        <f t="shared" si="4"/>
        <v/>
      </c>
      <c r="N26" s="139"/>
      <c r="O26" s="141" t="str">
        <f t="shared" si="5"/>
        <v/>
      </c>
      <c r="P26" s="142"/>
      <c r="Q26" s="168" t="str">
        <f>IFERROR(VLOOKUP(C26,原燃料!$C$3:$M$86,5,FALSE),"")</f>
        <v/>
      </c>
      <c r="R26" s="114"/>
      <c r="S26" s="157" t="str">
        <f t="shared" si="6"/>
        <v/>
      </c>
      <c r="T26" s="158"/>
      <c r="U26" s="159"/>
      <c r="V26" s="166"/>
      <c r="W26" s="166"/>
      <c r="X26" s="167"/>
      <c r="Y26" s="165"/>
      <c r="Z26" s="166"/>
      <c r="AA26" s="167"/>
      <c r="AB26" s="165"/>
      <c r="AC26" s="166"/>
      <c r="AD26" s="167"/>
      <c r="AE26" s="165"/>
      <c r="AF26" s="166"/>
      <c r="AG26" s="167"/>
      <c r="AH26" s="165"/>
      <c r="AI26" s="166"/>
      <c r="AJ26" s="167"/>
      <c r="AK26" s="165"/>
      <c r="AL26" s="166"/>
      <c r="AM26" s="167"/>
      <c r="AN26" s="165"/>
      <c r="AO26" s="166"/>
      <c r="AP26" s="167"/>
      <c r="AQ26" s="165"/>
      <c r="AR26" s="166"/>
      <c r="AS26" s="167"/>
      <c r="AT26" s="165"/>
      <c r="AU26" s="166"/>
      <c r="AV26" s="167"/>
      <c r="AW26" s="165"/>
      <c r="AX26" s="166"/>
      <c r="AY26" s="167"/>
      <c r="AZ26" s="165"/>
      <c r="BA26" s="166"/>
      <c r="BB26" s="167"/>
      <c r="BC26" s="165"/>
      <c r="BD26" s="166"/>
      <c r="BE26" s="169"/>
      <c r="BF26" s="170" t="str">
        <f>IFERROR(VLOOKUP(C26,原燃料!$C$3:$M$86,3,FALSE),"")</f>
        <v/>
      </c>
      <c r="BG26" s="171"/>
      <c r="BH26" s="175"/>
      <c r="BI26" s="176"/>
      <c r="BJ26" s="176"/>
      <c r="BK26" s="176"/>
      <c r="BL26" s="177"/>
      <c r="BM26" s="170" t="str">
        <f>IFERROR(VLOOKUP(C26,原燃料!$C$3:$M$86,4,FALSE),"")</f>
        <v/>
      </c>
      <c r="BN26" s="161"/>
    </row>
    <row r="27" spans="2:67" s="17" customFormat="1" ht="19.2" customHeight="1" x14ac:dyDescent="0.2">
      <c r="B27" s="86" t="str">
        <f>IFERROR(VLOOKUP(C27,原燃料!$C$3:$M$86,2,FALSE),"")</f>
        <v/>
      </c>
      <c r="C27" s="172"/>
      <c r="D27" s="173"/>
      <c r="E27" s="173"/>
      <c r="F27" s="174"/>
      <c r="G27" s="137" t="str">
        <f t="shared" si="7"/>
        <v/>
      </c>
      <c r="H27" s="138"/>
      <c r="I27" s="139"/>
      <c r="J27" s="140" t="str">
        <f t="shared" si="3"/>
        <v/>
      </c>
      <c r="K27" s="138"/>
      <c r="L27" s="139"/>
      <c r="M27" s="140" t="str">
        <f t="shared" si="4"/>
        <v/>
      </c>
      <c r="N27" s="139"/>
      <c r="O27" s="141" t="str">
        <f t="shared" si="5"/>
        <v/>
      </c>
      <c r="P27" s="142"/>
      <c r="Q27" s="168" t="str">
        <f>IFERROR(VLOOKUP(C27,原燃料!$C$3:$M$86,5,FALSE),"")</f>
        <v/>
      </c>
      <c r="R27" s="114"/>
      <c r="S27" s="157" t="str">
        <f t="shared" si="6"/>
        <v/>
      </c>
      <c r="T27" s="158"/>
      <c r="U27" s="159"/>
      <c r="V27" s="166"/>
      <c r="W27" s="166"/>
      <c r="X27" s="167"/>
      <c r="Y27" s="165"/>
      <c r="Z27" s="166"/>
      <c r="AA27" s="167"/>
      <c r="AB27" s="165"/>
      <c r="AC27" s="166"/>
      <c r="AD27" s="167"/>
      <c r="AE27" s="165"/>
      <c r="AF27" s="166"/>
      <c r="AG27" s="167"/>
      <c r="AH27" s="165"/>
      <c r="AI27" s="166"/>
      <c r="AJ27" s="167"/>
      <c r="AK27" s="165"/>
      <c r="AL27" s="166"/>
      <c r="AM27" s="167"/>
      <c r="AN27" s="165"/>
      <c r="AO27" s="166"/>
      <c r="AP27" s="167"/>
      <c r="AQ27" s="165"/>
      <c r="AR27" s="166"/>
      <c r="AS27" s="167"/>
      <c r="AT27" s="165"/>
      <c r="AU27" s="166"/>
      <c r="AV27" s="167"/>
      <c r="AW27" s="165"/>
      <c r="AX27" s="166"/>
      <c r="AY27" s="167"/>
      <c r="AZ27" s="165"/>
      <c r="BA27" s="166"/>
      <c r="BB27" s="167"/>
      <c r="BC27" s="165"/>
      <c r="BD27" s="166"/>
      <c r="BE27" s="169"/>
      <c r="BF27" s="170" t="str">
        <f>IFERROR(VLOOKUP(C27,原燃料!$C$3:$M$86,3,FALSE),"")</f>
        <v/>
      </c>
      <c r="BG27" s="171"/>
      <c r="BH27" s="175"/>
      <c r="BI27" s="176"/>
      <c r="BJ27" s="176"/>
      <c r="BK27" s="176"/>
      <c r="BL27" s="177"/>
      <c r="BM27" s="170" t="str">
        <f>IFERROR(VLOOKUP(C27,原燃料!$C$3:$M$86,4,FALSE),"")</f>
        <v/>
      </c>
      <c r="BN27" s="161"/>
    </row>
    <row r="28" spans="2:67" s="17" customFormat="1" ht="19.2" customHeight="1" x14ac:dyDescent="0.2">
      <c r="B28" s="86" t="str">
        <f>IFERROR(VLOOKUP(C28,原燃料!$C$3:$M$86,2,FALSE),"")</f>
        <v/>
      </c>
      <c r="C28" s="172"/>
      <c r="D28" s="173"/>
      <c r="E28" s="173"/>
      <c r="F28" s="174"/>
      <c r="G28" s="137" t="str">
        <f t="shared" si="7"/>
        <v/>
      </c>
      <c r="H28" s="138"/>
      <c r="I28" s="139"/>
      <c r="J28" s="140" t="str">
        <f t="shared" si="3"/>
        <v/>
      </c>
      <c r="K28" s="138"/>
      <c r="L28" s="139"/>
      <c r="M28" s="140" t="str">
        <f t="shared" si="4"/>
        <v/>
      </c>
      <c r="N28" s="139"/>
      <c r="O28" s="141" t="str">
        <f t="shared" si="5"/>
        <v/>
      </c>
      <c r="P28" s="142"/>
      <c r="Q28" s="168" t="str">
        <f>IFERROR(VLOOKUP(C28,原燃料!$C$3:$M$86,5,FALSE),"")</f>
        <v/>
      </c>
      <c r="R28" s="114"/>
      <c r="S28" s="157" t="str">
        <f t="shared" si="6"/>
        <v/>
      </c>
      <c r="T28" s="158"/>
      <c r="U28" s="159"/>
      <c r="V28" s="166"/>
      <c r="W28" s="166"/>
      <c r="X28" s="167"/>
      <c r="Y28" s="165"/>
      <c r="Z28" s="166"/>
      <c r="AA28" s="167"/>
      <c r="AB28" s="165"/>
      <c r="AC28" s="166"/>
      <c r="AD28" s="167"/>
      <c r="AE28" s="165"/>
      <c r="AF28" s="166"/>
      <c r="AG28" s="167"/>
      <c r="AH28" s="165"/>
      <c r="AI28" s="166"/>
      <c r="AJ28" s="167"/>
      <c r="AK28" s="165"/>
      <c r="AL28" s="166"/>
      <c r="AM28" s="167"/>
      <c r="AN28" s="165"/>
      <c r="AO28" s="166"/>
      <c r="AP28" s="167"/>
      <c r="AQ28" s="165"/>
      <c r="AR28" s="166"/>
      <c r="AS28" s="167"/>
      <c r="AT28" s="165"/>
      <c r="AU28" s="166"/>
      <c r="AV28" s="167"/>
      <c r="AW28" s="165"/>
      <c r="AX28" s="166"/>
      <c r="AY28" s="167"/>
      <c r="AZ28" s="165"/>
      <c r="BA28" s="166"/>
      <c r="BB28" s="167"/>
      <c r="BC28" s="165"/>
      <c r="BD28" s="166"/>
      <c r="BE28" s="169"/>
      <c r="BF28" s="170" t="str">
        <f>IFERROR(VLOOKUP(C28,原燃料!$C$3:$M$86,3,FALSE),"")</f>
        <v/>
      </c>
      <c r="BG28" s="171"/>
      <c r="BH28" s="175"/>
      <c r="BI28" s="176"/>
      <c r="BJ28" s="176"/>
      <c r="BK28" s="176"/>
      <c r="BL28" s="177"/>
      <c r="BM28" s="170" t="str">
        <f>IFERROR(VLOOKUP(C28,原燃料!$C$3:$M$86,4,FALSE),"")</f>
        <v/>
      </c>
      <c r="BN28" s="161"/>
    </row>
    <row r="29" spans="2:67" s="17" customFormat="1" ht="19.2" customHeight="1" x14ac:dyDescent="0.2">
      <c r="B29" s="86" t="str">
        <f>IFERROR(VLOOKUP(C29,原燃料!$C$3:$M$86,2,FALSE),"")</f>
        <v/>
      </c>
      <c r="C29" s="172"/>
      <c r="D29" s="173"/>
      <c r="E29" s="173"/>
      <c r="F29" s="174"/>
      <c r="G29" s="137" t="str">
        <f t="shared" si="7"/>
        <v/>
      </c>
      <c r="H29" s="138"/>
      <c r="I29" s="139"/>
      <c r="J29" s="140" t="str">
        <f t="shared" si="3"/>
        <v/>
      </c>
      <c r="K29" s="138"/>
      <c r="L29" s="139"/>
      <c r="M29" s="140" t="str">
        <f t="shared" si="4"/>
        <v/>
      </c>
      <c r="N29" s="139"/>
      <c r="O29" s="141" t="str">
        <f t="shared" si="5"/>
        <v/>
      </c>
      <c r="P29" s="142"/>
      <c r="Q29" s="168" t="str">
        <f>IFERROR(VLOOKUP(C29,原燃料!$C$3:$M$86,5,FALSE),"")</f>
        <v/>
      </c>
      <c r="R29" s="114"/>
      <c r="S29" s="157" t="str">
        <f t="shared" si="6"/>
        <v/>
      </c>
      <c r="T29" s="158"/>
      <c r="U29" s="159"/>
      <c r="V29" s="166"/>
      <c r="W29" s="166"/>
      <c r="X29" s="167"/>
      <c r="Y29" s="165"/>
      <c r="Z29" s="166"/>
      <c r="AA29" s="167"/>
      <c r="AB29" s="165"/>
      <c r="AC29" s="166"/>
      <c r="AD29" s="167"/>
      <c r="AE29" s="165"/>
      <c r="AF29" s="166"/>
      <c r="AG29" s="167"/>
      <c r="AH29" s="165"/>
      <c r="AI29" s="166"/>
      <c r="AJ29" s="167"/>
      <c r="AK29" s="165"/>
      <c r="AL29" s="166"/>
      <c r="AM29" s="167"/>
      <c r="AN29" s="165"/>
      <c r="AO29" s="166"/>
      <c r="AP29" s="167"/>
      <c r="AQ29" s="165"/>
      <c r="AR29" s="166"/>
      <c r="AS29" s="167"/>
      <c r="AT29" s="165"/>
      <c r="AU29" s="166"/>
      <c r="AV29" s="167"/>
      <c r="AW29" s="165"/>
      <c r="AX29" s="166"/>
      <c r="AY29" s="167"/>
      <c r="AZ29" s="165"/>
      <c r="BA29" s="166"/>
      <c r="BB29" s="167"/>
      <c r="BC29" s="165"/>
      <c r="BD29" s="166"/>
      <c r="BE29" s="169"/>
      <c r="BF29" s="170" t="str">
        <f>IFERROR(VLOOKUP(C29,原燃料!$C$3:$M$86,3,FALSE),"")</f>
        <v/>
      </c>
      <c r="BG29" s="171"/>
      <c r="BH29" s="175"/>
      <c r="BI29" s="176"/>
      <c r="BJ29" s="176"/>
      <c r="BK29" s="176"/>
      <c r="BL29" s="177"/>
      <c r="BM29" s="170" t="str">
        <f>IFERROR(VLOOKUP(C29,原燃料!$C$3:$M$86,4,FALSE),"")</f>
        <v/>
      </c>
      <c r="BN29" s="161"/>
    </row>
    <row r="30" spans="2:67" s="17" customFormat="1" ht="19.2" customHeight="1" thickBot="1" x14ac:dyDescent="0.25">
      <c r="B30" s="86" t="str">
        <f>IFERROR(VLOOKUP(C30,原燃料!$C$3:$M$86,2,FALSE),"")</f>
        <v/>
      </c>
      <c r="C30" s="199"/>
      <c r="D30" s="200"/>
      <c r="E30" s="200"/>
      <c r="F30" s="201"/>
      <c r="G30" s="202" t="str">
        <f t="shared" si="7"/>
        <v/>
      </c>
      <c r="H30" s="203"/>
      <c r="I30" s="204"/>
      <c r="J30" s="205" t="str">
        <f t="shared" si="3"/>
        <v/>
      </c>
      <c r="K30" s="203"/>
      <c r="L30" s="204"/>
      <c r="M30" s="205" t="str">
        <f t="shared" si="4"/>
        <v/>
      </c>
      <c r="N30" s="204"/>
      <c r="O30" s="206" t="str">
        <f t="shared" si="5"/>
        <v/>
      </c>
      <c r="P30" s="207"/>
      <c r="Q30" s="168" t="str">
        <f>IFERROR(VLOOKUP(C30,原燃料!$C$3:$M$86,5,FALSE),"")</f>
        <v/>
      </c>
      <c r="R30" s="114"/>
      <c r="S30" s="157" t="str">
        <f t="shared" si="6"/>
        <v/>
      </c>
      <c r="T30" s="158"/>
      <c r="U30" s="159"/>
      <c r="V30" s="178"/>
      <c r="W30" s="178"/>
      <c r="X30" s="179"/>
      <c r="Y30" s="180"/>
      <c r="Z30" s="178"/>
      <c r="AA30" s="179"/>
      <c r="AB30" s="180"/>
      <c r="AC30" s="178"/>
      <c r="AD30" s="179"/>
      <c r="AE30" s="180"/>
      <c r="AF30" s="178"/>
      <c r="AG30" s="179"/>
      <c r="AH30" s="180"/>
      <c r="AI30" s="178"/>
      <c r="AJ30" s="179"/>
      <c r="AK30" s="180"/>
      <c r="AL30" s="178"/>
      <c r="AM30" s="179"/>
      <c r="AN30" s="180"/>
      <c r="AO30" s="178"/>
      <c r="AP30" s="179"/>
      <c r="AQ30" s="180"/>
      <c r="AR30" s="178"/>
      <c r="AS30" s="179"/>
      <c r="AT30" s="180"/>
      <c r="AU30" s="178"/>
      <c r="AV30" s="179"/>
      <c r="AW30" s="180"/>
      <c r="AX30" s="178"/>
      <c r="AY30" s="179"/>
      <c r="AZ30" s="180"/>
      <c r="BA30" s="178"/>
      <c r="BB30" s="179"/>
      <c r="BC30" s="180"/>
      <c r="BD30" s="178"/>
      <c r="BE30" s="198"/>
      <c r="BF30" s="170" t="str">
        <f>IFERROR(VLOOKUP(C30,原燃料!$C$3:$M$86,3,FALSE),"")</f>
        <v/>
      </c>
      <c r="BG30" s="171"/>
      <c r="BH30" s="182"/>
      <c r="BI30" s="183"/>
      <c r="BJ30" s="183"/>
      <c r="BK30" s="183"/>
      <c r="BL30" s="184"/>
      <c r="BM30" s="170" t="str">
        <f>IFERROR(VLOOKUP(C30,原燃料!$C$3:$M$86,4,FALSE),"")</f>
        <v/>
      </c>
      <c r="BN30" s="161"/>
    </row>
    <row r="31" spans="2:67" s="14" customFormat="1" ht="9" customHeight="1" thickTop="1" x14ac:dyDescent="0.2">
      <c r="AB31" s="181"/>
      <c r="AC31" s="181"/>
      <c r="AD31" s="181"/>
      <c r="AF31" s="67"/>
    </row>
    <row r="32" spans="2:67" s="17" customFormat="1" ht="15" x14ac:dyDescent="0.2"/>
    <row r="33" s="17" customFormat="1" ht="15" x14ac:dyDescent="0.2"/>
    <row r="34" s="17" customFormat="1" ht="15" x14ac:dyDescent="0.2"/>
    <row r="35" s="17" customFormat="1" ht="15" x14ac:dyDescent="0.2"/>
    <row r="36" s="17" customFormat="1" ht="15" x14ac:dyDescent="0.2"/>
  </sheetData>
  <sheetProtection algorithmName="SHA-512" hashValue="v71dz16bzbuYjV+sKj82ehnm0ArPQhqsbgRWUizcmECxnQPwDY0elurxFr8YBhCUn21v9jG33ifiRw/Krucoig==" saltValue="syuthjn6hfBtV0mS/FoZ2A==" spinCount="100000" sheet="1" formatCells="0" selectLockedCells="1"/>
  <mergeCells count="298">
    <mergeCell ref="AB31:AD31"/>
    <mergeCell ref="BF30:BG30"/>
    <mergeCell ref="BH30:BL30"/>
    <mergeCell ref="BM30:BN30"/>
    <mergeCell ref="B13:E13"/>
    <mergeCell ref="AM12:AU12"/>
    <mergeCell ref="AV15:BD15"/>
    <mergeCell ref="AV14:BD14"/>
    <mergeCell ref="AV13:BD13"/>
    <mergeCell ref="BH19:BN19"/>
    <mergeCell ref="AQ30:AS30"/>
    <mergeCell ref="AT30:AV30"/>
    <mergeCell ref="AW30:AY30"/>
    <mergeCell ref="AZ30:BB30"/>
    <mergeCell ref="BC30:BE30"/>
    <mergeCell ref="BH29:BL29"/>
    <mergeCell ref="BM29:BN29"/>
    <mergeCell ref="C30:F30"/>
    <mergeCell ref="G30:I30"/>
    <mergeCell ref="J30:L30"/>
    <mergeCell ref="M30:N30"/>
    <mergeCell ref="O30:P30"/>
    <mergeCell ref="Q30:R30"/>
    <mergeCell ref="S30:U30"/>
    <mergeCell ref="V30:X30"/>
    <mergeCell ref="Y30:AA30"/>
    <mergeCell ref="AB30:AD30"/>
    <mergeCell ref="AE30:AG30"/>
    <mergeCell ref="AH30:AJ30"/>
    <mergeCell ref="AK30:AM30"/>
    <mergeCell ref="AN30:AP30"/>
    <mergeCell ref="AT29:AV29"/>
    <mergeCell ref="AW29:AY29"/>
    <mergeCell ref="AB28:AD28"/>
    <mergeCell ref="AE28:AG28"/>
    <mergeCell ref="AH28:AJ28"/>
    <mergeCell ref="Q29:R29"/>
    <mergeCell ref="S29:U29"/>
    <mergeCell ref="V29:X29"/>
    <mergeCell ref="Y29:AA29"/>
    <mergeCell ref="AB29:AD29"/>
    <mergeCell ref="Q28:R28"/>
    <mergeCell ref="S28:U28"/>
    <mergeCell ref="V28:X28"/>
    <mergeCell ref="Y28:AA28"/>
    <mergeCell ref="C29:F29"/>
    <mergeCell ref="G29:I29"/>
    <mergeCell ref="J29:L29"/>
    <mergeCell ref="M29:N29"/>
    <mergeCell ref="O29:P29"/>
    <mergeCell ref="C28:F28"/>
    <mergeCell ref="G28:I28"/>
    <mergeCell ref="J28:L28"/>
    <mergeCell ref="M28:N28"/>
    <mergeCell ref="O28:P28"/>
    <mergeCell ref="BC29:BE29"/>
    <mergeCell ref="BF29:BG29"/>
    <mergeCell ref="AE29:AG29"/>
    <mergeCell ref="BM28:BN28"/>
    <mergeCell ref="AK28:AM28"/>
    <mergeCell ref="AN28:AP28"/>
    <mergeCell ref="AQ28:AS28"/>
    <mergeCell ref="AT28:AV28"/>
    <mergeCell ref="AW28:AY28"/>
    <mergeCell ref="AZ28:BB28"/>
    <mergeCell ref="BC28:BE28"/>
    <mergeCell ref="BF28:BG28"/>
    <mergeCell ref="BH28:BL28"/>
    <mergeCell ref="AZ29:BB29"/>
    <mergeCell ref="AH29:AJ29"/>
    <mergeCell ref="AK29:AM29"/>
    <mergeCell ref="AN29:AP29"/>
    <mergeCell ref="AQ29:AS29"/>
    <mergeCell ref="BC27:BE27"/>
    <mergeCell ref="BF27:BG27"/>
    <mergeCell ref="BH27:BL27"/>
    <mergeCell ref="BM27:BN27"/>
    <mergeCell ref="AN27:AP27"/>
    <mergeCell ref="AQ27:AS27"/>
    <mergeCell ref="AT27:AV27"/>
    <mergeCell ref="AW27:AY27"/>
    <mergeCell ref="AZ27:BB27"/>
    <mergeCell ref="BF26:BG26"/>
    <mergeCell ref="BH26:BL26"/>
    <mergeCell ref="BM26:BN26"/>
    <mergeCell ref="C27:F27"/>
    <mergeCell ref="G27:I27"/>
    <mergeCell ref="J27:L27"/>
    <mergeCell ref="M27:N27"/>
    <mergeCell ref="O27:P27"/>
    <mergeCell ref="Q27:R27"/>
    <mergeCell ref="S27:U27"/>
    <mergeCell ref="V27:X27"/>
    <mergeCell ref="Y27:AA27"/>
    <mergeCell ref="AB27:AD27"/>
    <mergeCell ref="AE27:AG27"/>
    <mergeCell ref="AH27:AJ27"/>
    <mergeCell ref="AK27:AM27"/>
    <mergeCell ref="AQ26:AS26"/>
    <mergeCell ref="AT26:AV26"/>
    <mergeCell ref="AW26:AY26"/>
    <mergeCell ref="AZ26:BB26"/>
    <mergeCell ref="BC26:BE26"/>
    <mergeCell ref="AB26:AD26"/>
    <mergeCell ref="AE26:AG26"/>
    <mergeCell ref="AH26:AJ26"/>
    <mergeCell ref="AB25:AD25"/>
    <mergeCell ref="AE25:AG25"/>
    <mergeCell ref="AH25:AJ25"/>
    <mergeCell ref="AK26:AM26"/>
    <mergeCell ref="AN26:AP26"/>
    <mergeCell ref="C26:F26"/>
    <mergeCell ref="G26:I26"/>
    <mergeCell ref="J26:L26"/>
    <mergeCell ref="M26:N26"/>
    <mergeCell ref="O26:P26"/>
    <mergeCell ref="Q26:R26"/>
    <mergeCell ref="S26:U26"/>
    <mergeCell ref="V26:X26"/>
    <mergeCell ref="Y26:AA26"/>
    <mergeCell ref="C25:F25"/>
    <mergeCell ref="G25:I25"/>
    <mergeCell ref="J25:L25"/>
    <mergeCell ref="M25:N25"/>
    <mergeCell ref="O25:P25"/>
    <mergeCell ref="Q25:R25"/>
    <mergeCell ref="S25:U25"/>
    <mergeCell ref="V25:X25"/>
    <mergeCell ref="Y25:AA25"/>
    <mergeCell ref="AN24:AP24"/>
    <mergeCell ref="AQ24:AS24"/>
    <mergeCell ref="AT24:AV24"/>
    <mergeCell ref="AW24:AY24"/>
    <mergeCell ref="BF25:BG25"/>
    <mergeCell ref="BH25:BL25"/>
    <mergeCell ref="BM25:BN25"/>
    <mergeCell ref="AK25:AM25"/>
    <mergeCell ref="AN25:AP25"/>
    <mergeCell ref="AQ25:AS25"/>
    <mergeCell ref="AT25:AV25"/>
    <mergeCell ref="AW25:AY25"/>
    <mergeCell ref="AZ25:BB25"/>
    <mergeCell ref="BC25:BE25"/>
    <mergeCell ref="BM23:BN23"/>
    <mergeCell ref="C24:F24"/>
    <mergeCell ref="G24:I24"/>
    <mergeCell ref="J24:L24"/>
    <mergeCell ref="M24:N24"/>
    <mergeCell ref="O24:P24"/>
    <mergeCell ref="Q24:R24"/>
    <mergeCell ref="S24:U24"/>
    <mergeCell ref="V24:X24"/>
    <mergeCell ref="Y24:AA24"/>
    <mergeCell ref="AB24:AD24"/>
    <mergeCell ref="AE24:AG24"/>
    <mergeCell ref="AH24:AJ24"/>
    <mergeCell ref="AN23:AP23"/>
    <mergeCell ref="AQ23:AS23"/>
    <mergeCell ref="AT23:AV23"/>
    <mergeCell ref="AW23:AY23"/>
    <mergeCell ref="AZ23:BB23"/>
    <mergeCell ref="AZ24:BB24"/>
    <mergeCell ref="BC24:BE24"/>
    <mergeCell ref="BF24:BG24"/>
    <mergeCell ref="BH24:BL24"/>
    <mergeCell ref="BM24:BN24"/>
    <mergeCell ref="AK24:AM24"/>
    <mergeCell ref="BF22:BG22"/>
    <mergeCell ref="BH22:BL22"/>
    <mergeCell ref="BM22:BN22"/>
    <mergeCell ref="C23:F23"/>
    <mergeCell ref="G23:I23"/>
    <mergeCell ref="J23:L23"/>
    <mergeCell ref="M23:N23"/>
    <mergeCell ref="O23:P23"/>
    <mergeCell ref="Q23:R23"/>
    <mergeCell ref="S23:U23"/>
    <mergeCell ref="V23:X23"/>
    <mergeCell ref="Y23:AA23"/>
    <mergeCell ref="AB23:AD23"/>
    <mergeCell ref="AE23:AG23"/>
    <mergeCell ref="AH23:AJ23"/>
    <mergeCell ref="AK23:AM23"/>
    <mergeCell ref="AQ22:AS22"/>
    <mergeCell ref="AT22:AV22"/>
    <mergeCell ref="AW22:AY22"/>
    <mergeCell ref="AZ22:BB22"/>
    <mergeCell ref="BC22:BE22"/>
    <mergeCell ref="BC23:BE23"/>
    <mergeCell ref="BF23:BG23"/>
    <mergeCell ref="BH23:BL23"/>
    <mergeCell ref="C21:F21"/>
    <mergeCell ref="G21:I21"/>
    <mergeCell ref="J21:L21"/>
    <mergeCell ref="M21:N21"/>
    <mergeCell ref="O21:P21"/>
    <mergeCell ref="BH21:BL21"/>
    <mergeCell ref="BM21:BN21"/>
    <mergeCell ref="C22:F22"/>
    <mergeCell ref="G22:I22"/>
    <mergeCell ref="J22:L22"/>
    <mergeCell ref="M22:N22"/>
    <mergeCell ref="O22:P22"/>
    <mergeCell ref="Q22:R22"/>
    <mergeCell ref="S22:U22"/>
    <mergeCell ref="V22:X22"/>
    <mergeCell ref="Y22:AA22"/>
    <mergeCell ref="AB22:AD22"/>
    <mergeCell ref="AE22:AG22"/>
    <mergeCell ref="AH22:AJ22"/>
    <mergeCell ref="AK22:AM22"/>
    <mergeCell ref="AN22:AP22"/>
    <mergeCell ref="AT21:AV21"/>
    <mergeCell ref="AW21:AY21"/>
    <mergeCell ref="AZ21:BB21"/>
    <mergeCell ref="S20:U20"/>
    <mergeCell ref="BF18:BG19"/>
    <mergeCell ref="BF20:BG20"/>
    <mergeCell ref="V18:BE18"/>
    <mergeCell ref="BH20:BL20"/>
    <mergeCell ref="AN21:AP21"/>
    <mergeCell ref="AQ21:AS21"/>
    <mergeCell ref="Q21:R21"/>
    <mergeCell ref="S21:U21"/>
    <mergeCell ref="V21:X21"/>
    <mergeCell ref="Y21:AA21"/>
    <mergeCell ref="AB21:AD21"/>
    <mergeCell ref="BC21:BE21"/>
    <mergeCell ref="BF21:BG21"/>
    <mergeCell ref="AE21:AG21"/>
    <mergeCell ref="AH21:AJ21"/>
    <mergeCell ref="AK21:AM21"/>
    <mergeCell ref="Q20:R20"/>
    <mergeCell ref="G18:R18"/>
    <mergeCell ref="AZ19:BB19"/>
    <mergeCell ref="BM20:BN20"/>
    <mergeCell ref="V20:X20"/>
    <mergeCell ref="Y20:AA20"/>
    <mergeCell ref="AB20:AD20"/>
    <mergeCell ref="AE20:AG20"/>
    <mergeCell ref="AH20:AJ20"/>
    <mergeCell ref="AK20:AM20"/>
    <mergeCell ref="AN20:AP20"/>
    <mergeCell ref="AQ20:AS20"/>
    <mergeCell ref="AT20:AV20"/>
    <mergeCell ref="AW20:AY20"/>
    <mergeCell ref="AZ20:BB20"/>
    <mergeCell ref="BC20:BE20"/>
    <mergeCell ref="C20:F20"/>
    <mergeCell ref="B18:F19"/>
    <mergeCell ref="G20:I20"/>
    <mergeCell ref="J20:L20"/>
    <mergeCell ref="O20:P20"/>
    <mergeCell ref="O19:P19"/>
    <mergeCell ref="M20:N20"/>
    <mergeCell ref="M19:N19"/>
    <mergeCell ref="BJ2:BN2"/>
    <mergeCell ref="V19:X19"/>
    <mergeCell ref="Y19:AA19"/>
    <mergeCell ref="AB19:AD19"/>
    <mergeCell ref="AE19:AG19"/>
    <mergeCell ref="AH19:AJ19"/>
    <mergeCell ref="AK19:AM19"/>
    <mergeCell ref="AN19:AP19"/>
    <mergeCell ref="AW19:AY19"/>
    <mergeCell ref="AT19:AV19"/>
    <mergeCell ref="AQ19:AS19"/>
    <mergeCell ref="BC19:BE19"/>
    <mergeCell ref="BH5:BI5"/>
    <mergeCell ref="BL5:BM5"/>
    <mergeCell ref="F14:AH14"/>
    <mergeCell ref="F13:AH13"/>
    <mergeCell ref="B2:C2"/>
    <mergeCell ref="B8:E8"/>
    <mergeCell ref="B9:E9"/>
    <mergeCell ref="AM10:AP10"/>
    <mergeCell ref="B15:E15"/>
    <mergeCell ref="T15:AH15"/>
    <mergeCell ref="AM9:AP9"/>
    <mergeCell ref="AM8:AP8"/>
    <mergeCell ref="AM7:AP7"/>
    <mergeCell ref="AQ10:BN10"/>
    <mergeCell ref="AQ9:BN9"/>
    <mergeCell ref="AQ8:BN8"/>
    <mergeCell ref="AQ7:BN7"/>
    <mergeCell ref="B14:E14"/>
    <mergeCell ref="AV12:BD12"/>
    <mergeCell ref="BH18:BN18"/>
    <mergeCell ref="J19:L19"/>
    <mergeCell ref="G19:I19"/>
    <mergeCell ref="Q19:R19"/>
    <mergeCell ref="F10:AH10"/>
    <mergeCell ref="F9:AH9"/>
    <mergeCell ref="F8:AH8"/>
    <mergeCell ref="S18:U19"/>
    <mergeCell ref="B10:E10"/>
    <mergeCell ref="O15:S15"/>
    <mergeCell ref="BG12:BN13"/>
  </mergeCells>
  <phoneticPr fontId="1"/>
  <dataValidations xWindow="192" yWindow="595" count="8">
    <dataValidation type="whole" allowBlank="1" showInputMessage="1" showErrorMessage="1" error="1桁ずつ郵便番号を入力してください" sqref="G15:I15 K15:N15" xr:uid="{00000000-0002-0000-0600-000000000000}">
      <formula1>0</formula1>
      <formula2>9</formula2>
    </dataValidation>
    <dataValidation type="list" allowBlank="1" showInputMessage="1" showErrorMessage="1" error="「対象」「対象外」を選択してください。" prompt="報告書の様式に印刷された「対象」「対象外」を選択してください。" sqref="AV13:BD15" xr:uid="{00000000-0002-0000-0600-000001000000}">
      <formula1>$BQ$13:$BQ$14</formula1>
    </dataValidation>
    <dataValidation type="whole" allowBlank="1" showInputMessage="1" showErrorMessage="1" error="施設数を入力してください" promptTitle="施設数" prompt="報告書の様式に印刷された施設数を入力してください" sqref="AV12:BD12" xr:uid="{00000000-0002-0000-0600-000002000000}">
      <formula1>1</formula1>
      <formula2>999</formula2>
    </dataValidation>
    <dataValidation type="whole" allowBlank="1" showInputMessage="1" showErrorMessage="1" error="1から12の数値を入力してください" sqref="BH5:BI5" xr:uid="{00000000-0002-0000-0600-000003000000}">
      <formula1>1</formula1>
      <formula2>12</formula2>
    </dataValidation>
    <dataValidation type="whole" allowBlank="1" showInputMessage="1" showErrorMessage="1" error="1から31の数値を入力してください" sqref="BL5:BM5" xr:uid="{00000000-0002-0000-0600-000004000000}">
      <formula1>1</formula1>
      <formula2>31</formula2>
    </dataValidation>
    <dataValidation type="date" allowBlank="1" showInputMessage="1" showErrorMessage="1" sqref="BH17:BN17" xr:uid="{00000000-0002-0000-0600-000005000000}">
      <formula1>43191</formula1>
      <formula2>43555</formula2>
    </dataValidation>
    <dataValidation type="date" allowBlank="1" showInputMessage="1" showErrorMessage="1" error="2021/4/1から2022/3/31までの日付を入力してください" promptTitle="1日最大使用量" prompt="燃料、原料を最大で使用した日付を入力してください(例　2024/7/1)_x000a_" sqref="BH19:BN19" xr:uid="{00000000-0002-0000-0600-000006000000}">
      <formula1>45383</formula1>
      <formula2>45747</formula2>
    </dataValidation>
    <dataValidation type="textLength" operator="equal" allowBlank="1" showInputMessage="1" showErrorMessage="1" error="5桁の事業所コードを入力してください" promptTitle="事業所コード" prompt="報告書の様式に印刷された5桁の事業所コードを入力してください" sqref="BJ2:BN2" xr:uid="{00000000-0002-0000-0600-000007000000}">
      <formula1>5</formula1>
    </dataValidation>
  </dataValidations>
  <pageMargins left="0.39370078740157483" right="0.39370078740157483" top="0.55118110236220474" bottom="0.35433070866141736" header="0.31496062992125984" footer="0.31496062992125984"/>
  <pageSetup paperSize="9" orientation="landscape" r:id="rId1"/>
  <ignoredErrors>
    <ignoredError sqref="G22:I29 G30 J30:N30 G21 H21:I21 J21:O21 P21 J22:O22 P22 J23:N23 J24:N24 J25:N25 J26:N26 J27:N27 J28:N28 J29:N29 P30 P29 P28 P27 P26 P25 P24 P23 O30 O23 O24 O25 O26 O27 O28 O29 G20:P20" unlockedFormula="1"/>
  </ignoredErrors>
  <extLst>
    <ext xmlns:x14="http://schemas.microsoft.com/office/spreadsheetml/2009/9/main" uri="{CCE6A557-97BC-4b89-ADB6-D9C93CAAB3DF}">
      <x14:dataValidations xmlns:xm="http://schemas.microsoft.com/office/excel/2006/main" xWindow="192" yWindow="595" count="2">
        <x14:dataValidation type="list" allowBlank="1" showInputMessage="1" showErrorMessage="1" xr:uid="{00000000-0002-0000-0600-00000A000000}">
          <x14:formula1>
            <xm:f>区市町村!$B$3:$B$63</xm:f>
          </x14:formula1>
          <xm:sqref>O15:S15</xm:sqref>
        </x14:dataValidation>
        <x14:dataValidation type="list" allowBlank="1" showInputMessage="1" showErrorMessage="1" promptTitle="燃料・原料" prompt="プルダウンリストより使用している燃料や原料の種類を選択してください" xr:uid="{00000000-0002-0000-0600-00000B000000}">
          <x14:formula1>
            <xm:f>原燃料!$C$3:$C$86</xm:f>
          </x14:formula1>
          <xm:sqref>C20:F30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B0F0"/>
  </sheetPr>
  <dimension ref="A1:BZ44"/>
  <sheetViews>
    <sheetView zoomScale="130" zoomScaleNormal="130" workbookViewId="0">
      <selection activeCell="AC18" sqref="AC18:AH18"/>
    </sheetView>
  </sheetViews>
  <sheetFormatPr defaultColWidth="9" defaultRowHeight="18" x14ac:dyDescent="0.2"/>
  <cols>
    <col min="1" max="1" width="0.44140625" style="1" customWidth="1"/>
    <col min="2" max="3" width="1.88671875" style="1" customWidth="1"/>
    <col min="4" max="4" width="2.6640625" style="1" customWidth="1"/>
    <col min="5" max="16" width="1.88671875" style="1" customWidth="1"/>
    <col min="17" max="18" width="1.6640625" style="1" customWidth="1"/>
    <col min="19" max="21" width="1.88671875" style="1" customWidth="1"/>
    <col min="22" max="35" width="1.6640625" style="1" customWidth="1"/>
    <col min="36" max="36" width="1.88671875" style="1" customWidth="1"/>
    <col min="37" max="43" width="1.6640625" style="1" customWidth="1"/>
    <col min="44" max="44" width="2.109375" style="1" customWidth="1"/>
    <col min="45" max="48" width="1.6640625" style="1" customWidth="1"/>
    <col min="49" max="60" width="1.44140625" style="1" customWidth="1"/>
    <col min="61" max="61" width="2" style="1" customWidth="1"/>
    <col min="62" max="66" width="1.44140625" style="1" customWidth="1"/>
    <col min="67" max="67" width="0.77734375" style="1" customWidth="1"/>
    <col min="68" max="82" width="1.88671875" style="1" customWidth="1"/>
    <col min="83" max="16384" width="9" style="1"/>
  </cols>
  <sheetData>
    <row r="1" spans="1:75" ht="3.75" customHeight="1" x14ac:dyDescent="0.2"/>
    <row r="2" spans="1:75" ht="18" customHeight="1" x14ac:dyDescent="0.2">
      <c r="A2" s="14"/>
      <c r="B2" s="208" t="str">
        <f>IFERROR(VLOOKUP('1'!O15,区市町村!B3:C63,2,FALSE),"")</f>
        <v/>
      </c>
      <c r="C2" s="121"/>
      <c r="I2" s="21" t="s">
        <v>46</v>
      </c>
      <c r="AM2" s="13"/>
      <c r="AN2" s="13"/>
      <c r="AO2" s="13"/>
      <c r="AP2" s="13"/>
      <c r="AQ2" s="13"/>
      <c r="AR2" s="13"/>
      <c r="AS2" s="13"/>
      <c r="AT2" s="13"/>
      <c r="AU2" s="13"/>
      <c r="AV2" s="13"/>
      <c r="AW2" s="13"/>
      <c r="AX2" s="13"/>
      <c r="AY2" s="13"/>
      <c r="AZ2" s="13"/>
      <c r="BA2" s="13"/>
      <c r="BB2" s="13"/>
      <c r="BC2" s="13"/>
      <c r="BD2" s="13" t="s">
        <v>43</v>
      </c>
      <c r="BE2" s="13"/>
      <c r="BF2" s="13"/>
      <c r="BG2" s="13"/>
      <c r="BH2" s="13"/>
      <c r="BI2" s="20"/>
      <c r="BJ2" s="106" t="str">
        <f>IF('1'!BJ2:BN2="","",'1'!BJ2:BN2)</f>
        <v/>
      </c>
      <c r="BK2" s="107"/>
      <c r="BL2" s="107"/>
      <c r="BM2" s="107"/>
      <c r="BN2" s="124"/>
      <c r="BO2" s="13"/>
      <c r="BP2" s="13"/>
      <c r="BQ2" s="13"/>
      <c r="BR2" s="13"/>
      <c r="BS2" s="13"/>
      <c r="BT2" s="13"/>
      <c r="BU2" s="13"/>
      <c r="BV2" s="13"/>
      <c r="BW2" s="13"/>
    </row>
    <row r="3" spans="1:75" ht="6" customHeight="1" x14ac:dyDescent="0.2">
      <c r="BB3" s="13"/>
      <c r="BC3" s="13"/>
      <c r="BD3" s="13"/>
      <c r="BE3" s="13"/>
      <c r="BF3" s="13"/>
      <c r="BG3" s="13"/>
      <c r="BH3" s="13"/>
      <c r="BI3" s="13"/>
      <c r="BJ3" s="13"/>
      <c r="BK3" s="13"/>
      <c r="BL3" s="13"/>
      <c r="BM3" s="13"/>
      <c r="BN3" s="13"/>
      <c r="BP3" s="17"/>
    </row>
    <row r="4" spans="1:75" ht="12" customHeight="1" x14ac:dyDescent="0.2">
      <c r="B4" s="18" t="s">
        <v>0</v>
      </c>
      <c r="AD4" s="385" t="str">
        <f>IF((Q8=""),""," 年度内未稼働施設 ")</f>
        <v/>
      </c>
      <c r="AE4" s="385"/>
      <c r="AF4" s="385"/>
      <c r="AG4" s="385"/>
      <c r="AH4" s="385"/>
      <c r="AI4" s="385"/>
      <c r="AJ4" s="385"/>
      <c r="AK4" s="385"/>
      <c r="AL4" s="385"/>
      <c r="AM4" s="385"/>
      <c r="AN4" s="385"/>
      <c r="AO4" s="385"/>
      <c r="AP4" s="385"/>
      <c r="AQ4" s="385"/>
      <c r="AR4" s="385"/>
      <c r="AS4" s="385"/>
      <c r="AT4" s="385"/>
      <c r="AU4" s="385"/>
      <c r="AV4" s="385"/>
      <c r="AW4" s="385"/>
      <c r="BB4" s="13"/>
      <c r="BC4" s="13"/>
      <c r="BD4" s="13"/>
      <c r="BE4" s="13"/>
      <c r="BF4" s="13"/>
      <c r="BG4" s="13"/>
      <c r="BH4" s="13"/>
      <c r="BI4" s="13"/>
      <c r="BJ4" s="13"/>
      <c r="BK4" s="13"/>
      <c r="BL4" s="13"/>
      <c r="BM4" s="13"/>
      <c r="BN4" s="13"/>
      <c r="BO4" s="41" t="s">
        <v>554</v>
      </c>
    </row>
    <row r="5" spans="1:75" ht="7.5" customHeight="1" x14ac:dyDescent="0.2">
      <c r="AD5" s="385"/>
      <c r="AE5" s="385"/>
      <c r="AF5" s="385"/>
      <c r="AG5" s="385"/>
      <c r="AH5" s="385"/>
      <c r="AI5" s="385"/>
      <c r="AJ5" s="385"/>
      <c r="AK5" s="385"/>
      <c r="AL5" s="385"/>
      <c r="AM5" s="385"/>
      <c r="AN5" s="385"/>
      <c r="AO5" s="385"/>
      <c r="AP5" s="385"/>
      <c r="AQ5" s="385"/>
      <c r="AR5" s="385"/>
      <c r="AS5" s="385"/>
      <c r="AT5" s="385"/>
      <c r="AU5" s="385"/>
      <c r="AV5" s="385"/>
      <c r="AW5" s="385"/>
      <c r="BB5" s="13"/>
      <c r="BC5" s="13"/>
      <c r="BD5" s="13"/>
      <c r="BE5" s="13"/>
      <c r="BF5" s="13"/>
      <c r="BG5" s="13"/>
      <c r="BH5" s="13"/>
      <c r="BI5" s="13"/>
      <c r="BJ5" s="13"/>
      <c r="BK5" s="13"/>
      <c r="BL5" s="13"/>
      <c r="BM5" s="13"/>
      <c r="BN5" s="13"/>
    </row>
    <row r="6" spans="1:75" ht="12" customHeight="1" thickBot="1" x14ac:dyDescent="0.25">
      <c r="B6" s="22" t="s">
        <v>593</v>
      </c>
      <c r="C6" s="15"/>
      <c r="G6" s="42"/>
      <c r="H6" s="42"/>
      <c r="I6" s="42"/>
      <c r="J6" s="42"/>
      <c r="K6" s="42"/>
      <c r="L6" s="42"/>
      <c r="M6" s="42"/>
      <c r="N6" s="42"/>
      <c r="O6" s="42"/>
      <c r="P6" s="42"/>
      <c r="AD6" s="385"/>
      <c r="AE6" s="385"/>
      <c r="AF6" s="385"/>
      <c r="AG6" s="385"/>
      <c r="AH6" s="385"/>
      <c r="AI6" s="385"/>
      <c r="AJ6" s="385"/>
      <c r="AK6" s="385"/>
      <c r="AL6" s="385"/>
      <c r="AM6" s="385"/>
      <c r="AN6" s="385"/>
      <c r="AO6" s="385"/>
      <c r="AP6" s="385"/>
      <c r="AQ6" s="385"/>
      <c r="AR6" s="385"/>
      <c r="AS6" s="385"/>
      <c r="AT6" s="385"/>
      <c r="AU6" s="385"/>
      <c r="AV6" s="385"/>
      <c r="AW6" s="385"/>
      <c r="BH6" s="13"/>
      <c r="BI6" s="13"/>
      <c r="BJ6" s="39"/>
      <c r="BK6" s="39"/>
      <c r="BL6" s="39"/>
      <c r="BM6" s="39"/>
      <c r="BN6" s="39"/>
    </row>
    <row r="7" spans="1:75" s="17" customFormat="1" ht="11.25" customHeight="1" thickTop="1" thickBot="1" x14ac:dyDescent="0.25">
      <c r="B7" s="246" t="s">
        <v>47</v>
      </c>
      <c r="C7" s="246"/>
      <c r="D7" s="246"/>
      <c r="E7" s="246"/>
      <c r="F7" s="247"/>
      <c r="G7" s="241"/>
      <c r="H7" s="242"/>
      <c r="I7" s="242"/>
      <c r="J7" s="242"/>
      <c r="K7" s="242"/>
      <c r="L7" s="242"/>
      <c r="M7" s="242"/>
      <c r="N7" s="242"/>
      <c r="O7" s="242"/>
      <c r="P7" s="243"/>
      <c r="Q7" s="244" t="s">
        <v>49</v>
      </c>
      <c r="R7" s="147"/>
      <c r="S7" s="36"/>
      <c r="T7" s="36"/>
      <c r="U7" s="36"/>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36"/>
      <c r="BG7" s="36"/>
      <c r="BH7" s="13"/>
      <c r="BI7" s="13"/>
      <c r="BJ7" s="13"/>
      <c r="BK7" s="13"/>
      <c r="BL7" s="13"/>
      <c r="BM7" s="13"/>
      <c r="BN7" s="13"/>
    </row>
    <row r="8" spans="1:75" s="17" customFormat="1" ht="13.5" customHeight="1" thickTop="1" thickBot="1" x14ac:dyDescent="0.25">
      <c r="B8" s="245" t="s">
        <v>48</v>
      </c>
      <c r="C8" s="121"/>
      <c r="D8" s="121"/>
      <c r="E8" s="121"/>
      <c r="F8" s="121"/>
      <c r="G8" s="262"/>
      <c r="H8" s="263"/>
      <c r="I8" s="263"/>
      <c r="J8" s="263"/>
      <c r="K8" s="263"/>
      <c r="L8" s="263"/>
      <c r="M8" s="263"/>
      <c r="N8" s="263"/>
      <c r="O8" s="263"/>
      <c r="P8" s="264"/>
      <c r="Q8" s="235"/>
      <c r="R8" s="236"/>
      <c r="S8" s="43" t="s">
        <v>539</v>
      </c>
      <c r="T8" s="47"/>
      <c r="U8" s="47"/>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40"/>
      <c r="BI8" s="40"/>
      <c r="BJ8" s="40"/>
      <c r="BK8" s="40"/>
      <c r="BL8" s="40"/>
      <c r="BM8" s="40"/>
      <c r="BN8" s="40"/>
    </row>
    <row r="9" spans="1:75" s="17" customFormat="1" ht="19.5" customHeight="1" thickTop="1" thickBot="1" x14ac:dyDescent="0.25">
      <c r="B9" s="143" t="s">
        <v>55</v>
      </c>
      <c r="C9" s="143"/>
      <c r="D9" s="143"/>
      <c r="E9" s="143"/>
      <c r="F9" s="143"/>
      <c r="G9" s="234" t="s">
        <v>540</v>
      </c>
      <c r="H9" s="234"/>
      <c r="I9" s="234"/>
      <c r="J9" s="255" t="s">
        <v>541</v>
      </c>
      <c r="K9" s="256"/>
      <c r="L9" s="256"/>
      <c r="M9" s="257"/>
      <c r="N9" s="258"/>
      <c r="O9" s="250" t="s">
        <v>542</v>
      </c>
      <c r="P9" s="250"/>
      <c r="Q9" s="250"/>
      <c r="R9" s="250"/>
      <c r="S9" s="234"/>
      <c r="T9" s="234"/>
      <c r="U9" s="234"/>
      <c r="V9" s="233" t="s">
        <v>555</v>
      </c>
      <c r="W9" s="233"/>
      <c r="X9" s="233"/>
      <c r="Y9" s="233"/>
      <c r="Z9" s="233"/>
      <c r="AA9" s="233"/>
      <c r="AB9" s="327" t="s">
        <v>584</v>
      </c>
      <c r="AC9" s="328"/>
      <c r="AD9" s="328"/>
      <c r="AE9" s="328"/>
      <c r="AF9" s="328"/>
      <c r="AG9" s="329"/>
      <c r="AH9" s="305" t="s">
        <v>556</v>
      </c>
      <c r="AI9" s="306"/>
      <c r="AJ9" s="306"/>
      <c r="AK9" s="306"/>
      <c r="AL9" s="306"/>
      <c r="AM9" s="307"/>
      <c r="AN9" s="305" t="s">
        <v>543</v>
      </c>
      <c r="AO9" s="306"/>
      <c r="AP9" s="306"/>
      <c r="AQ9" s="307"/>
      <c r="AR9" s="37"/>
      <c r="AS9" s="37"/>
      <c r="AT9" s="37"/>
      <c r="AU9" s="37"/>
      <c r="AV9" s="37"/>
      <c r="AW9" s="37"/>
      <c r="AX9" s="37"/>
      <c r="AY9" s="37"/>
      <c r="AZ9" s="37"/>
      <c r="BA9" s="37"/>
      <c r="BB9" s="37"/>
      <c r="BC9" s="37"/>
      <c r="BD9" s="37"/>
      <c r="BE9" s="37"/>
      <c r="BF9" s="37"/>
      <c r="BG9" s="36"/>
      <c r="BH9" s="36"/>
      <c r="BI9" s="38"/>
      <c r="BJ9" s="38"/>
      <c r="BK9" s="38"/>
      <c r="BL9" s="38"/>
      <c r="BM9" s="38"/>
      <c r="BN9" s="36"/>
      <c r="BO9" s="36"/>
    </row>
    <row r="10" spans="1:75" s="17" customFormat="1" ht="27" customHeight="1" thickTop="1" thickBot="1" x14ac:dyDescent="0.25">
      <c r="B10" s="249"/>
      <c r="C10" s="248"/>
      <c r="D10" s="248"/>
      <c r="E10" s="248"/>
      <c r="F10" s="248"/>
      <c r="G10" s="259"/>
      <c r="H10" s="260"/>
      <c r="I10" s="261"/>
      <c r="J10" s="251"/>
      <c r="K10" s="252"/>
      <c r="L10" s="252"/>
      <c r="M10" s="253"/>
      <c r="N10" s="254"/>
      <c r="O10" s="248"/>
      <c r="P10" s="248"/>
      <c r="Q10" s="248"/>
      <c r="R10" s="248"/>
      <c r="S10" s="248"/>
      <c r="T10" s="248"/>
      <c r="U10" s="248"/>
      <c r="V10" s="312"/>
      <c r="W10" s="312"/>
      <c r="X10" s="312"/>
      <c r="Y10" s="310"/>
      <c r="Z10" s="310"/>
      <c r="AA10" s="310"/>
      <c r="AB10" s="309"/>
      <c r="AC10" s="310"/>
      <c r="AD10" s="310"/>
      <c r="AE10" s="310"/>
      <c r="AF10" s="310"/>
      <c r="AG10" s="251"/>
      <c r="AH10" s="238"/>
      <c r="AI10" s="239"/>
      <c r="AJ10" s="239"/>
      <c r="AK10" s="239"/>
      <c r="AL10" s="239"/>
      <c r="AM10" s="240"/>
      <c r="AN10" s="252"/>
      <c r="AO10" s="252"/>
      <c r="AP10" s="252"/>
      <c r="AQ10" s="308"/>
      <c r="AR10" s="231"/>
      <c r="AS10" s="231"/>
      <c r="AT10" s="231"/>
      <c r="AU10" s="231"/>
      <c r="AV10" s="231"/>
      <c r="AW10" s="231"/>
      <c r="AX10" s="231"/>
      <c r="AY10" s="231"/>
      <c r="AZ10" s="231"/>
      <c r="BA10" s="231"/>
      <c r="BB10" s="231"/>
      <c r="BC10" s="231"/>
      <c r="BD10" s="231"/>
      <c r="BE10" s="231"/>
      <c r="BF10" s="231"/>
      <c r="BG10" s="232" t="str">
        <f>IFERROR(VLOOKUP(C10,原燃料!C6:H87,3,FALSE),"")</f>
        <v/>
      </c>
      <c r="BH10" s="232"/>
      <c r="BI10" s="121"/>
      <c r="BJ10" s="121"/>
      <c r="BK10" s="121"/>
      <c r="BL10" s="121"/>
      <c r="BM10" s="121"/>
      <c r="BN10" s="232" t="str">
        <f>IFERROR(VLOOKUP(C10,原燃料!C6:H87,4,FALSE),"")</f>
        <v/>
      </c>
      <c r="BO10" s="232"/>
    </row>
    <row r="11" spans="1:75" s="17" customFormat="1" ht="6" customHeight="1" thickTop="1" x14ac:dyDescent="0.2">
      <c r="B11" s="14" t="str">
        <f>IFERROR(VLOOKUP(C11,原燃料!$C$5:$M$86,2,FALSE),"")</f>
        <v/>
      </c>
      <c r="C11" s="332"/>
      <c r="D11" s="332"/>
      <c r="E11" s="332"/>
      <c r="F11" s="332"/>
      <c r="G11" s="257" t="str">
        <f>IFERROR(VLOOKUP($C$9,原燃料!$C$5:$M$86,8,FALSE),"")</f>
        <v/>
      </c>
      <c r="H11" s="257"/>
      <c r="I11" s="257"/>
      <c r="J11" s="257" t="str">
        <f>IFERROR(VLOOKUP($C$9,原燃料!$C$5:$M$86,9,FALSE),"")</f>
        <v/>
      </c>
      <c r="K11" s="257"/>
      <c r="L11" s="257"/>
      <c r="M11" s="237" t="str">
        <f>IFERROR(VLOOKUP($C$9,原燃料!$C$5:$M$86,2,FALSE),"")</f>
        <v/>
      </c>
      <c r="N11" s="237"/>
      <c r="O11" s="121" t="str">
        <f>IFERROR(VLOOKUP($C$9,原燃料!$C$5:$M$86,11,FALSE),"")</f>
        <v/>
      </c>
      <c r="P11" s="121"/>
      <c r="Q11" s="232" t="str">
        <f>IFERROR(VLOOKUP($C$9,原燃料!$C$5:$M$86,5,FALSE),"")</f>
        <v/>
      </c>
      <c r="R11" s="232"/>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2" t="str">
        <f>IFERROR(VLOOKUP(C11,原燃料!C8:H89,3,FALSE),"")</f>
        <v/>
      </c>
      <c r="BG11" s="232"/>
      <c r="BH11" s="121"/>
      <c r="BI11" s="121"/>
      <c r="BJ11" s="121"/>
      <c r="BK11" s="121"/>
      <c r="BL11" s="121"/>
      <c r="BM11" s="232" t="str">
        <f>IFERROR(VLOOKUP(C11,原燃料!C8:H89,4,FALSE),"")</f>
        <v/>
      </c>
      <c r="BN11" s="232"/>
    </row>
    <row r="12" spans="1:75" s="17" customFormat="1" ht="13.5" customHeight="1" x14ac:dyDescent="0.2">
      <c r="B12" s="22" t="s">
        <v>592</v>
      </c>
    </row>
    <row r="13" spans="1:75" s="17" customFormat="1" ht="11.25" customHeight="1" thickBot="1" x14ac:dyDescent="0.25">
      <c r="A13" s="48"/>
      <c r="B13" s="335" t="s">
        <v>10</v>
      </c>
      <c r="C13" s="336"/>
      <c r="D13" s="336"/>
      <c r="E13" s="336"/>
      <c r="F13" s="336"/>
      <c r="G13" s="337"/>
      <c r="H13" s="223" t="s">
        <v>11</v>
      </c>
      <c r="I13" s="113"/>
      <c r="J13" s="113"/>
      <c r="K13" s="282" t="s">
        <v>544</v>
      </c>
      <c r="L13" s="282"/>
      <c r="M13" s="282"/>
      <c r="N13" s="114" t="s">
        <v>15</v>
      </c>
      <c r="O13" s="114"/>
      <c r="P13" s="268" t="s">
        <v>77</v>
      </c>
      <c r="Q13" s="213"/>
      <c r="R13" s="213"/>
      <c r="S13" s="213"/>
      <c r="T13" s="213"/>
      <c r="U13" s="269"/>
      <c r="V13" s="268" t="s">
        <v>52</v>
      </c>
      <c r="W13" s="213"/>
      <c r="X13" s="213"/>
      <c r="Y13" s="270"/>
      <c r="Z13" s="213"/>
      <c r="AA13" s="213"/>
      <c r="AB13" s="269"/>
      <c r="AC13" s="45" t="s">
        <v>54</v>
      </c>
      <c r="AD13" s="45"/>
      <c r="AE13" s="45"/>
      <c r="AF13" s="45"/>
      <c r="AG13" s="45"/>
      <c r="AH13" s="45"/>
      <c r="AI13" s="114" t="s">
        <v>15</v>
      </c>
      <c r="AJ13" s="114"/>
    </row>
    <row r="14" spans="1:75" s="17" customFormat="1" ht="20.25" customHeight="1" thickTop="1" x14ac:dyDescent="0.2">
      <c r="A14" s="48"/>
      <c r="B14" s="286" t="str">
        <f>IFERROR(VLOOKUP(D14,原燃料!$C$3:$M$86,2,FALSE),"")</f>
        <v/>
      </c>
      <c r="C14" s="287"/>
      <c r="D14" s="277"/>
      <c r="E14" s="278"/>
      <c r="F14" s="278"/>
      <c r="G14" s="278"/>
      <c r="H14" s="279" t="str">
        <f>IF(B14="2H","0.0000","")</f>
        <v/>
      </c>
      <c r="I14" s="280"/>
      <c r="J14" s="281"/>
      <c r="K14" s="271"/>
      <c r="L14" s="272"/>
      <c r="M14" s="273"/>
      <c r="N14" s="161" t="str">
        <f>IFERROR(VLOOKUP(D14,原燃料!$C$3:$M$86,3,FALSE),"")</f>
        <v/>
      </c>
      <c r="O14" s="160"/>
      <c r="P14" s="321"/>
      <c r="Q14" s="322"/>
      <c r="R14" s="322"/>
      <c r="S14" s="323"/>
      <c r="T14" s="62" t="s">
        <v>557</v>
      </c>
      <c r="U14" s="63" t="s">
        <v>558</v>
      </c>
      <c r="V14" s="274"/>
      <c r="W14" s="275"/>
      <c r="X14" s="276"/>
      <c r="Y14" s="69" t="s">
        <v>53</v>
      </c>
      <c r="Z14" s="294"/>
      <c r="AA14" s="295"/>
      <c r="AB14" s="295"/>
      <c r="AC14" s="265"/>
      <c r="AD14" s="266"/>
      <c r="AE14" s="266"/>
      <c r="AF14" s="266"/>
      <c r="AG14" s="266"/>
      <c r="AH14" s="267"/>
      <c r="AI14" s="161" t="str">
        <f>IFERROR(VLOOKUP(D14,原燃料!$C$3:$M$86,4,FALSE),"")</f>
        <v/>
      </c>
      <c r="AJ14" s="114"/>
    </row>
    <row r="15" spans="1:75" s="17" customFormat="1" ht="20.25" customHeight="1" x14ac:dyDescent="0.2">
      <c r="A15" s="48"/>
      <c r="B15" s="286" t="str">
        <f>IFERROR(VLOOKUP(D15,原燃料!$C$3:$M$86,2,FALSE),"")</f>
        <v/>
      </c>
      <c r="C15" s="287"/>
      <c r="D15" s="288"/>
      <c r="E15" s="289"/>
      <c r="F15" s="289"/>
      <c r="G15" s="290"/>
      <c r="H15" s="279" t="str">
        <f>IF(B15="2H","0.0000","")</f>
        <v/>
      </c>
      <c r="I15" s="280"/>
      <c r="J15" s="281"/>
      <c r="K15" s="291"/>
      <c r="L15" s="292"/>
      <c r="M15" s="293"/>
      <c r="N15" s="161" t="str">
        <f>IFERROR(VLOOKUP(D15,原燃料!$C$3:$M$86,3,FALSE),"")</f>
        <v/>
      </c>
      <c r="O15" s="160"/>
      <c r="P15" s="283"/>
      <c r="Q15" s="284"/>
      <c r="R15" s="284"/>
      <c r="S15" s="285"/>
      <c r="T15" s="64" t="s">
        <v>557</v>
      </c>
      <c r="U15" s="65" t="s">
        <v>558</v>
      </c>
      <c r="V15" s="338"/>
      <c r="W15" s="339"/>
      <c r="X15" s="340"/>
      <c r="Y15" s="70" t="s">
        <v>53</v>
      </c>
      <c r="Z15" s="333"/>
      <c r="AA15" s="334"/>
      <c r="AB15" s="334"/>
      <c r="AC15" s="313"/>
      <c r="AD15" s="314"/>
      <c r="AE15" s="314"/>
      <c r="AF15" s="314"/>
      <c r="AG15" s="314"/>
      <c r="AH15" s="315"/>
      <c r="AI15" s="161" t="str">
        <f>IFERROR(VLOOKUP(D15,原燃料!$C$3:$M$86,4,FALSE),"")</f>
        <v/>
      </c>
      <c r="AJ15" s="114"/>
    </row>
    <row r="16" spans="1:75" s="17" customFormat="1" ht="20.25" customHeight="1" x14ac:dyDescent="0.2">
      <c r="A16" s="48"/>
      <c r="B16" s="286" t="str">
        <f>IFERROR(VLOOKUP(D16,原燃料!$C$3:$M$86,2,FALSE),"")</f>
        <v/>
      </c>
      <c r="C16" s="287"/>
      <c r="D16" s="288"/>
      <c r="E16" s="289"/>
      <c r="F16" s="289"/>
      <c r="G16" s="290"/>
      <c r="H16" s="279" t="str">
        <f t="shared" ref="H16:H18" si="0">IF(B16="2H","0.0000","")</f>
        <v/>
      </c>
      <c r="I16" s="280"/>
      <c r="J16" s="281"/>
      <c r="K16" s="291"/>
      <c r="L16" s="292"/>
      <c r="M16" s="293"/>
      <c r="N16" s="161" t="str">
        <f>IFERROR(VLOOKUP(D16,原燃料!$C$3:$M$86,3,FALSE),"")</f>
        <v/>
      </c>
      <c r="O16" s="160"/>
      <c r="P16" s="283"/>
      <c r="Q16" s="284"/>
      <c r="R16" s="284"/>
      <c r="S16" s="285"/>
      <c r="T16" s="72" t="s">
        <v>557</v>
      </c>
      <c r="U16" s="73" t="s">
        <v>558</v>
      </c>
      <c r="V16" s="316"/>
      <c r="W16" s="317"/>
      <c r="X16" s="318"/>
      <c r="Y16" s="71" t="s">
        <v>53</v>
      </c>
      <c r="Z16" s="319"/>
      <c r="AA16" s="320"/>
      <c r="AB16" s="320"/>
      <c r="AC16" s="296"/>
      <c r="AD16" s="297"/>
      <c r="AE16" s="297"/>
      <c r="AF16" s="297"/>
      <c r="AG16" s="297"/>
      <c r="AH16" s="298"/>
      <c r="AI16" s="161" t="str">
        <f>IFERROR(VLOOKUP(D16,原燃料!$C$3:$M$86,4,FALSE),"")</f>
        <v/>
      </c>
      <c r="AJ16" s="114"/>
    </row>
    <row r="17" spans="1:78" s="17" customFormat="1" ht="20.25" customHeight="1" x14ac:dyDescent="0.2">
      <c r="A17" s="48"/>
      <c r="B17" s="286" t="str">
        <f>IFERROR(VLOOKUP(D17,原燃料!$C$3:$M$86,2,FALSE),"")</f>
        <v/>
      </c>
      <c r="C17" s="287"/>
      <c r="D17" s="288"/>
      <c r="E17" s="289"/>
      <c r="F17" s="289"/>
      <c r="G17" s="290"/>
      <c r="H17" s="279" t="str">
        <f t="shared" si="0"/>
        <v/>
      </c>
      <c r="I17" s="280"/>
      <c r="J17" s="281"/>
      <c r="K17" s="291"/>
      <c r="L17" s="292"/>
      <c r="M17" s="293"/>
      <c r="N17" s="161" t="str">
        <f>IFERROR(VLOOKUP(D17,原燃料!$C$3:$M$86,3,FALSE),"")</f>
        <v/>
      </c>
      <c r="O17" s="160"/>
      <c r="P17" s="283"/>
      <c r="Q17" s="284"/>
      <c r="R17" s="284"/>
      <c r="S17" s="285"/>
      <c r="T17" s="72" t="s">
        <v>557</v>
      </c>
      <c r="U17" s="73" t="s">
        <v>558</v>
      </c>
      <c r="V17" s="316"/>
      <c r="W17" s="317"/>
      <c r="X17" s="318"/>
      <c r="Y17" s="69" t="s">
        <v>53</v>
      </c>
      <c r="Z17" s="319"/>
      <c r="AA17" s="320"/>
      <c r="AB17" s="320"/>
      <c r="AC17" s="296"/>
      <c r="AD17" s="297"/>
      <c r="AE17" s="297"/>
      <c r="AF17" s="297"/>
      <c r="AG17" s="297"/>
      <c r="AH17" s="298"/>
      <c r="AI17" s="161" t="str">
        <f>IFERROR(VLOOKUP(D17,原燃料!$C$3:$M$86,4,FALSE),"")</f>
        <v/>
      </c>
      <c r="AJ17" s="114"/>
    </row>
    <row r="18" spans="1:78" s="17" customFormat="1" ht="20.25" customHeight="1" thickBot="1" x14ac:dyDescent="0.25">
      <c r="A18" s="48"/>
      <c r="B18" s="286" t="str">
        <f>IFERROR(VLOOKUP(D18,原燃料!$C$3:$M$86,2,FALSE),"")</f>
        <v/>
      </c>
      <c r="C18" s="287"/>
      <c r="D18" s="388"/>
      <c r="E18" s="389"/>
      <c r="F18" s="389"/>
      <c r="G18" s="390"/>
      <c r="H18" s="391" t="str">
        <f t="shared" si="0"/>
        <v/>
      </c>
      <c r="I18" s="392"/>
      <c r="J18" s="393"/>
      <c r="K18" s="394"/>
      <c r="L18" s="395"/>
      <c r="M18" s="396"/>
      <c r="N18" s="397" t="str">
        <f>IFERROR(VLOOKUP(D18,原燃料!$C$3:$M$86,3,FALSE),"")</f>
        <v/>
      </c>
      <c r="O18" s="398"/>
      <c r="P18" s="399"/>
      <c r="Q18" s="400"/>
      <c r="R18" s="400"/>
      <c r="S18" s="401"/>
      <c r="T18" s="64" t="s">
        <v>557</v>
      </c>
      <c r="U18" s="65" t="s">
        <v>558</v>
      </c>
      <c r="V18" s="402"/>
      <c r="W18" s="403"/>
      <c r="X18" s="404"/>
      <c r="Y18" s="68" t="s">
        <v>53</v>
      </c>
      <c r="Z18" s="405"/>
      <c r="AA18" s="406"/>
      <c r="AB18" s="406"/>
      <c r="AC18" s="407"/>
      <c r="AD18" s="408"/>
      <c r="AE18" s="408"/>
      <c r="AF18" s="408"/>
      <c r="AG18" s="408"/>
      <c r="AH18" s="409"/>
      <c r="AI18" s="161" t="str">
        <f>IFERROR(VLOOKUP(D18,原燃料!$C$3:$M$86,4,FALSE),"")</f>
        <v/>
      </c>
      <c r="AJ18" s="114"/>
    </row>
    <row r="19" spans="1:78" s="17" customFormat="1" ht="9" customHeight="1" thickTop="1" x14ac:dyDescent="0.2">
      <c r="B19" s="14" t="s">
        <v>570</v>
      </c>
      <c r="C19" s="60"/>
      <c r="D19" s="89"/>
      <c r="E19" s="89"/>
      <c r="F19" s="89"/>
      <c r="G19" s="89"/>
      <c r="H19" s="90"/>
      <c r="I19" s="90"/>
      <c r="J19" s="96"/>
      <c r="K19" s="91"/>
      <c r="L19" s="91"/>
      <c r="M19" s="91"/>
      <c r="N19" s="61"/>
      <c r="O19" s="61"/>
      <c r="P19" s="95"/>
      <c r="Q19" s="95"/>
      <c r="R19" s="95"/>
      <c r="S19" s="95"/>
      <c r="T19" s="37"/>
      <c r="U19" s="37"/>
      <c r="V19" s="94"/>
      <c r="W19" s="94"/>
      <c r="X19" s="94"/>
      <c r="Y19" s="91"/>
      <c r="Z19" s="93"/>
      <c r="AA19" s="93"/>
      <c r="AB19" s="93"/>
      <c r="AC19" s="92"/>
      <c r="AD19" s="92"/>
      <c r="AE19" s="92"/>
      <c r="AF19" s="92"/>
      <c r="AG19" s="92"/>
      <c r="AH19" s="92"/>
      <c r="AI19" s="61"/>
      <c r="AJ19" s="61"/>
    </row>
    <row r="20" spans="1:78" s="17" customFormat="1" ht="4.5" customHeight="1" x14ac:dyDescent="0.2">
      <c r="B20" s="22"/>
      <c r="C20" s="60"/>
      <c r="D20" s="89"/>
      <c r="E20" s="89"/>
      <c r="F20" s="89"/>
      <c r="G20" s="89"/>
      <c r="H20" s="90"/>
      <c r="I20" s="90"/>
      <c r="J20" s="90"/>
      <c r="K20" s="91"/>
      <c r="L20" s="91"/>
      <c r="M20" s="91"/>
      <c r="N20" s="61"/>
      <c r="O20" s="61"/>
      <c r="P20" s="95"/>
      <c r="Q20" s="95"/>
      <c r="R20" s="95"/>
      <c r="S20" s="95"/>
      <c r="T20" s="37"/>
      <c r="U20" s="37"/>
      <c r="V20" s="94"/>
      <c r="W20" s="94"/>
      <c r="X20" s="94"/>
      <c r="Y20" s="91"/>
      <c r="Z20" s="93"/>
      <c r="AA20" s="93"/>
      <c r="AB20" s="93"/>
      <c r="AC20" s="92"/>
      <c r="AD20" s="92"/>
      <c r="AE20" s="92"/>
      <c r="AF20" s="92"/>
      <c r="AG20" s="92"/>
      <c r="AH20" s="92"/>
      <c r="AI20" s="61"/>
      <c r="AJ20" s="61"/>
    </row>
    <row r="21" spans="1:78" s="17" customFormat="1" ht="13.5" customHeight="1" x14ac:dyDescent="0.2">
      <c r="B21" s="22" t="s">
        <v>591</v>
      </c>
      <c r="C21" s="60"/>
      <c r="D21" s="89"/>
      <c r="E21" s="89"/>
      <c r="F21" s="89"/>
      <c r="G21" s="89"/>
      <c r="H21" s="90"/>
      <c r="I21" s="90"/>
      <c r="J21" s="90"/>
      <c r="K21" s="91"/>
      <c r="L21" s="91"/>
      <c r="M21" s="91"/>
      <c r="N21" s="61"/>
      <c r="O21" s="61"/>
      <c r="P21" s="95"/>
      <c r="Q21" s="95"/>
      <c r="R21" s="95"/>
      <c r="S21" s="95"/>
      <c r="T21" s="37"/>
      <c r="U21" s="37"/>
      <c r="V21" s="94"/>
      <c r="W21" s="94"/>
      <c r="X21" s="94"/>
      <c r="Y21" s="91"/>
      <c r="Z21" s="93"/>
      <c r="AA21" s="93"/>
      <c r="AB21" s="93"/>
      <c r="AC21" s="92"/>
      <c r="AD21" s="92"/>
      <c r="AE21" s="92"/>
      <c r="AF21" s="92"/>
      <c r="AG21" s="92"/>
      <c r="AH21" s="92"/>
      <c r="AI21" s="61"/>
      <c r="AJ21" s="61"/>
    </row>
    <row r="22" spans="1:78" s="17" customFormat="1" ht="9.75" customHeight="1" x14ac:dyDescent="0.2">
      <c r="B22" s="66"/>
      <c r="C22" s="44"/>
      <c r="H22" s="44"/>
      <c r="S22" s="44"/>
      <c r="T22" s="44"/>
      <c r="BN22" s="46" t="s">
        <v>574</v>
      </c>
    </row>
    <row r="23" spans="1:78" s="14" customFormat="1" ht="26.25" customHeight="1" thickBot="1" x14ac:dyDescent="0.25">
      <c r="B23" s="410" t="s">
        <v>545</v>
      </c>
      <c r="C23" s="411"/>
      <c r="D23" s="411"/>
      <c r="E23" s="212" t="s">
        <v>546</v>
      </c>
      <c r="F23" s="213"/>
      <c r="G23" s="213"/>
      <c r="H23" s="213"/>
      <c r="I23" s="213"/>
      <c r="J23" s="213"/>
      <c r="K23" s="214"/>
      <c r="L23" s="345" t="s">
        <v>594</v>
      </c>
      <c r="M23" s="346"/>
      <c r="N23" s="346"/>
      <c r="O23" s="346"/>
      <c r="P23" s="346"/>
      <c r="Q23" s="346"/>
      <c r="R23" s="215" t="s">
        <v>547</v>
      </c>
      <c r="S23" s="215"/>
      <c r="T23" s="215"/>
      <c r="U23" s="215" t="s">
        <v>548</v>
      </c>
      <c r="V23" s="215"/>
      <c r="W23" s="215"/>
      <c r="X23" s="217" t="s">
        <v>549</v>
      </c>
      <c r="Y23" s="218"/>
      <c r="Z23" s="218"/>
      <c r="AA23" s="218"/>
      <c r="AB23" s="219"/>
      <c r="AC23" s="223" t="s">
        <v>550</v>
      </c>
      <c r="AD23" s="113"/>
      <c r="AE23" s="113"/>
      <c r="AF23" s="113"/>
      <c r="AG23" s="224"/>
      <c r="AH23" s="229" t="s">
        <v>551</v>
      </c>
      <c r="AI23" s="230"/>
      <c r="AJ23" s="230"/>
      <c r="AK23" s="311" t="s">
        <v>585</v>
      </c>
      <c r="AL23" s="113"/>
      <c r="AM23" s="113"/>
      <c r="AN23" s="113"/>
      <c r="AO23" s="113"/>
      <c r="AP23" s="230" t="s">
        <v>551</v>
      </c>
      <c r="AQ23" s="230"/>
      <c r="AR23" s="368"/>
      <c r="AS23" s="346" t="s">
        <v>586</v>
      </c>
      <c r="AT23" s="346"/>
      <c r="AU23" s="346"/>
      <c r="AV23" s="346"/>
      <c r="AW23" s="215" t="s">
        <v>552</v>
      </c>
      <c r="AX23" s="215"/>
      <c r="AY23" s="215"/>
      <c r="AZ23" s="215"/>
      <c r="BA23" s="215"/>
      <c r="BB23" s="357" t="s">
        <v>587</v>
      </c>
      <c r="BC23" s="357"/>
      <c r="BD23" s="357"/>
      <c r="BE23" s="357"/>
      <c r="BF23" s="215" t="s">
        <v>553</v>
      </c>
      <c r="BG23" s="215"/>
      <c r="BH23" s="215"/>
      <c r="BI23" s="215"/>
      <c r="BJ23" s="215"/>
      <c r="BK23" s="346" t="s">
        <v>587</v>
      </c>
      <c r="BL23" s="346"/>
      <c r="BM23" s="346"/>
      <c r="BN23" s="223"/>
      <c r="BO23" s="13"/>
      <c r="BP23" s="13"/>
      <c r="BQ23" s="13"/>
      <c r="BR23" s="13"/>
      <c r="BS23" s="13"/>
      <c r="BT23" s="13"/>
      <c r="BU23" s="13"/>
      <c r="BV23" s="13"/>
      <c r="BW23" s="13"/>
      <c r="BX23" s="13"/>
      <c r="BY23" s="13"/>
      <c r="BZ23" s="13"/>
    </row>
    <row r="24" spans="1:78" s="14" customFormat="1" ht="16.2" customHeight="1" thickTop="1" x14ac:dyDescent="0.2">
      <c r="B24" s="369"/>
      <c r="C24" s="370"/>
      <c r="D24" s="370"/>
      <c r="E24" s="209"/>
      <c r="F24" s="210"/>
      <c r="G24" s="210"/>
      <c r="H24" s="210"/>
      <c r="I24" s="210"/>
      <c r="J24" s="210"/>
      <c r="K24" s="211"/>
      <c r="L24" s="344"/>
      <c r="M24" s="225"/>
      <c r="N24" s="225"/>
      <c r="O24" s="225"/>
      <c r="P24" s="225"/>
      <c r="Q24" s="225"/>
      <c r="R24" s="216"/>
      <c r="S24" s="216"/>
      <c r="T24" s="216"/>
      <c r="U24" s="216"/>
      <c r="V24" s="216"/>
      <c r="W24" s="216"/>
      <c r="X24" s="225"/>
      <c r="Y24" s="225"/>
      <c r="Z24" s="225"/>
      <c r="AA24" s="225"/>
      <c r="AB24" s="226"/>
      <c r="AC24" s="220"/>
      <c r="AD24" s="221"/>
      <c r="AE24" s="221"/>
      <c r="AF24" s="221"/>
      <c r="AG24" s="222"/>
      <c r="AH24" s="227"/>
      <c r="AI24" s="228"/>
      <c r="AJ24" s="228"/>
      <c r="AK24" s="384"/>
      <c r="AL24" s="221"/>
      <c r="AM24" s="221"/>
      <c r="AN24" s="221"/>
      <c r="AO24" s="221"/>
      <c r="AP24" s="365"/>
      <c r="AQ24" s="366"/>
      <c r="AR24" s="367"/>
      <c r="AS24" s="225"/>
      <c r="AT24" s="225"/>
      <c r="AU24" s="225"/>
      <c r="AV24" s="225"/>
      <c r="AW24" s="216"/>
      <c r="AX24" s="216"/>
      <c r="AY24" s="216"/>
      <c r="AZ24" s="216"/>
      <c r="BA24" s="216"/>
      <c r="BB24" s="356"/>
      <c r="BC24" s="356"/>
      <c r="BD24" s="356"/>
      <c r="BE24" s="356"/>
      <c r="BF24" s="216"/>
      <c r="BG24" s="216"/>
      <c r="BH24" s="216"/>
      <c r="BI24" s="216"/>
      <c r="BJ24" s="216"/>
      <c r="BK24" s="225"/>
      <c r="BL24" s="225"/>
      <c r="BM24" s="225"/>
      <c r="BN24" s="378"/>
      <c r="BO24" s="13"/>
      <c r="BP24" s="13"/>
      <c r="BQ24" s="13"/>
      <c r="BR24" s="13"/>
      <c r="BS24" s="13"/>
      <c r="BT24" s="13"/>
      <c r="BU24" s="13"/>
      <c r="BV24" s="13"/>
      <c r="BW24" s="13"/>
      <c r="BX24" s="13"/>
      <c r="BY24" s="13"/>
      <c r="BZ24" s="13"/>
    </row>
    <row r="25" spans="1:78" s="14" customFormat="1" ht="16.2" customHeight="1" x14ac:dyDescent="0.2">
      <c r="B25" s="369"/>
      <c r="C25" s="370"/>
      <c r="D25" s="371"/>
      <c r="E25" s="324"/>
      <c r="F25" s="325"/>
      <c r="G25" s="325"/>
      <c r="H25" s="325"/>
      <c r="I25" s="325"/>
      <c r="J25" s="325"/>
      <c r="K25" s="326"/>
      <c r="L25" s="343"/>
      <c r="M25" s="300"/>
      <c r="N25" s="300"/>
      <c r="O25" s="300"/>
      <c r="P25" s="300"/>
      <c r="Q25" s="300"/>
      <c r="R25" s="299"/>
      <c r="S25" s="299"/>
      <c r="T25" s="299"/>
      <c r="U25" s="299"/>
      <c r="V25" s="299"/>
      <c r="W25" s="299"/>
      <c r="X25" s="300"/>
      <c r="Y25" s="300"/>
      <c r="Z25" s="300"/>
      <c r="AA25" s="300"/>
      <c r="AB25" s="301"/>
      <c r="AC25" s="302"/>
      <c r="AD25" s="303"/>
      <c r="AE25" s="303"/>
      <c r="AF25" s="303"/>
      <c r="AG25" s="304"/>
      <c r="AH25" s="330"/>
      <c r="AI25" s="331"/>
      <c r="AJ25" s="331"/>
      <c r="AK25" s="383"/>
      <c r="AL25" s="303"/>
      <c r="AM25" s="303"/>
      <c r="AN25" s="303"/>
      <c r="AO25" s="303"/>
      <c r="AP25" s="362"/>
      <c r="AQ25" s="363"/>
      <c r="AR25" s="364"/>
      <c r="AS25" s="300"/>
      <c r="AT25" s="300"/>
      <c r="AU25" s="300"/>
      <c r="AV25" s="300"/>
      <c r="AW25" s="299"/>
      <c r="AX25" s="299"/>
      <c r="AY25" s="299"/>
      <c r="AZ25" s="299"/>
      <c r="BA25" s="299"/>
      <c r="BB25" s="355"/>
      <c r="BC25" s="355"/>
      <c r="BD25" s="355"/>
      <c r="BE25" s="355"/>
      <c r="BF25" s="299"/>
      <c r="BG25" s="299"/>
      <c r="BH25" s="299"/>
      <c r="BI25" s="299"/>
      <c r="BJ25" s="299"/>
      <c r="BK25" s="300"/>
      <c r="BL25" s="300"/>
      <c r="BM25" s="300"/>
      <c r="BN25" s="377"/>
      <c r="BO25" s="13"/>
      <c r="BP25" s="13"/>
      <c r="BQ25" s="13"/>
      <c r="BR25" s="13"/>
      <c r="BS25" s="13"/>
      <c r="BT25" s="13"/>
      <c r="BU25" s="13"/>
      <c r="BV25" s="13"/>
      <c r="BW25" s="13"/>
      <c r="BX25" s="13"/>
      <c r="BY25" s="13"/>
      <c r="BZ25" s="13"/>
    </row>
    <row r="26" spans="1:78" s="14" customFormat="1" ht="16.2" customHeight="1" x14ac:dyDescent="0.2">
      <c r="B26" s="369"/>
      <c r="C26" s="370"/>
      <c r="D26" s="371"/>
      <c r="E26" s="324"/>
      <c r="F26" s="325"/>
      <c r="G26" s="325"/>
      <c r="H26" s="325"/>
      <c r="I26" s="325"/>
      <c r="J26" s="325"/>
      <c r="K26" s="326"/>
      <c r="L26" s="343"/>
      <c r="M26" s="300"/>
      <c r="N26" s="300"/>
      <c r="O26" s="300"/>
      <c r="P26" s="300"/>
      <c r="Q26" s="300"/>
      <c r="R26" s="299"/>
      <c r="S26" s="299"/>
      <c r="T26" s="299"/>
      <c r="U26" s="299"/>
      <c r="V26" s="299"/>
      <c r="W26" s="299"/>
      <c r="X26" s="300"/>
      <c r="Y26" s="300"/>
      <c r="Z26" s="300"/>
      <c r="AA26" s="300"/>
      <c r="AB26" s="301"/>
      <c r="AC26" s="302"/>
      <c r="AD26" s="303"/>
      <c r="AE26" s="303"/>
      <c r="AF26" s="303"/>
      <c r="AG26" s="304"/>
      <c r="AH26" s="330"/>
      <c r="AI26" s="331"/>
      <c r="AJ26" s="331"/>
      <c r="AK26" s="383"/>
      <c r="AL26" s="303"/>
      <c r="AM26" s="303"/>
      <c r="AN26" s="303"/>
      <c r="AO26" s="303"/>
      <c r="AP26" s="362"/>
      <c r="AQ26" s="363"/>
      <c r="AR26" s="364"/>
      <c r="AS26" s="300"/>
      <c r="AT26" s="300"/>
      <c r="AU26" s="300"/>
      <c r="AV26" s="300"/>
      <c r="AW26" s="299"/>
      <c r="AX26" s="299"/>
      <c r="AY26" s="299"/>
      <c r="AZ26" s="299"/>
      <c r="BA26" s="299"/>
      <c r="BB26" s="355"/>
      <c r="BC26" s="355"/>
      <c r="BD26" s="355"/>
      <c r="BE26" s="355"/>
      <c r="BF26" s="299"/>
      <c r="BG26" s="299"/>
      <c r="BH26" s="299"/>
      <c r="BI26" s="299"/>
      <c r="BJ26" s="299"/>
      <c r="BK26" s="300"/>
      <c r="BL26" s="300"/>
      <c r="BM26" s="300"/>
      <c r="BN26" s="377"/>
      <c r="BO26" s="13"/>
      <c r="BP26" s="13"/>
      <c r="BQ26" s="13"/>
      <c r="BR26" s="13"/>
      <c r="BS26" s="13"/>
      <c r="BT26" s="13"/>
      <c r="BU26" s="13"/>
      <c r="BV26" s="13"/>
      <c r="BW26" s="13"/>
      <c r="BX26" s="13"/>
      <c r="BY26" s="13"/>
      <c r="BZ26" s="13"/>
    </row>
    <row r="27" spans="1:78" s="14" customFormat="1" ht="16.2" customHeight="1" x14ac:dyDescent="0.2">
      <c r="B27" s="369"/>
      <c r="C27" s="370"/>
      <c r="D27" s="371"/>
      <c r="E27" s="324"/>
      <c r="F27" s="325"/>
      <c r="G27" s="325"/>
      <c r="H27" s="325"/>
      <c r="I27" s="325"/>
      <c r="J27" s="325"/>
      <c r="K27" s="326"/>
      <c r="L27" s="343"/>
      <c r="M27" s="300"/>
      <c r="N27" s="300"/>
      <c r="O27" s="300"/>
      <c r="P27" s="300"/>
      <c r="Q27" s="300"/>
      <c r="R27" s="299"/>
      <c r="S27" s="299"/>
      <c r="T27" s="299"/>
      <c r="U27" s="299"/>
      <c r="V27" s="299"/>
      <c r="W27" s="299"/>
      <c r="X27" s="300"/>
      <c r="Y27" s="300"/>
      <c r="Z27" s="300"/>
      <c r="AA27" s="300"/>
      <c r="AB27" s="301"/>
      <c r="AC27" s="302"/>
      <c r="AD27" s="303"/>
      <c r="AE27" s="303"/>
      <c r="AF27" s="303"/>
      <c r="AG27" s="304"/>
      <c r="AH27" s="330"/>
      <c r="AI27" s="331"/>
      <c r="AJ27" s="331"/>
      <c r="AK27" s="383"/>
      <c r="AL27" s="303"/>
      <c r="AM27" s="303"/>
      <c r="AN27" s="303"/>
      <c r="AO27" s="303"/>
      <c r="AP27" s="362"/>
      <c r="AQ27" s="363"/>
      <c r="AR27" s="364"/>
      <c r="AS27" s="300"/>
      <c r="AT27" s="300"/>
      <c r="AU27" s="300"/>
      <c r="AV27" s="300"/>
      <c r="AW27" s="299"/>
      <c r="AX27" s="299"/>
      <c r="AY27" s="299"/>
      <c r="AZ27" s="299"/>
      <c r="BA27" s="299"/>
      <c r="BB27" s="355"/>
      <c r="BC27" s="355"/>
      <c r="BD27" s="355"/>
      <c r="BE27" s="355"/>
      <c r="BF27" s="299"/>
      <c r="BG27" s="299"/>
      <c r="BH27" s="299"/>
      <c r="BI27" s="299"/>
      <c r="BJ27" s="299"/>
      <c r="BK27" s="300"/>
      <c r="BL27" s="300"/>
      <c r="BM27" s="300"/>
      <c r="BN27" s="377"/>
      <c r="BO27" s="13"/>
      <c r="BP27" s="13"/>
      <c r="BQ27" s="13"/>
      <c r="BR27" s="13"/>
      <c r="BS27" s="13"/>
      <c r="BT27" s="13"/>
      <c r="BU27" s="13"/>
      <c r="BV27" s="13"/>
      <c r="BW27" s="13"/>
      <c r="BX27" s="13"/>
      <c r="BY27" s="13"/>
      <c r="BZ27" s="13"/>
    </row>
    <row r="28" spans="1:78" s="14" customFormat="1" ht="16.2" customHeight="1" x14ac:dyDescent="0.2">
      <c r="B28" s="369"/>
      <c r="C28" s="370"/>
      <c r="D28" s="371"/>
      <c r="E28" s="324"/>
      <c r="F28" s="325"/>
      <c r="G28" s="325"/>
      <c r="H28" s="325"/>
      <c r="I28" s="325"/>
      <c r="J28" s="325"/>
      <c r="K28" s="326"/>
      <c r="L28" s="343"/>
      <c r="M28" s="300"/>
      <c r="N28" s="300"/>
      <c r="O28" s="300"/>
      <c r="P28" s="300"/>
      <c r="Q28" s="300"/>
      <c r="R28" s="299"/>
      <c r="S28" s="299"/>
      <c r="T28" s="299"/>
      <c r="U28" s="299"/>
      <c r="V28" s="299"/>
      <c r="W28" s="299"/>
      <c r="X28" s="300"/>
      <c r="Y28" s="300"/>
      <c r="Z28" s="300"/>
      <c r="AA28" s="300"/>
      <c r="AB28" s="301"/>
      <c r="AC28" s="302"/>
      <c r="AD28" s="303"/>
      <c r="AE28" s="303"/>
      <c r="AF28" s="303"/>
      <c r="AG28" s="304"/>
      <c r="AH28" s="330"/>
      <c r="AI28" s="331"/>
      <c r="AJ28" s="331"/>
      <c r="AK28" s="383"/>
      <c r="AL28" s="303"/>
      <c r="AM28" s="303"/>
      <c r="AN28" s="303"/>
      <c r="AO28" s="303"/>
      <c r="AP28" s="362"/>
      <c r="AQ28" s="363"/>
      <c r="AR28" s="364"/>
      <c r="AS28" s="300"/>
      <c r="AT28" s="300"/>
      <c r="AU28" s="300"/>
      <c r="AV28" s="300"/>
      <c r="AW28" s="299"/>
      <c r="AX28" s="299"/>
      <c r="AY28" s="299"/>
      <c r="AZ28" s="299"/>
      <c r="BA28" s="299"/>
      <c r="BB28" s="355"/>
      <c r="BC28" s="355"/>
      <c r="BD28" s="355"/>
      <c r="BE28" s="355"/>
      <c r="BF28" s="299"/>
      <c r="BG28" s="299"/>
      <c r="BH28" s="299"/>
      <c r="BI28" s="299"/>
      <c r="BJ28" s="299"/>
      <c r="BK28" s="300"/>
      <c r="BL28" s="300"/>
      <c r="BM28" s="300"/>
      <c r="BN28" s="377"/>
      <c r="BO28" s="13"/>
      <c r="BP28" s="13"/>
      <c r="BQ28" s="13"/>
      <c r="BR28" s="13"/>
      <c r="BS28" s="13"/>
      <c r="BT28" s="13"/>
      <c r="BU28" s="13"/>
      <c r="BV28" s="13"/>
      <c r="BW28" s="13"/>
      <c r="BX28" s="13"/>
      <c r="BY28" s="13"/>
      <c r="BZ28" s="13"/>
    </row>
    <row r="29" spans="1:78" s="14" customFormat="1" ht="16.2" customHeight="1" thickBot="1" x14ac:dyDescent="0.25">
      <c r="A29" s="51"/>
      <c r="B29" s="372"/>
      <c r="C29" s="373"/>
      <c r="D29" s="374"/>
      <c r="E29" s="379"/>
      <c r="F29" s="380"/>
      <c r="G29" s="380"/>
      <c r="H29" s="380"/>
      <c r="I29" s="380"/>
      <c r="J29" s="380"/>
      <c r="K29" s="381"/>
      <c r="L29" s="341"/>
      <c r="M29" s="342"/>
      <c r="N29" s="342"/>
      <c r="O29" s="342"/>
      <c r="P29" s="342"/>
      <c r="Q29" s="342"/>
      <c r="R29" s="347"/>
      <c r="S29" s="347"/>
      <c r="T29" s="347"/>
      <c r="U29" s="347"/>
      <c r="V29" s="347"/>
      <c r="W29" s="347"/>
      <c r="X29" s="342"/>
      <c r="Y29" s="342"/>
      <c r="Z29" s="342"/>
      <c r="AA29" s="342"/>
      <c r="AB29" s="348"/>
      <c r="AC29" s="349"/>
      <c r="AD29" s="350"/>
      <c r="AE29" s="350"/>
      <c r="AF29" s="350"/>
      <c r="AG29" s="351"/>
      <c r="AH29" s="352"/>
      <c r="AI29" s="353"/>
      <c r="AJ29" s="353"/>
      <c r="AK29" s="382"/>
      <c r="AL29" s="350"/>
      <c r="AM29" s="350"/>
      <c r="AN29" s="350"/>
      <c r="AO29" s="350"/>
      <c r="AP29" s="358"/>
      <c r="AQ29" s="359"/>
      <c r="AR29" s="360"/>
      <c r="AS29" s="375"/>
      <c r="AT29" s="375"/>
      <c r="AU29" s="375"/>
      <c r="AV29" s="375"/>
      <c r="AW29" s="361"/>
      <c r="AX29" s="361"/>
      <c r="AY29" s="361"/>
      <c r="AZ29" s="361"/>
      <c r="BA29" s="361"/>
      <c r="BB29" s="354"/>
      <c r="BC29" s="354"/>
      <c r="BD29" s="354"/>
      <c r="BE29" s="354"/>
      <c r="BF29" s="361"/>
      <c r="BG29" s="361"/>
      <c r="BH29" s="361"/>
      <c r="BI29" s="361"/>
      <c r="BJ29" s="361"/>
      <c r="BK29" s="375"/>
      <c r="BL29" s="375"/>
      <c r="BM29" s="375"/>
      <c r="BN29" s="376"/>
      <c r="BO29" s="13"/>
      <c r="BP29" s="13"/>
      <c r="BQ29" s="13"/>
      <c r="BR29" s="13"/>
      <c r="BS29" s="13"/>
      <c r="BT29" s="13"/>
      <c r="BU29" s="13"/>
      <c r="BV29" s="13"/>
      <c r="BW29" s="13"/>
      <c r="BX29" s="13"/>
      <c r="BY29" s="13"/>
      <c r="BZ29" s="13"/>
    </row>
    <row r="30" spans="1:78" s="14" customFormat="1" ht="3.75" customHeight="1" thickTop="1" x14ac:dyDescent="0.2">
      <c r="A30" s="51"/>
      <c r="B30" s="53"/>
      <c r="C30" s="53"/>
      <c r="D30" s="53"/>
      <c r="E30" s="53"/>
      <c r="F30" s="53"/>
      <c r="G30" s="53"/>
      <c r="H30" s="53"/>
      <c r="I30" s="53"/>
      <c r="J30" s="53"/>
      <c r="K30" s="53"/>
      <c r="L30" s="53"/>
      <c r="M30" s="53"/>
      <c r="N30" s="53"/>
      <c r="O30" s="53"/>
      <c r="P30" s="53"/>
      <c r="Q30" s="53"/>
      <c r="R30" s="53"/>
      <c r="S30" s="53"/>
      <c r="T30" s="53"/>
      <c r="U30" s="53"/>
      <c r="V30" s="53"/>
      <c r="W30" s="52"/>
      <c r="X30" s="52"/>
      <c r="Y30" s="52"/>
      <c r="Z30" s="52"/>
      <c r="AA30" s="52"/>
      <c r="AB30" s="52"/>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50" t="str">
        <f>IFERROR(VLOOKUP(C30,原燃料!C14:H96,3,FALSE),"")</f>
        <v/>
      </c>
      <c r="BG30" s="50"/>
      <c r="BH30" s="49"/>
      <c r="BI30" s="49"/>
      <c r="BJ30" s="49"/>
      <c r="BK30" s="49"/>
      <c r="BL30" s="49"/>
      <c r="BM30" s="50" t="str">
        <f>IFERROR(VLOOKUP(C30,原燃料!C14:H96,4,FALSE),"")</f>
        <v/>
      </c>
      <c r="BN30" s="50"/>
    </row>
    <row r="31" spans="1:78" s="14" customFormat="1" ht="9" customHeight="1" thickBot="1" x14ac:dyDescent="0.25">
      <c r="A31" s="51"/>
      <c r="B31" s="56" t="s">
        <v>79</v>
      </c>
      <c r="C31" s="56"/>
      <c r="D31" s="56"/>
      <c r="E31" s="56"/>
      <c r="F31" s="56"/>
      <c r="G31" s="56"/>
      <c r="H31" s="56"/>
      <c r="I31" s="56"/>
      <c r="J31" s="56"/>
      <c r="K31" s="56"/>
      <c r="L31" s="56"/>
      <c r="M31" s="56"/>
      <c r="N31" s="56"/>
      <c r="O31" s="56"/>
      <c r="P31" s="56"/>
      <c r="Q31" s="56"/>
      <c r="R31" s="56"/>
      <c r="S31" s="56"/>
      <c r="T31" s="56"/>
      <c r="U31" s="56"/>
      <c r="V31" s="56"/>
      <c r="W31" s="57"/>
      <c r="X31" s="57"/>
      <c r="Y31" s="57"/>
      <c r="Z31" s="57"/>
      <c r="AA31" s="57"/>
      <c r="AB31" s="57"/>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58" t="str">
        <f>IFERROR(VLOOKUP(C31,原燃料!C15:H97,3,FALSE),"")</f>
        <v/>
      </c>
      <c r="BG31" s="58"/>
      <c r="BH31" s="26"/>
      <c r="BI31" s="26"/>
      <c r="BJ31" s="26"/>
      <c r="BK31" s="26"/>
      <c r="BL31" s="26"/>
      <c r="BM31" s="58" t="str">
        <f>IFERROR(VLOOKUP(C31,原燃料!C15:H97,4,FALSE),"")</f>
        <v/>
      </c>
      <c r="BN31" s="58"/>
    </row>
    <row r="32" spans="1:78" s="14" customFormat="1" ht="12.75" customHeight="1" thickTop="1" thickBot="1" x14ac:dyDescent="0.25">
      <c r="A32" s="59"/>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c r="BN32" s="387"/>
    </row>
    <row r="33" spans="2:66" s="14" customFormat="1" ht="9" customHeight="1" thickTop="1" x14ac:dyDescent="0.2">
      <c r="AB33" s="181"/>
      <c r="AC33" s="181"/>
      <c r="AD33" s="181"/>
      <c r="AF33" s="67"/>
    </row>
    <row r="34" spans="2:66" s="14" customFormat="1" ht="13.2" x14ac:dyDescent="0.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row>
    <row r="35" spans="2:66" s="14" customFormat="1" ht="13.2" x14ac:dyDescent="0.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row>
    <row r="36" spans="2:66" s="14" customFormat="1" ht="13.2" x14ac:dyDescent="0.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row>
    <row r="37" spans="2:66" s="14" customFormat="1" ht="13.2" x14ac:dyDescent="0.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row>
    <row r="38" spans="2:66" s="14" customFormat="1" ht="13.2" x14ac:dyDescent="0.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row>
    <row r="39" spans="2:66" s="14" customFormat="1" ht="13.2" x14ac:dyDescent="0.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row>
    <row r="40" spans="2:66" s="14" customFormat="1" ht="13.2" x14ac:dyDescent="0.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row>
    <row r="41" spans="2:66" s="14" customFormat="1" ht="13.2" x14ac:dyDescent="0.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row>
    <row r="42" spans="2:66" s="14" customFormat="1" ht="13.2" x14ac:dyDescent="0.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row>
    <row r="43" spans="2:66" s="14" customFormat="1" ht="13.2"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row>
    <row r="44" spans="2:66" s="14" customFormat="1" ht="9.6" x14ac:dyDescent="0.2"/>
  </sheetData>
  <sheetProtection algorithmName="SHA-512" hashValue="OqNRYn5an9xPFS4XJp67AcmCfo9kwmaI83sTtNalwr79EPX+3KMh1C4LvukJz6ttW7EfoBLhQ6aZeb3WwUs2Zw==" saltValue="K8oaknJSpJbdYy70u4XmRg==" spinCount="100000" sheet="1" formatCells="0" selectLockedCells="1"/>
  <dataConsolidate/>
  <mergeCells count="221">
    <mergeCell ref="B18:C18"/>
    <mergeCell ref="AD4:AW6"/>
    <mergeCell ref="AB33:AD33"/>
    <mergeCell ref="B32:BN32"/>
    <mergeCell ref="D18:G18"/>
    <mergeCell ref="H18:J18"/>
    <mergeCell ref="K18:M18"/>
    <mergeCell ref="N18:O18"/>
    <mergeCell ref="P18:S18"/>
    <mergeCell ref="V18:X18"/>
    <mergeCell ref="Z18:AB18"/>
    <mergeCell ref="AC18:AH18"/>
    <mergeCell ref="AI18:AJ18"/>
    <mergeCell ref="B24:D24"/>
    <mergeCell ref="B23:D23"/>
    <mergeCell ref="AS29:AV29"/>
    <mergeCell ref="AS28:AV28"/>
    <mergeCell ref="AS27:AV27"/>
    <mergeCell ref="AS26:AV26"/>
    <mergeCell ref="AS25:AV25"/>
    <mergeCell ref="AS24:AV24"/>
    <mergeCell ref="AS23:AV23"/>
    <mergeCell ref="B25:D25"/>
    <mergeCell ref="B26:D26"/>
    <mergeCell ref="B27:D27"/>
    <mergeCell ref="B28:D28"/>
    <mergeCell ref="B29:D29"/>
    <mergeCell ref="BK29:BN29"/>
    <mergeCell ref="BK28:BN28"/>
    <mergeCell ref="BK27:BN27"/>
    <mergeCell ref="BK26:BN26"/>
    <mergeCell ref="BK25:BN25"/>
    <mergeCell ref="BK24:BN24"/>
    <mergeCell ref="E29:K29"/>
    <mergeCell ref="AK29:AO29"/>
    <mergeCell ref="E28:K28"/>
    <mergeCell ref="AK28:AO28"/>
    <mergeCell ref="AK24:AO24"/>
    <mergeCell ref="AK25:AO25"/>
    <mergeCell ref="E27:K27"/>
    <mergeCell ref="AK27:AO27"/>
    <mergeCell ref="E26:K26"/>
    <mergeCell ref="X26:AB26"/>
    <mergeCell ref="AC26:AG26"/>
    <mergeCell ref="AK26:AO26"/>
    <mergeCell ref="AH27:AJ27"/>
    <mergeCell ref="AH26:AJ26"/>
    <mergeCell ref="AW25:BA25"/>
    <mergeCell ref="BK23:BN23"/>
    <mergeCell ref="BB29:BE29"/>
    <mergeCell ref="BB28:BE28"/>
    <mergeCell ref="BB27:BE27"/>
    <mergeCell ref="BB26:BE26"/>
    <mergeCell ref="BB25:BE25"/>
    <mergeCell ref="BB24:BE24"/>
    <mergeCell ref="BB23:BE23"/>
    <mergeCell ref="AP29:AR29"/>
    <mergeCell ref="AW29:BA29"/>
    <mergeCell ref="BF29:BJ29"/>
    <mergeCell ref="AP28:AR28"/>
    <mergeCell ref="AW28:BA28"/>
    <mergeCell ref="BF28:BJ28"/>
    <mergeCell ref="AP24:AR24"/>
    <mergeCell ref="AP23:AR23"/>
    <mergeCell ref="AP27:AR27"/>
    <mergeCell ref="BF25:BJ25"/>
    <mergeCell ref="AP26:AR26"/>
    <mergeCell ref="AW26:BA26"/>
    <mergeCell ref="BF26:BJ26"/>
    <mergeCell ref="AW27:BA27"/>
    <mergeCell ref="BF27:BJ27"/>
    <mergeCell ref="AP25:AR25"/>
    <mergeCell ref="AI17:AJ17"/>
    <mergeCell ref="L29:Q29"/>
    <mergeCell ref="L28:Q28"/>
    <mergeCell ref="L27:Q27"/>
    <mergeCell ref="L26:Q26"/>
    <mergeCell ref="L25:Q25"/>
    <mergeCell ref="L24:Q24"/>
    <mergeCell ref="L23:Q23"/>
    <mergeCell ref="R29:T29"/>
    <mergeCell ref="U29:W29"/>
    <mergeCell ref="X29:AB29"/>
    <mergeCell ref="AC29:AG29"/>
    <mergeCell ref="AH29:AJ29"/>
    <mergeCell ref="R28:T28"/>
    <mergeCell ref="U28:W28"/>
    <mergeCell ref="X28:AB28"/>
    <mergeCell ref="AC28:AG28"/>
    <mergeCell ref="AH28:AJ28"/>
    <mergeCell ref="R27:T27"/>
    <mergeCell ref="U27:W27"/>
    <mergeCell ref="X27:AB27"/>
    <mergeCell ref="AC27:AG27"/>
    <mergeCell ref="R26:T26"/>
    <mergeCell ref="U26:W26"/>
    <mergeCell ref="E25:K25"/>
    <mergeCell ref="AB9:AG9"/>
    <mergeCell ref="AH25:AJ25"/>
    <mergeCell ref="C11:F11"/>
    <mergeCell ref="G11:I11"/>
    <mergeCell ref="J11:L11"/>
    <mergeCell ref="Z15:AB15"/>
    <mergeCell ref="AI15:AJ15"/>
    <mergeCell ref="B16:C16"/>
    <mergeCell ref="D16:G16"/>
    <mergeCell ref="H16:J16"/>
    <mergeCell ref="K16:M16"/>
    <mergeCell ref="N16:O16"/>
    <mergeCell ref="P16:S16"/>
    <mergeCell ref="B14:C14"/>
    <mergeCell ref="B13:G13"/>
    <mergeCell ref="B15:C15"/>
    <mergeCell ref="D15:G15"/>
    <mergeCell ref="H15:J15"/>
    <mergeCell ref="K15:M15"/>
    <mergeCell ref="N15:O15"/>
    <mergeCell ref="V15:X15"/>
    <mergeCell ref="V16:X16"/>
    <mergeCell ref="Z16:AB16"/>
    <mergeCell ref="AC16:AH16"/>
    <mergeCell ref="R25:T25"/>
    <mergeCell ref="U25:W25"/>
    <mergeCell ref="X25:AB25"/>
    <mergeCell ref="AC25:AG25"/>
    <mergeCell ref="AH9:AM9"/>
    <mergeCell ref="AN10:AQ10"/>
    <mergeCell ref="AN9:AQ9"/>
    <mergeCell ref="O11:P11"/>
    <mergeCell ref="Q11:R11"/>
    <mergeCell ref="S11:U11"/>
    <mergeCell ref="V11:X11"/>
    <mergeCell ref="AB10:AG10"/>
    <mergeCell ref="AI16:AJ16"/>
    <mergeCell ref="AK23:AO23"/>
    <mergeCell ref="AI14:AJ14"/>
    <mergeCell ref="AI13:AJ13"/>
    <mergeCell ref="V10:X10"/>
    <mergeCell ref="Y10:AA10"/>
    <mergeCell ref="AC15:AH15"/>
    <mergeCell ref="V17:X17"/>
    <mergeCell ref="Z17:AB17"/>
    <mergeCell ref="AC17:AH17"/>
    <mergeCell ref="P14:S14"/>
    <mergeCell ref="P15:S15"/>
    <mergeCell ref="B17:C17"/>
    <mergeCell ref="D17:G17"/>
    <mergeCell ref="H17:J17"/>
    <mergeCell ref="K17:M17"/>
    <mergeCell ref="N17:O17"/>
    <mergeCell ref="P17:S17"/>
    <mergeCell ref="H13:J13"/>
    <mergeCell ref="Z14:AB14"/>
    <mergeCell ref="AC14:AH14"/>
    <mergeCell ref="P13:U13"/>
    <mergeCell ref="V13:AB13"/>
    <mergeCell ref="N13:O13"/>
    <mergeCell ref="N14:O14"/>
    <mergeCell ref="K14:M14"/>
    <mergeCell ref="V14:X14"/>
    <mergeCell ref="D14:G14"/>
    <mergeCell ref="H14:J14"/>
    <mergeCell ref="K13:M13"/>
    <mergeCell ref="G7:P7"/>
    <mergeCell ref="Q7:R7"/>
    <mergeCell ref="B8:F8"/>
    <mergeCell ref="B7:F7"/>
    <mergeCell ref="O10:U10"/>
    <mergeCell ref="B10:F10"/>
    <mergeCell ref="B9:F9"/>
    <mergeCell ref="O9:U9"/>
    <mergeCell ref="J10:L10"/>
    <mergeCell ref="M10:N10"/>
    <mergeCell ref="J9:N9"/>
    <mergeCell ref="G10:I10"/>
    <mergeCell ref="G8:P8"/>
    <mergeCell ref="BI10:BM10"/>
    <mergeCell ref="BN10:BO10"/>
    <mergeCell ref="AR10:AT10"/>
    <mergeCell ref="AU10:AW10"/>
    <mergeCell ref="AX10:AZ10"/>
    <mergeCell ref="BA10:BC10"/>
    <mergeCell ref="Y11:AA11"/>
    <mergeCell ref="AB11:AD11"/>
    <mergeCell ref="AE11:AG11"/>
    <mergeCell ref="AH11:AJ11"/>
    <mergeCell ref="AH10:AM10"/>
    <mergeCell ref="BH11:BL11"/>
    <mergeCell ref="BM11:BN11"/>
    <mergeCell ref="AQ11:AS11"/>
    <mergeCell ref="AT11:AV11"/>
    <mergeCell ref="AW11:AY11"/>
    <mergeCell ref="AZ11:BB11"/>
    <mergeCell ref="BC11:BE11"/>
    <mergeCell ref="BF11:BG11"/>
    <mergeCell ref="AK11:AM11"/>
    <mergeCell ref="AN11:AP11"/>
    <mergeCell ref="B2:C2"/>
    <mergeCell ref="BJ2:BN2"/>
    <mergeCell ref="E24:K24"/>
    <mergeCell ref="E23:K23"/>
    <mergeCell ref="R23:T23"/>
    <mergeCell ref="R24:T24"/>
    <mergeCell ref="U23:W23"/>
    <mergeCell ref="U24:W24"/>
    <mergeCell ref="X23:AB23"/>
    <mergeCell ref="AC24:AG24"/>
    <mergeCell ref="AC23:AG23"/>
    <mergeCell ref="X24:AB24"/>
    <mergeCell ref="AH24:AJ24"/>
    <mergeCell ref="AH23:AJ23"/>
    <mergeCell ref="BD10:BF10"/>
    <mergeCell ref="BG10:BH10"/>
    <mergeCell ref="V9:AA9"/>
    <mergeCell ref="G9:I9"/>
    <mergeCell ref="Q8:R8"/>
    <mergeCell ref="AW23:BA23"/>
    <mergeCell ref="AW24:BA24"/>
    <mergeCell ref="BF23:BJ23"/>
    <mergeCell ref="BF24:BJ24"/>
    <mergeCell ref="M11:N11"/>
  </mergeCells>
  <phoneticPr fontId="1"/>
  <dataValidations count="11">
    <dataValidation type="date" allowBlank="1" showInputMessage="1" showErrorMessage="1" error="2018/4/1から2019/3/31までの日付を入力してください" promptTitle="1日最大使用量" prompt="燃料、原料を最大で使用した日付を入力してください" sqref="BH8:BN8" xr:uid="{00000000-0002-0000-0700-000000000000}">
      <formula1>43191</formula1>
      <formula2>43555</formula2>
    </dataValidation>
    <dataValidation type="date" allowBlank="1" showInputMessage="1" showErrorMessage="1" sqref="BJ6:BN6" xr:uid="{00000000-0002-0000-0700-000001000000}">
      <formula1>43191</formula1>
      <formula2>43555</formula2>
    </dataValidation>
    <dataValidation allowBlank="1" showInputMessage="1" showErrorMessage="1" error="5桁の施設番号を転記してください" promptTitle="施設番号" prompt="報告書の様式に印刷された5桁の施設番号を入力してください" sqref="G7:P7" xr:uid="{00000000-0002-0000-0700-000002000000}"/>
    <dataValidation type="list" allowBlank="1" showInputMessage="1" showErrorMessage="1" error="休止等年度中に稼働実績がない場合は×印を選択してください" promptTitle="稼働" prompt="休止等年度中に稼働実績がない場合は×印を選択してください" sqref="Q8:R8" xr:uid="{00000000-0002-0000-0700-000003000000}">
      <formula1>$BO$4:$BO$5</formula1>
    </dataValidation>
    <dataValidation allowBlank="1" showInputMessage="1" showErrorMessage="1" promptTitle="施設名称" prompt="報告書の様式に印刷された施設名称を入力してください" sqref="G8:P8" xr:uid="{00000000-0002-0000-0700-000004000000}"/>
    <dataValidation allowBlank="1" showInputMessage="1" showErrorMessage="1" error="報告書の様式に印刷された最大定格燃焼能力を記入してください" promptTitle="最大定格燃焼能力" prompt="報告書の様式に印刷された最大定格燃焼能力を記入してください" sqref="V10:X10" xr:uid="{00000000-0002-0000-0700-000005000000}"/>
    <dataValidation allowBlank="1" showInputMessage="1" showErrorMessage="1" error="報告書の様式に印刷された届出最大排出ガス量（湿り）を印刷してください" promptTitle="届出最大排出ガス量（湿り）" prompt="報告書の様式に印刷された届出最大排出ガス量（湿り）を印刷してください" sqref="AB10:AG10" xr:uid="{00000000-0002-0000-0700-000006000000}"/>
    <dataValidation allowBlank="1" showInputMessage="1" showErrorMessage="1" error="報告書の様式に印刷された規模を記入してください" promptTitle="規模" prompt="報告書の様式に印刷された規模を記入してください" sqref="J10:L10" xr:uid="{00000000-0002-0000-0700-000007000000}"/>
    <dataValidation allowBlank="1" showInputMessage="1" showErrorMessage="1" error="報告書の様式に印刷された設置年月日を記入してください" promptTitle="設置年月日" prompt="報告書の様式に印刷された設置年月日を記入してください" sqref="AH10:AM10" xr:uid="{00000000-0002-0000-0700-000008000000}"/>
    <dataValidation type="decimal" allowBlank="1" showInputMessage="1" showErrorMessage="1" error="8760時間以下の数値を入力してください" sqref="P14:S21" xr:uid="{00000000-0002-0000-0700-000009000000}">
      <formula1>0</formula1>
      <formula2>8760</formula2>
    </dataValidation>
    <dataValidation type="date" allowBlank="1" showInputMessage="1" showErrorMessage="1" promptTitle="記入例" prompt="2024年4月1日の場合_x000a_2024/4/1" sqref="B24:D29" xr:uid="{00000000-0002-0000-0700-00000A000000}">
      <formula1>45383</formula1>
      <formula2>45747</formula2>
    </dataValidation>
  </dataValidations>
  <pageMargins left="0.51181102362204722" right="0.31496062992125984" top="0.55118110236220474" bottom="0.35433070866141736" header="0.31496062992125984" footer="0.31496062992125984"/>
  <pageSetup paperSize="9" orientation="landscape" r:id="rId1"/>
  <ignoredErrors>
    <ignoredError sqref="H15:H18 H14" unlockedFormula="1"/>
  </ignoredErrors>
  <extLst>
    <ext xmlns:x14="http://schemas.microsoft.com/office/spreadsheetml/2009/9/main" uri="{CCE6A557-97BC-4b89-ADB6-D9C93CAAB3DF}">
      <x14:dataValidations xmlns:xm="http://schemas.microsoft.com/office/excel/2006/main" count="9">
        <x14:dataValidation type="list" allowBlank="1" showInputMessage="1" showErrorMessage="1" error="報告書の様式に印刷された用途をリストより選択してください" promptTitle="用途" prompt="報告書の様式に印刷された用途をリストより選択してください" xr:uid="{00000000-0002-0000-0700-00000B000000}">
          <x14:formula1>
            <xm:f>用途!$B$3:$B$9</xm:f>
          </x14:formula1>
          <xm:sqref>G10:I10</xm:sqref>
        </x14:dataValidation>
        <x14:dataValidation type="list" allowBlank="1" showInputMessage="1" showErrorMessage="1" error="施設型式をリストより選択してください" promptTitle="施設型式" prompt="報告書の様式に印刷された施設型式をリストより選択してください" xr:uid="{00000000-0002-0000-0700-00000C000000}">
          <x14:formula1>
            <xm:f>施設型式!$C$3:$C$114</xm:f>
          </x14:formula1>
          <xm:sqref>B10:F10</xm:sqref>
        </x14:dataValidation>
        <x14:dataValidation type="list" allowBlank="1" showInputMessage="1" showErrorMessage="1" error="報告書の様式に印刷されたバーナー種類を選択してください" promptTitle="バーナー種類" prompt="報告書の様式に印刷されたバーナー種類を選択してください" xr:uid="{00000000-0002-0000-0700-00000D000000}">
          <x14:formula1>
            <xm:f>バーナー!$B$3:$B$18</xm:f>
          </x14:formula1>
          <xm:sqref>O10:U10</xm:sqref>
        </x14:dataValidation>
        <x14:dataValidation type="list" allowBlank="1" showInputMessage="1" showErrorMessage="1" xr:uid="{00000000-0002-0000-0700-00000E000000}">
          <x14:formula1>
            <xm:f>単位!$B$3:$B$13</xm:f>
          </x14:formula1>
          <xm:sqref>M10:N10</xm:sqref>
        </x14:dataValidation>
        <x14:dataValidation type="list" allowBlank="1" showInputMessage="1" showErrorMessage="1" xr:uid="{00000000-0002-0000-0700-00000F000000}">
          <x14:formula1>
            <xm:f>単位!$C$3:$C$5</xm:f>
          </x14:formula1>
          <xm:sqref>Y10:AA10</xm:sqref>
        </x14:dataValidation>
        <x14:dataValidation type="list" allowBlank="1" showInputMessage="1" showErrorMessage="1" promptTitle="燃料・原料" prompt="シート「原燃料」より使用している燃料や原料の種類を選択してください" xr:uid="{00000000-0002-0000-0700-000010000000}">
          <x14:formula1>
            <xm:f>原燃料!$C$5:$C$86</xm:f>
          </x14:formula1>
          <xm:sqref>C11:F11</xm:sqref>
        </x14:dataValidation>
        <x14:dataValidation type="list" allowBlank="1" showInputMessage="1" showErrorMessage="1" promptTitle="燃料・原料" prompt="報告書の様式に印刷された燃料・原料をシート「原燃料」より選択してください" xr:uid="{00000000-0002-0000-0700-000011000000}">
          <x14:formula1>
            <xm:f>原燃料!$C$5:$C$86</xm:f>
          </x14:formula1>
          <xm:sqref>D19:G21</xm:sqref>
        </x14:dataValidation>
        <x14:dataValidation type="list" allowBlank="1" showInputMessage="1" showErrorMessage="1" promptTitle="燃料・原料" prompt="報告書の様式に印刷された燃料・原料をシート「原燃料」より選択してください" xr:uid="{00000000-0002-0000-0700-000012000000}">
          <x14:formula1>
            <xm:f>原燃料!$C$3:$C$86</xm:f>
          </x14:formula1>
          <xm:sqref>D14:G18</xm:sqref>
        </x14:dataValidation>
        <x14:dataValidation type="list" allowBlank="1" showInputMessage="1" xr:uid="{00000000-0002-0000-0700-000013000000}">
          <x14:formula1>
            <xm:f>原燃料!$C$3:$C$86</xm:f>
          </x14:formula1>
          <xm:sqref>E24:K29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BQ65"/>
  <sheetViews>
    <sheetView tabSelected="1" topLeftCell="A38" zoomScaleNormal="100" zoomScaleSheetLayoutView="100" workbookViewId="0">
      <selection activeCell="CE47" sqref="CE47"/>
    </sheetView>
  </sheetViews>
  <sheetFormatPr defaultColWidth="9" defaultRowHeight="18" x14ac:dyDescent="0.2"/>
  <cols>
    <col min="1" max="1" width="0.44140625" style="1" customWidth="1"/>
    <col min="2" max="13" width="1.88671875" style="1" customWidth="1"/>
    <col min="14" max="14" width="2.109375" style="1" customWidth="1"/>
    <col min="15" max="16" width="1.88671875" style="1" customWidth="1"/>
    <col min="17" max="18" width="1.6640625" style="1" customWidth="1"/>
    <col min="19" max="21" width="1.88671875" style="1" customWidth="1"/>
    <col min="22" max="66" width="1.6640625" style="1" customWidth="1"/>
    <col min="67" max="67" width="0.21875" style="1" customWidth="1"/>
    <col min="68" max="82" width="1.88671875" style="1" customWidth="1"/>
    <col min="83" max="16384" width="9" style="1"/>
  </cols>
  <sheetData>
    <row r="1" spans="2:69" s="17" customFormat="1" ht="21" customHeight="1" x14ac:dyDescent="0.2">
      <c r="B1" s="75" t="s">
        <v>571</v>
      </c>
      <c r="C1" s="75"/>
      <c r="BQ1" s="75" t="s">
        <v>572</v>
      </c>
    </row>
    <row r="2" spans="2:69" s="17" customFormat="1" ht="12.75" customHeight="1" x14ac:dyDescent="0.2">
      <c r="B2" s="74" t="s">
        <v>575</v>
      </c>
    </row>
    <row r="3" spans="2:69" s="17" customFormat="1" ht="12" customHeight="1" x14ac:dyDescent="0.2">
      <c r="B3" s="74"/>
      <c r="C3" s="17" t="s">
        <v>576</v>
      </c>
    </row>
    <row r="4" spans="2:69" s="17" customFormat="1" x14ac:dyDescent="0.2">
      <c r="B4" s="74"/>
    </row>
    <row r="5" spans="2:69" s="17" customFormat="1" x14ac:dyDescent="0.2">
      <c r="B5" s="74"/>
    </row>
    <row r="6" spans="2:69" s="17" customFormat="1" x14ac:dyDescent="0.2">
      <c r="B6" s="74"/>
    </row>
    <row r="7" spans="2:69" s="17" customFormat="1" x14ac:dyDescent="0.2">
      <c r="B7" s="74"/>
    </row>
    <row r="8" spans="2:69" s="17" customFormat="1" x14ac:dyDescent="0.2">
      <c r="B8" s="74"/>
    </row>
    <row r="9" spans="2:69" s="17" customFormat="1" x14ac:dyDescent="0.2">
      <c r="B9" s="74"/>
    </row>
    <row r="10" spans="2:69" s="17" customFormat="1" x14ac:dyDescent="0.2">
      <c r="B10" s="74"/>
    </row>
    <row r="11" spans="2:69" s="17" customFormat="1" x14ac:dyDescent="0.2">
      <c r="B11" s="74"/>
    </row>
    <row r="12" spans="2:69" s="17" customFormat="1" x14ac:dyDescent="0.2">
      <c r="B12" s="74"/>
    </row>
    <row r="13" spans="2:69" s="17" customFormat="1" x14ac:dyDescent="0.2">
      <c r="B13" s="74"/>
    </row>
    <row r="14" spans="2:69" s="17" customFormat="1" x14ac:dyDescent="0.2">
      <c r="B14" s="74"/>
    </row>
    <row r="15" spans="2:69" s="17" customFormat="1" x14ac:dyDescent="0.2">
      <c r="B15" s="74"/>
    </row>
    <row r="16" spans="2:69" s="17" customFormat="1" x14ac:dyDescent="0.2">
      <c r="B16" s="74"/>
    </row>
    <row r="17" spans="2:2" s="17" customFormat="1" x14ac:dyDescent="0.2">
      <c r="B17" s="74"/>
    </row>
    <row r="18" spans="2:2" s="17" customFormat="1" x14ac:dyDescent="0.2">
      <c r="B18" s="74"/>
    </row>
    <row r="19" spans="2:2" s="17" customFormat="1" x14ac:dyDescent="0.2">
      <c r="B19" s="74"/>
    </row>
    <row r="20" spans="2:2" s="17" customFormat="1" x14ac:dyDescent="0.2">
      <c r="B20" s="74"/>
    </row>
    <row r="21" spans="2:2" s="17" customFormat="1" x14ac:dyDescent="0.2">
      <c r="B21" s="74"/>
    </row>
    <row r="22" spans="2:2" s="17" customFormat="1" ht="15.6" customHeight="1" x14ac:dyDescent="0.2">
      <c r="B22" s="74"/>
    </row>
    <row r="23" spans="2:2" s="17" customFormat="1" ht="16.2" customHeight="1" x14ac:dyDescent="0.2">
      <c r="B23" s="74"/>
    </row>
    <row r="24" spans="2:2" s="17" customFormat="1" ht="15.6" customHeight="1" x14ac:dyDescent="0.2">
      <c r="B24" s="74"/>
    </row>
    <row r="25" spans="2:2" s="17" customFormat="1" ht="15" customHeight="1" x14ac:dyDescent="0.2">
      <c r="B25" s="74"/>
    </row>
    <row r="26" spans="2:2" s="17" customFormat="1" x14ac:dyDescent="0.2">
      <c r="B26" s="74"/>
    </row>
    <row r="27" spans="2:2" s="17" customFormat="1" x14ac:dyDescent="0.2">
      <c r="B27" s="74"/>
    </row>
    <row r="28" spans="2:2" s="17" customFormat="1" x14ac:dyDescent="0.2">
      <c r="B28" s="74"/>
    </row>
    <row r="29" spans="2:2" s="17" customFormat="1" x14ac:dyDescent="0.2">
      <c r="B29" s="74"/>
    </row>
    <row r="30" spans="2:2" s="17" customFormat="1" x14ac:dyDescent="0.2">
      <c r="B30" s="74"/>
    </row>
    <row r="31" spans="2:2" s="17" customFormat="1" x14ac:dyDescent="0.2">
      <c r="B31" s="74"/>
    </row>
    <row r="32" spans="2:2" s="17" customFormat="1" x14ac:dyDescent="0.2">
      <c r="B32" s="74"/>
    </row>
    <row r="33" spans="2:69" s="17" customFormat="1" x14ac:dyDescent="0.2">
      <c r="B33" s="74"/>
    </row>
    <row r="34" spans="2:69" s="17" customFormat="1" ht="21" customHeight="1" x14ac:dyDescent="0.2">
      <c r="B34" s="75" t="s">
        <v>571</v>
      </c>
      <c r="C34" s="75"/>
      <c r="BQ34" s="75" t="s">
        <v>573</v>
      </c>
    </row>
    <row r="35" spans="2:69" s="17" customFormat="1" ht="12.75" customHeight="1" x14ac:dyDescent="0.2">
      <c r="B35" s="74" t="s">
        <v>577</v>
      </c>
    </row>
    <row r="36" spans="2:69" s="17" customFormat="1" ht="12.75" customHeight="1" x14ac:dyDescent="0.2">
      <c r="B36" s="74"/>
      <c r="C36" s="17" t="s">
        <v>578</v>
      </c>
    </row>
    <row r="37" spans="2:69" s="17" customFormat="1" ht="21" customHeight="1" x14ac:dyDescent="0.2">
      <c r="B37" s="75"/>
      <c r="C37" s="75"/>
      <c r="BQ37" s="75"/>
    </row>
    <row r="38" spans="2:69" s="17" customFormat="1" ht="21" customHeight="1" x14ac:dyDescent="0.2">
      <c r="B38" s="75"/>
      <c r="C38" s="75"/>
      <c r="BQ38" s="75"/>
    </row>
    <row r="39" spans="2:69" s="17" customFormat="1" ht="21" customHeight="1" x14ac:dyDescent="0.2">
      <c r="B39" s="75"/>
      <c r="C39" s="75"/>
      <c r="BQ39" s="75"/>
    </row>
    <row r="40" spans="2:69" s="17" customFormat="1" ht="21" customHeight="1" x14ac:dyDescent="0.2">
      <c r="B40" s="75"/>
      <c r="C40" s="75"/>
      <c r="BQ40" s="75"/>
    </row>
    <row r="41" spans="2:69" s="17" customFormat="1" ht="21" customHeight="1" x14ac:dyDescent="0.2">
      <c r="B41" s="75"/>
      <c r="C41" s="75"/>
      <c r="BQ41" s="75"/>
    </row>
    <row r="42" spans="2:69" s="17" customFormat="1" ht="21" customHeight="1" x14ac:dyDescent="0.2">
      <c r="B42" s="75"/>
      <c r="C42" s="75"/>
      <c r="BQ42" s="75"/>
    </row>
    <row r="43" spans="2:69" s="17" customFormat="1" ht="21" customHeight="1" x14ac:dyDescent="0.2">
      <c r="B43" s="75"/>
      <c r="C43" s="75"/>
      <c r="BQ43" s="75"/>
    </row>
    <row r="44" spans="2:69" s="17" customFormat="1" ht="21" customHeight="1" x14ac:dyDescent="0.2">
      <c r="B44" s="75"/>
      <c r="C44" s="75"/>
      <c r="BQ44" s="75"/>
    </row>
    <row r="45" spans="2:69" s="17" customFormat="1" ht="21" customHeight="1" x14ac:dyDescent="0.2">
      <c r="B45" s="75"/>
      <c r="C45" s="75"/>
      <c r="BQ45" s="75"/>
    </row>
    <row r="46" spans="2:69" s="17" customFormat="1" ht="21" customHeight="1" x14ac:dyDescent="0.2">
      <c r="B46" s="75"/>
      <c r="C46" s="75"/>
      <c r="BQ46" s="75"/>
    </row>
    <row r="47" spans="2:69" s="17" customFormat="1" ht="21" customHeight="1" x14ac:dyDescent="0.2">
      <c r="B47" s="75"/>
      <c r="C47" s="75"/>
      <c r="BQ47" s="75"/>
    </row>
    <row r="48" spans="2:69" s="17" customFormat="1" ht="21" customHeight="1" x14ac:dyDescent="0.2">
      <c r="B48" s="75"/>
      <c r="C48" s="75"/>
      <c r="BQ48" s="75"/>
    </row>
    <row r="49" spans="2:69" s="17" customFormat="1" ht="21" customHeight="1" x14ac:dyDescent="0.2">
      <c r="B49" s="75"/>
      <c r="C49" s="75"/>
      <c r="BQ49" s="75"/>
    </row>
    <row r="50" spans="2:69" s="17" customFormat="1" ht="21" customHeight="1" x14ac:dyDescent="0.2">
      <c r="B50" s="75"/>
      <c r="C50" s="75"/>
      <c r="BQ50" s="75"/>
    </row>
    <row r="51" spans="2:69" s="17" customFormat="1" ht="21" customHeight="1" x14ac:dyDescent="0.2">
      <c r="B51" s="75"/>
      <c r="C51" s="75"/>
      <c r="BQ51" s="75"/>
    </row>
    <row r="52" spans="2:69" s="17" customFormat="1" ht="21" customHeight="1" x14ac:dyDescent="0.2">
      <c r="B52" s="75"/>
      <c r="C52" s="75"/>
      <c r="BQ52" s="75"/>
    </row>
    <row r="53" spans="2:69" s="17" customFormat="1" ht="21" customHeight="1" x14ac:dyDescent="0.2">
      <c r="B53" s="75"/>
      <c r="C53" s="75"/>
      <c r="BQ53" s="75"/>
    </row>
    <row r="54" spans="2:69" s="17" customFormat="1" ht="21" customHeight="1" x14ac:dyDescent="0.2">
      <c r="B54" s="75"/>
      <c r="C54" s="75"/>
      <c r="BQ54" s="75"/>
    </row>
    <row r="55" spans="2:69" s="17" customFormat="1" ht="21" customHeight="1" x14ac:dyDescent="0.2">
      <c r="B55" s="75"/>
      <c r="C55" s="75"/>
      <c r="BQ55" s="75"/>
    </row>
    <row r="56" spans="2:69" s="17" customFormat="1" ht="21" customHeight="1" x14ac:dyDescent="0.2">
      <c r="B56" s="75"/>
      <c r="C56" s="75"/>
      <c r="BQ56" s="75"/>
    </row>
    <row r="57" spans="2:69" s="17" customFormat="1" ht="21" customHeight="1" x14ac:dyDescent="0.2">
      <c r="B57" s="75"/>
      <c r="C57" s="75"/>
      <c r="BQ57" s="75"/>
    </row>
    <row r="58" spans="2:69" s="17" customFormat="1" ht="21" customHeight="1" x14ac:dyDescent="0.2">
      <c r="B58" s="75"/>
      <c r="C58" s="75"/>
      <c r="BQ58" s="75"/>
    </row>
    <row r="59" spans="2:69" s="17" customFormat="1" ht="21" customHeight="1" x14ac:dyDescent="0.2">
      <c r="B59" s="75"/>
      <c r="C59" s="75"/>
      <c r="BQ59" s="75"/>
    </row>
    <row r="60" spans="2:69" s="17" customFormat="1" ht="21" customHeight="1" x14ac:dyDescent="0.2">
      <c r="B60" s="75"/>
      <c r="C60" s="75"/>
      <c r="BQ60" s="75"/>
    </row>
    <row r="61" spans="2:69" s="17" customFormat="1" ht="21" customHeight="1" x14ac:dyDescent="0.2">
      <c r="B61" s="75"/>
      <c r="C61" s="75"/>
      <c r="BQ61" s="75"/>
    </row>
    <row r="62" spans="2:69" s="17" customFormat="1" ht="16.2" customHeight="1" x14ac:dyDescent="0.2">
      <c r="B62" s="18"/>
    </row>
    <row r="63" spans="2:69" x14ac:dyDescent="0.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row>
    <row r="64" spans="2:69" x14ac:dyDescent="0.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row>
    <row r="65" spans="4:50" x14ac:dyDescent="0.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row>
  </sheetData>
  <sheetProtection algorithmName="SHA-512" hashValue="HSqwJH2HMEmigWQ9vxKt+mhQl3lvXWubWd5NphogC1rxKAXh/7iknbI5Etff2AQtT7fXg+d9tc/N/GJ3v4Gt6Q==" saltValue="M6309+P+EKiXaHZNs5vrBA==" spinCount="100000" sheet="1" selectLockedCells="1" selectUnlockedCells="1"/>
  <mergeCells count="1">
    <mergeCell ref="D63:AX65"/>
  </mergeCells>
  <phoneticPr fontId="1"/>
  <pageMargins left="0.39370078740157483" right="0.39370078740157483" top="0.55118110236220474" bottom="0.15748031496062992" header="0.31496062992125984" footer="0.31496062992125984"/>
  <rowBreaks count="1" manualBreakCount="1">
    <brk id="33" max="72"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区市町村</vt:lpstr>
      <vt:lpstr>原燃料</vt:lpstr>
      <vt:lpstr>施設型式</vt:lpstr>
      <vt:lpstr>用途</vt:lpstr>
      <vt:lpstr>バーナー</vt:lpstr>
      <vt:lpstr>単位</vt:lpstr>
      <vt:lpstr>1</vt:lpstr>
      <vt:lpstr>2</vt:lpstr>
      <vt:lpstr>作成要領・記入例</vt:lpstr>
      <vt:lpstr>（参考）リスト</vt:lpstr>
      <vt:lpstr>'1'!Print_Area</vt:lpstr>
      <vt:lpstr>'2'!Print_Area</vt:lpstr>
      <vt:lpstr>作成要領・記入例!Print_Area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2025-06-04T02:08:57Z</dcterms:modified>
</cp:coreProperties>
</file>