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bookViews>
    <workbookView xWindow="14303" yWindow="-900" windowWidth="17115" windowHeight="10755"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B9" i="17"/>
  <c r="A9" i="17" s="1"/>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B2" i="16" s="1"/>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<sst xmlns="http://schemas.openxmlformats.org/spreadsheetml/2006/main" count="1861" uniqueCount="1133">
  <si>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</si>
  <si>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</si>
  <si>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</si>
  <si>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</si>
  <si>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</si>
  <si>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</si>
  <si>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</si>
  <si>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</si>
  <si>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</si>
  <si>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</si>
  <si>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</si>
  <si>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</si>
  <si>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</si>
  <si>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</si>
  <si>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</si>
  <si>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</si>
  <si>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</si>
  <si>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</si>
  <si>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</si>
  <si>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</si>
  <si>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</si>
  <si>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</si>
  <si>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</si>
  <si>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</si>
  <si>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</si>
  <si>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</si>
  <si>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</si>
  <si>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</si>
  <si>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</si>
  <si>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</si>
  <si>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</si>
  <si>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</si>
  <si>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</si>
  <si>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</si>
  <si>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</si>
  <si>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</si>
  <si>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</si>
  <si>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</si>
  <si>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</si>
  <si>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</si>
  <si>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</si>
  <si>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</si>
  <si>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</si>
  <si>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</si>
  <si>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</si>
  <si>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</si>
  <si>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</si>
  <si>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</si>
  <si>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</si>
  <si>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</si>
  <si>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</si>
  <si>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</si>
  <si>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</si>
  <si>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</si>
  <si>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</si>
  <si>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</si>
  <si>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</si>
  <si>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</si>
  <si>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</si>
  <si>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</si>
  <si>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</si>
  <si>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</si>
  <si>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</si>
  <si>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</si>
  <si>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</si>
  <si>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</si>
  <si>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</si>
  <si>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</si>
  <si>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</si>
  <si>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</si>
  <si>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</si>
  <si>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</si>
  <si>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</si>
  <si>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</si>
  <si>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</si>
  <si>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</si>
  <si>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</si>
  <si>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</si>
  <si>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</si>
  <si>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</si>
  <si>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</si>
  <si>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</si>
  <si>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</si>
  <si>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</si>
  <si>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</si>
  <si>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</si>
  <si>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</si>
  <si>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</si>
  <si>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</si>
  <si>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</si>
  <si>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</si>
  <si>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</si>
  <si>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</si>
  <si>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</si>
  <si>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</si>
  <si>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</si>
  <si>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</si>
  <si>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</si>
  <si>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</si>
  <si>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</si>
  <si>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</si>
  <si>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</si>
  <si>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</si>
  <si>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</si>
  <si>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</si>
  <si>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</si>
  <si>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</si>
  <si>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</si>
  <si>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</si>
  <si>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</si>
  <si>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</si>
  <si>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</si>
  <si>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</si>
  <si>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</si>
  <si>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</si>
  <si>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</si>
  <si>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</si>
  <si>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</si>
  <si>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</si>
  <si>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</si>
  <si>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</si>
  <si>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</si>
  <si>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</si>
  <si>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</si>
  <si>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</si>
  <si>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</si>
  <si>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</si>
  <si>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</si>
  <si>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</si>
  <si>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</si>
  <si>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</si>
  <si>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</si>
  <si>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</si>
  <si>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</si>
  <si>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</si>
  <si>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</si>
  <si>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</si>
  <si>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</si>
  <si>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</si>
  <si>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</si>
  <si>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</si>
  <si>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</si>
  <si>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</si>
  <si>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</si>
  <si>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</si>
  <si>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</si>
  <si>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</si>
  <si>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</si>
  <si>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</si>
  <si>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</si>
  <si>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</si>
  <si>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</si>
  <si>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</si>
  <si>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</si>
  <si>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</si>
  <si>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</si>
  <si>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</si>
  <si>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</si>
  <si>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</si>
  <si>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</si>
  <si>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</si>
  <si>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</si>
  <si>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</si>
  <si>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</si>
  <si>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</si>
  <si>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</si>
  <si>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</si>
  <si>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</si>
  <si>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</si>
  <si>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</si>
  <si>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</si>
  <si>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</si>
  <si>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</si>
  <si>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</si>
  <si>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</si>
  <si>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</si>
  <si>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</si>
  <si>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</si>
  <si>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</si>
  <si>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</si>
  <si>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</si>
  <si>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</si>
  <si>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</si>
  <si>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</si>
  <si>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</si>
  <si>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</si>
  <si>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</si>
  <si>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</si>
  <si>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</si>
  <si>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</si>
  <si>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</si>
  <si>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</si>
  <si>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</si>
  <si>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</si>
  <si>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</si>
  <si>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</si>
  <si>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</si>
  <si>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</si>
  <si>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</si>
  <si>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</si>
  <si>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</si>
  <si>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</si>
  <si>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</si>
  <si>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</si>
  <si>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</si>
  <si>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</si>
  <si>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</si>
  <si>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</si>
  <si>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</si>
  <si>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</si>
  <si>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</si>
  <si>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</si>
  <si>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</si>
  <si>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</si>
  <si>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</si>
  <si>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</si>
  <si>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</si>
  <si>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</si>
  <si>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</si>
  <si>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</si>
  <si>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</si>
  <si>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</si>
  <si>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</si>
  <si>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</si>
  <si>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</si>
  <si>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</si>
  <si>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</si>
  <si>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</si>
  <si>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</si>
  <si>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</si>
  <si>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</si>
  <si>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</si>
  <si>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</si>
  <si>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</si>
  <si>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</si>
  <si>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</si>
  <si>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</si>
  <si>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</si>
  <si>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</si>
  <si>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</si>
  <si>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</si>
  <si>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</si>
  <si>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</si>
  <si>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</si>
  <si>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</si>
  <si>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</si>
  <si>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</si>
  <si>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</si>
  <si>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</si>
  <si>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</si>
  <si>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</si>
  <si>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</si>
  <si>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</si>
  <si>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</si>
  <si>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</si>
  <si>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</si>
  <si>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</si>
  <si>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</si>
  <si>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</si>
  <si>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</si>
  <si>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</si>
  <si>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</si>
  <si>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</si>
  <si>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</si>
  <si>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</si>
  <si>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</si>
  <si>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</si>
  <si>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</si>
  <si>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</si>
  <si>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</si>
  <si>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</si>
  <si>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</si>
  <si>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</si>
  <si>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</si>
  <si>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</si>
  <si>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</si>
  <si>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</si>
  <si>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</si>
  <si>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</si>
  <si>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</si>
  <si>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</si>
  <si>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</si>
  <si>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</si>
  <si>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</si>
  <si>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</si>
  <si>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</si>
  <si>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</si>
  <si>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</si>
  <si>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</si>
  <si>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</si>
  <si>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</si>
  <si>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</si>
  <si>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</si>
  <si>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</si>
  <si>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</si>
  <si>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</si>
  <si>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</si>
  <si>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</si>
  <si>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</si>
  <si>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</si>
  <si>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</si>
  <si>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</si>
  <si>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</si>
  <si>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</si>
  <si>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</si>
  <si>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</si>
  <si>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</si>
  <si>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</si>
  <si>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</si>
  <si>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</si>
  <si>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</si>
  <si>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</si>
  <si>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</si>
  <si>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</si>
  <si>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</si>
  <si>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</si>
  <si>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</si>
  <si>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</si>
  <si>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</si>
  <si>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</si>
  <si>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</si>
  <si>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</si>
  <si>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</si>
  <si>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</si>
  <si>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</si>
  <si>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</si>
  <si>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</si>
  <si>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</si>
  <si>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</si>
  <si>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</si>
  <si>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</si>
  <si>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</si>
  <si>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</si>
  <si>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</si>
  <si>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</si>
  <si>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</si>
  <si>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</si>
  <si>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</si>
  <si>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</si>
  <si>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</si>
  <si>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</si>
  <si>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</si>
  <si>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</si>
  <si>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</si>
  <si>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</si>
  <si>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</si>
  <si>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</si>
  <si>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</si>
  <si>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</si>
  <si>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</si>
  <si>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</si>
  <si>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</si>
  <si>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</si>
  <si>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</si>
  <si>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</si>
  <si>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</si>
  <si>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</si>
  <si>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</si>
  <si>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</si>
  <si>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</si>
  <si>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</si>
  <si>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</si>
  <si>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</si>
  <si>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</si>
  <si>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</si>
  <si>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</si>
  <si>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</si>
  <si>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</si>
  <si>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</si>
  <si>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</si>
  <si>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</si>
  <si>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</si>
  <si>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</si>
  <si>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</si>
  <si>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</si>
  <si>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</si>
  <si>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</si>
  <si>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</si>
  <si>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</si>
  <si>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</si>
  <si>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</si>
  <si>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</si>
  <si>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</si>
  <si>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</si>
  <si>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</si>
  <si>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</si>
  <si>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</si>
  <si>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</si>
  <si>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</si>
  <si>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</si>
  <si>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</si>
  <si>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</si>
  <si>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</si>
  <si>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</si>
  <si>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</si>
  <si>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</si>
  <si>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</si>
  <si>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</si>
  <si>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</si>
  <si>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</si>
  <si>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</si>
  <si>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</si>
  <si>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</si>
  <si>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</si>
  <si>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</si>
  <si>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</si>
  <si>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</si>
  <si>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</si>
  <si>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</si>
  <si>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</si>
  <si>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</si>
  <si>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</si>
  <si>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</si>
  <si>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</si>
  <si>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</si>
  <si>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</si>
  <si>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</si>
  <si>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</si>
  <si>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</si>
  <si>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</si>
  <si>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</si>
  <si>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</si>
  <si>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</si>
  <si>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</si>
  <si>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</si>
  <si>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</si>
  <si>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</si>
  <si>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</si>
  <si>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</si>
  <si>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</si>
  <si>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</si>
  <si>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</si>
  <si>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</si>
  <si>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</si>
  <si>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</si>
  <si>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</si>
  <si>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</si>
  <si>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</si>
  <si>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</si>
  <si>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</si>
  <si>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</si>
  <si>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</si>
  <si>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</si>
  <si>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</si>
  <si>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</si>
  <si>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</si>
  <si>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</si>
  <si>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</si>
  <si>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</si>
  <si>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</si>
  <si>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</si>
  <si>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</si>
  <si>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</si>
  <si>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</si>
  <si>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</si>
  <si>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</si>
  <si>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</si>
  <si>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</si>
  <si>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</si>
  <si>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</si>
  <si>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</si>
  <si>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</si>
  <si>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</si>
  <si>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</si>
  <si>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</si>
  <si>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</si>
  <si>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</si>
  <si>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</si>
  <si>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</si>
  <si>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</si>
  <si>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</si>
  <si>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</si>
  <si>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</si>
  <si>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</si>
  <si>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</si>
  <si>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</si>
  <si>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</si>
  <si>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</si>
  <si>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</si>
  <si>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</si>
  <si>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</si>
  <si>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</si>
  <si>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</si>
  <si>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</si>
  <si>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</si>
  <si>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</si>
  <si>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</si>
  <si>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</si>
  <si>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</si>
  <si>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</si>
  <si>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</si>
  <si>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</si>
  <si>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</si>
  <si>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</si>
  <si>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</si>
  <si>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</si>
  <si>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</si>
  <si>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</si>
  <si>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</si>
  <si>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</si>
  <si>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</si>
  <si>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</si>
  <si>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</si>
  <si>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</si>
  <si>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</si>
  <si>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</si>
  <si>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</si>
  <si>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</si>
  <si>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</si>
  <si>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</si>
  <si>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</si>
  <si>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</si>
  <si>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</si>
  <si>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</si>
  <si>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</si>
  <si>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</si>
  <si>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</si>
  <si>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</si>
  <si>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</si>
  <si>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</si>
  <si>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</si>
  <si>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</si>
  <si>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</si>
  <si>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</si>
  <si>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</si>
  <si>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</si>
  <si>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</si>
  <si>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</si>
  <si>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</si>
  <si>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</si>
  <si>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</si>
  <si>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</si>
  <si>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</si>
  <si>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</si>
  <si>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</si>
  <si>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</si>
  <si>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</si>
  <si>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</si>
  <si>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</si>
  <si>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</si>
  <si>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</si>
  <si>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</si>
  <si>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</si>
  <si>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</si>
  <si>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</si>
  <si>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</si>
  <si>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</si>
  <si>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</si>
  <si>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</si>
  <si>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</si>
  <si>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</si>
  <si>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</si>
  <si>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</si>
  <si>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</si>
  <si>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</si>
  <si>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</si>
  <si>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</si>
  <si>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</si>
  <si>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</si>
  <si>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</si>
  <si>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</si>
  <si>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</si>
  <si>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</si>
  <si>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</si>
  <si>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</si>
  <si>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</si>
  <si>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</si>
  <si>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</si>
  <si>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</si>
  <si>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</si>
  <si>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</si>
  <si>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</si>
  <si>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</si>
  <si>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</si>
  <si>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</si>
  <si>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</si>
  <si>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</si>
  <si>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</si>
  <si>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</si>
  <si>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</si>
  <si>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</si>
  <si>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</si>
  <si>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</si>
  <si>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</si>
  <si>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</si>
  <si>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</si>
  <si>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</si>
  <si>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</si>
  <si>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</si>
  <si>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</si>
  <si>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</si>
  <si>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</si>
  <si>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</si>
  <si>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</si>
  <si>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</si>
  <si>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</si>
  <si>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</si>
  <si>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</si>
  <si>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</si>
  <si>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</si>
  <si>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</si>
  <si>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</si>
  <si>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</si>
  <si>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</si>
  <si>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</si>
  <si>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</si>
  <si>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</si>
  <si>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</si>
  <si>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</si>
  <si>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</si>
  <si>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</si>
  <si>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</si>
  <si>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</si>
  <si>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</si>
  <si>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</si>
  <si>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</si>
  <si>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</si>
  <si>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</si>
  <si>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</si>
  <si>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</si>
  <si>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</si>
  <si>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</si>
  <si>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</si>
  <si>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</si>
  <si>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</si>
  <si>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</si>
  <si>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</si>
  <si>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</si>
  <si>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</si>
  <si>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</si>
  <si>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</si>
  <si>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</si>
  <si>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</si>
  <si>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</si>
  <si>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</si>
  <si>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</si>
  <si>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</si>
  <si>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</si>
  <si>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</si>
  <si>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</si>
  <si>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</si>
  <si>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</si>
  <si>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</si>
  <si>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</si>
  <si>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</si>
  <si>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</si>
  <si>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</si>
  <si>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</si>
  <si>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</si>
  <si>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</si>
  <si>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</si>
  <si>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</si>
  <si>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</si>
  <si>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</si>
  <si>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</si>
  <si>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</si>
  <si>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</si>
  <si>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</si>
  <si>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</si>
  <si>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</si>
  <si>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</si>
  <si>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</si>
  <si>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</si>
  <si>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</si>
  <si>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</si>
  <si>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</si>
  <si>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</si>
  <si>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</si>
  <si>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</si>
  <si>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</si>
  <si>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</si>
  <si>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</si>
  <si>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</si>
  <si>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</si>
  <si>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</si>
  <si>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</si>
  <si>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</si>
  <si>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</si>
  <si>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</si>
  <si>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</si>
  <si>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</si>
  <si>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</si>
  <si>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</si>
  <si>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</si>
  <si>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</si>
  <si>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</si>
  <si>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</si>
  <si>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</si>
  <si>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</si>
  <si>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</si>
  <si>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</si>
  <si>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</si>
  <si>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</si>
  <si>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</si>
  <si>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</si>
  <si>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</si>
  <si>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</si>
  <si>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</si>
  <si>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</si>
  <si>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</si>
  <si>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</si>
  <si>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</si>
  <si>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</si>
  <si>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</si>
  <si>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</si>
  <si>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</si>
  <si>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</si>
  <si>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</si>
  <si>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</si>
  <si>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</si>
  <si>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</si>
  <si>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</si>
  <si>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</si>
  <si>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</si>
  <si>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</si>
  <si>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</si>
  <si>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</si>
  <si>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</si>
  <si>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</si>
  <si>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</si>
  <si>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</si>
  <si>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</si>
  <si>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</si>
  <si>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</si>
  <si>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</si>
  <si>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</si>
  <si>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</si>
  <si>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</si>
  <si>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</si>
  <si>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</si>
  <si>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</si>
  <si>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</si>
  <si>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</si>
  <si>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</si>
  <si>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</si>
  <si>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</si>
  <si>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</si>
  <si>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</si>
  <si>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</si>
  <si>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</si>
  <si>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</si>
  <si>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</si>
  <si>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</si>
  <si>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</si>
  <si>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</si>
  <si>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</si>
  <si>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</si>
  <si>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</si>
  <si>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</si>
  <si>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</si>
  <si>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</si>
  <si>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</si>
  <si>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</si>
  <si>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</si>
  <si>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</si>
  <si>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</si>
  <si>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</si>
  <si>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</si>
  <si>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</si>
  <si>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</si>
  <si>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</si>
  <si>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</si>
  <si>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</si>
  <si>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</si>
  <si>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</si>
  <si>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</si>
  <si>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</si>
  <si>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</si>
  <si>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</si>
  <si>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</si>
  <si>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</si>
  <si>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</si>
  <si>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</si>
  <si>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</si>
  <si>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</si>
  <si>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</si>
  <si>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</si>
  <si>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</si>
  <si>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</si>
  <si>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</si>
  <si>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</si>
  <si>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</si>
  <si>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</si>
  <si>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</si>
  <si>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</si>
  <si>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</si>
  <si>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</si>
  <si>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</si>
  <si>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</si>
  <si>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</si>
  <si>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</si>
  <si>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</si>
  <si>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</si>
  <si>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</si>
  <si>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</si>
  <si>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</si>
  <si>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</si>
  <si>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</si>
  <si>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</si>
  <si>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</si>
  <si>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</si>
  <si>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</si>
  <si>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</si>
  <si>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</si>
  <si>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</si>
  <si>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</si>
  <si>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</si>
  <si>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</si>
  <si>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</si>
  <si>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</si>
  <si>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</si>
  <si>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</si>
  <si>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</si>
  <si>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</si>
  <si>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</si>
  <si>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</si>
  <si>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</si>
  <si>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</si>
  <si>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</si>
  <si>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</si>
  <si>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</si>
  <si>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</si>
  <si>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</si>
  <si>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</si>
  <si>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</si>
  <si>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</si>
  <si>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</si>
  <si>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</si>
  <si>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</si>
  <si>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</si>
  <si>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</si>
  <si>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</si>
  <si>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</si>
  <si>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</si>
  <si>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</si>
  <si>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</si>
  <si>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</si>
  <si>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</si>
  <si>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</si>
  <si>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</si>
  <si>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</si>
  <si>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</si>
  <si>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</si>
  <si>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</si>
  <si>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</si>
  <si>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</si>
  <si>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</si>
  <si>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</si>
  <si>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</si>
  <si>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</si>
  <si>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</si>
  <si>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</si>
  <si>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</si>
  <si>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</si>
  <si>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</si>
  <si>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</si>
  <si>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</si>
  <si>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</si>
  <si>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</si>
  <si>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</si>
  <si>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</si>
  <si>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</si>
  <si>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</si>
  <si>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</si>
  <si>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</si>
  <si>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</si>
  <si>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</si>
  <si>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</si>
  <si>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</si>
  <si>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</si>
  <si>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</si>
  <si>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</si>
  <si>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</si>
  <si>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</si>
  <si>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</si>
  <si>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</si>
  <si>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</si>
  <si>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</si>
  <si>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</si>
  <si>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</si>
  <si>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</si>
  <si>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</si>
  <si>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</si>
  <si>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</si>
  <si>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</si>
  <si>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</si>
  <si>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</si>
  <si>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</si>
  <si>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</si>
  <si>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</si>
  <si>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</si>
  <si>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</si>
  <si>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</si>
  <si>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</si>
  <si>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</si>
  <si>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</si>
  <si>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</si>
  <si>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</si>
  <si>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</si>
  <si>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</si>
  <si>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</si>
  <si>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</si>
  <si>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</si>
  <si>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</si>
  <si>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</si>
  <si>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</si>
  <si>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</si>
  <si>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</si>
  <si>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</si>
  <si>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</si>
  <si>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</si>
  <si>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</si>
  <si>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</si>
  <si>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</si>
  <si>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</si>
  <si>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</si>
  <si>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</si>
  <si>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</si>
  <si>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</si>
  <si>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</si>
  <si>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</si>
  <si>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</si>
  <si>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</si>
  <si>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</si>
  <si>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</si>
  <si>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</si>
  <si>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</si>
  <si>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</si>
  <si>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</si>
  <si>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</si>
  <si>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</si>
  <si>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</si>
  <si>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</si>
  <si>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</si>
  <si>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</si>
  <si>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</si>
  <si>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</si>
  <si>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</si>
  <si>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</si>
  <si>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</si>
  <si>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</si>
  <si>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</si>
  <si>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</si>
  <si>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</si>
  <si>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</si>
  <si>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</si>
  <si>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</si>
  <si>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</si>
  <si>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</si>
  <si>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</si>
  <si>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</si>
  <si>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</si>
  <si>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</si>
  <si>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</si>
  <si>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</si>
  <si>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</si>
  <si>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</si>
  <si>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</si>
  <si>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</si>
  <si>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</si>
  <si>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</si>
  <si>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</si>
  <si>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</si>
  <si>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</si>
  <si>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</si>
  <si>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</si>
  <si>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</si>
  <si>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</si>
  <si>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</si>
  <si>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</si>
  <si>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</si>
  <si>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</si>
  <si>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</si>
  <si>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</si>
  <si>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</si>
  <si>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</si>
  <si>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</si>
  <si>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</si>
  <si>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</si>
  <si>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</si>
  <si>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</si>
  <si>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</si>
  <si>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</si>
  <si>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</si>
  <si>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</si>
  <si>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</si>
  <si>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</si>
  <si>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</si>
  <si>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</si>
  <si>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</si>
  <si>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</si>
  <si>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</si>
  <si>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</si>
  <si>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</si>
  <si>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</si>
  <si>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</si>
  <si>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</si>
  <si>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</si>
  <si>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</si>
  <si>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</si>
  <si>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</si>
  <si>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</si>
  <si>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</si>
  <si>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</si>
  <si>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</si>
  <si>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</si>
  <si>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</si>
  <si>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</si>
  <si>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</si>
  <si>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</si>
  <si>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</si>
  <si>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</si>
  <si>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</si>
  <si>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</si>
  <si>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</si>
  <si>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</si>
  <si>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</si>
  <si>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</si>
  <si>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</si>
  <si>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</si>
  <si>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</si>
  <si>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</si>
  <si>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</si>
  <si>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</si>
  <si>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</si>
  <si>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</si>
  <si>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</si>
  <si>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</si>
  <si>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</si>
  <si>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</si>
  <si>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</si>
  <si>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</si>
  <si>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</si>
  <si>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</si>
  <si>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</si>
  <si>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</si>
  <si>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</si>
  <si>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</si>
  <si>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</si>
  <si>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</si>
  <si>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</si>
  <si>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</si>
  <si>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</si>
  <si>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</si>
  <si>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</si>
  <si>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</si>
  <si>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</si>
  <si>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</si>
  <si>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</si>
  <si>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</si>
  <si>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</si>
  <si>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</si>
  <si>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</si>
  <si>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</si>
  <si>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</si>
  <si>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</si>
  <si>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</si>
  <si>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</si>
  <si>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</si>
  <si>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</si>
  <si>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</si>
  <si>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</si>
  <si>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</si>
  <si>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</si>
  <si>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</si>
  <si>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</si>
  <si>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</si>
  <si>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</si>
  <si>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</si>
  <si>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</si>
  <si>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</si>
  <si>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</si>
  <si>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</si>
  <si>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</si>
  <si>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</si>
  <si>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</si>
  <si>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</si>
  <si>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</si>
  <si>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</si>
  <si>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</si>
  <si>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</si>
  <si>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</si>
  <si>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</si>
  <si>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</si>
  <si>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</si>
  <si>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</si>
  <si>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</si>
  <si>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</si>
  <si>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</si>
  <si>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</si>
  <si>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</si>
  <si>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</si>
  <si>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</si>
  <si>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</si>
  <si>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</si>
  <si>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</si>
  <si>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</si>
  <si>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</si>
  <si>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</si>
  <si>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</si>
  <si>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</si>
  <si>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</si>
  <si>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</si>
  <si>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</si>
  <si>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</si>
  <si>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</si>
  <si>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</si>
  <si>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</si>
  <si>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</si>
  <si>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</si>
  <si>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</si>
  <si>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</si>
  <si>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</si>
  <si>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</si>
  <si>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</si>
  <si>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</si>
  <si>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</si>
  <si>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</si>
  <si>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</si>
  <si>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</si>
  <si>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</si>
  <si>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</si>
  <si>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</si>
  <si>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</si>
  <si>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</si>
  <si>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</si>
  <si>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</si>
  <si>
    <t>B1-7</t>
  </si>
  <si>
    <t>B2-3</t>
  </si>
  <si>
    <t>○○市○○町</t>
    <rPh sb="2" eb="3">
      <t>シ</t>
    </rPh>
    <rPh sb="5" eb="6">
      <t>チョウ</t>
    </rPh>
    <phoneticPr fontId="3"/>
  </si>
  <si>
    <t>××市××町</t>
    <rPh sb="2" eb="3">
      <t>シ</t>
    </rPh>
    <rPh sb="5" eb="6">
      <t>マチ</t>
    </rPh>
    <phoneticPr fontId="3"/>
  </si>
  <si>
    <t>検体B1-7</t>
    <rPh sb="0" eb="2">
      <t>ケンタイ</t>
    </rPh>
    <phoneticPr fontId="3"/>
  </si>
  <si>
    <t>検体B2-3</t>
    <rPh sb="0" eb="2">
      <t>ケンタイ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</si>
</sst>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（正常）</v>
      </c>
      <c r="S6" s="16" t="str">
        <f t="shared" ref="S6:U6" si="0">IF(COUNTIF(S7:S14,"*正常*")=8,"（正常）",IF(COUNTIF(S7:S14,"*正常*")=0,"（複数入力）","（エラー）"))</f>
        <v>（正常）</v>
      </c>
      <c r="T6" s="16" t="str">
        <f t="shared" si="0"/>
        <v>（正常）</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t="s">
        <v>1129</v>
      </c>
      <c r="E7" s="22" t="s">
        <v>1129</v>
      </c>
      <c r="F7" s="22" t="s">
        <v>1130</v>
      </c>
      <c r="G7" s="22"/>
      <c r="H7" s="22"/>
      <c r="I7" s="22"/>
      <c r="J7" s="22"/>
      <c r="K7" s="22"/>
      <c r="L7" s="22"/>
      <c r="M7" s="22"/>
      <c r="N7" s="7"/>
      <c r="O7" s="2"/>
      <c r="P7" s="2"/>
      <c r="Q7" s="15" t="s">
        <v>16</v>
      </c>
      <c r="R7" s="16" t="str">
        <f>IF(D7="","（エラー）","（正常）")</f>
        <v>（正常）</v>
      </c>
      <c r="S7" s="16" t="str">
        <f t="shared" ref="S7:AA7" si="2">IF(E7="","（複数入力）","（正常）")</f>
        <v>（正常）</v>
      </c>
      <c r="T7" s="16" t="str">
        <f t="shared" si="2"/>
        <v>（正常）</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v>100</v>
      </c>
      <c r="E8" s="26">
        <v>50</v>
      </c>
      <c r="F8" s="26">
        <v>25</v>
      </c>
      <c r="G8" s="26"/>
      <c r="H8" s="26"/>
      <c r="I8" s="26"/>
      <c r="J8" s="26"/>
      <c r="K8" s="26"/>
      <c r="L8" s="26"/>
      <c r="M8" s="26"/>
      <c r="N8" s="7"/>
      <c r="O8" s="2"/>
      <c r="P8" s="2"/>
      <c r="Q8" s="15" t="s">
        <v>19</v>
      </c>
      <c r="R8" s="16" t="str">
        <f>IF(D8="","（エラー）",IFERROR(IF(D8&lt;=D9*D10,"（正常）","（エラー）"),"（正常）"))</f>
        <v>（正常）</v>
      </c>
      <c r="S8" s="16" t="str">
        <f t="shared" ref="S8:AA8" si="3">IF(E8="","（複数入力）",IFERROR(IF(E8&lt;=E9*E10,"（正常）","（エラー）"),"（正常）"))</f>
        <v>（正常）</v>
      </c>
      <c r="T8" s="16" t="str">
        <f t="shared" si="3"/>
        <v>（正常）</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v>100</v>
      </c>
      <c r="E9" s="24">
        <v>100</v>
      </c>
      <c r="F9" s="24">
        <v>100</v>
      </c>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（正常）</v>
      </c>
      <c r="S9" s="16" t="str">
        <f>IF(E9="","（複数入力）",IF(E9="該当なし",IF(COUNTIF($E$14,"*基準*")=1,"（エラー）",IF(OR(ISNUMBER(E9*E10),AND(ISTEXT(E9),ISTEXT(E10))),"（正常）","（エラー）")),IF(COUNTIF($E$14,"*基準*")=1,IF(OR(ISNUMBER(E9*E10),AND(ISTEXT(E9),ISTEXT(E10))),"（正常）","（エラー）"),"（エラー）")))</f>
        <v>（正常）</v>
      </c>
      <c r="T9" s="16" t="str">
        <f>IF(F9="","（複数入力）",IF(F9="該当なし",IF(COUNTIF($F$14,"*基準*")=1,"（エラー）",IF(OR(ISNUMBER(F9*F10),AND(ISTEXT(F9),ISTEXT(F10))),"（正常）","（エラー）")),IF(COUNTIF($F$14,"*基準*")=1,IF(OR(ISNUMBER(F9*F10),AND(ISTEXT(F9),ISTEXT(F10))),"（正常）","（エラー）"),"（エラー）")))</f>
        <v>（正常）</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v>1</v>
      </c>
      <c r="E10" s="22">
        <v>1</v>
      </c>
      <c r="F10" s="22">
        <v>1</v>
      </c>
      <c r="G10" s="22"/>
      <c r="H10" s="22"/>
      <c r="I10" s="22"/>
      <c r="J10" s="22"/>
      <c r="K10" s="22"/>
      <c r="L10" s="22"/>
      <c r="M10" s="22"/>
      <c r="N10" s="7"/>
      <c r="O10" s="2"/>
      <c r="P10" s="2"/>
      <c r="Q10" s="15" t="s">
        <v>19</v>
      </c>
      <c r="R10" s="16" t="str">
        <f>IF(D10="","（エラー）",IF(OR(ISNUMBER(D9*D10),AND(ISTEXT(D9),ISTEXT(D10))),"（正常）","（エラー）"))</f>
        <v>（正常）</v>
      </c>
      <c r="S10" s="16" t="str">
        <f t="shared" ref="S10:AA10" si="4">IF(E10="","（複数入力）",IF(OR(ISNUMBER(E9*E10),AND(ISTEXT(E9),ISTEXT(E10))),"（正常）","（エラー）"))</f>
        <v>（正常）</v>
      </c>
      <c r="T10" s="16" t="str">
        <f t="shared" si="4"/>
        <v>（正常）</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t="s">
        <v>1131</v>
      </c>
      <c r="E11" s="22" t="s">
        <v>1132</v>
      </c>
      <c r="F11" s="22" t="s">
        <v>1132</v>
      </c>
      <c r="G11" s="22"/>
      <c r="H11" s="22"/>
      <c r="I11" s="22"/>
      <c r="J11" s="22"/>
      <c r="K11" s="22"/>
      <c r="L11" s="22"/>
      <c r="M11" s="22"/>
      <c r="N11" s="7"/>
      <c r="O11" s="2"/>
      <c r="P11" s="2"/>
      <c r="Q11" s="15" t="s">
        <v>19</v>
      </c>
      <c r="R11" s="16" t="str">
        <f>IF(D11="","（エラー）",IF(D11="該当なし",IF(COUNTIF($D$14,"*基準*")=1,"（エラー）","（正常）"),IF(COUNTIF($D$14,"*基準*")=1,"（正常）","（エラー）")))</f>
        <v>（正常）</v>
      </c>
      <c r="S11" s="16" t="str">
        <f>IF(E11="","（複数入力）",IF(E11="該当なし",IF(COUNTIF($E$14,"*基準*")=1,"（エラー）","（正常）"),IF(COUNTIF($E$14,"*基準*")=1,"（正常）","（エラー）")))</f>
        <v>（正常）</v>
      </c>
      <c r="T11" s="16" t="str">
        <f>IF(F11="","（複数入力）",IF(F11="該当なし",IF(COUNTIF($F$14,"*基準*")=1,"（エラー）","（正常）"),IF(COUNTIF($F$14,"*基準*")=1,"（正常）","（エラー）")))</f>
        <v>（正常）</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t="s">
        <v>1127</v>
      </c>
      <c r="E12" s="22" t="s">
        <v>1128</v>
      </c>
      <c r="F12" s="22" t="s">
        <v>1128</v>
      </c>
      <c r="G12" s="22"/>
      <c r="H12" s="22"/>
      <c r="I12" s="22"/>
      <c r="J12" s="22"/>
      <c r="K12" s="22"/>
      <c r="L12" s="22"/>
      <c r="M12" s="22"/>
      <c r="N12" s="7"/>
      <c r="O12" s="2"/>
      <c r="P12" s="2"/>
      <c r="Q12" s="15" t="s">
        <v>19</v>
      </c>
      <c r="R12" s="16" t="str">
        <f>IF(D12="","（エラー）",IF(D12="該当なし",IF(COUNTIF($D$14,"*基準*")=1,"（エラー）","（正常）"),IF(COUNTIF($D$14,"*基準*")=1,"（正常）","（エラー）")))</f>
        <v>（正常）</v>
      </c>
      <c r="S12" s="16" t="str">
        <f>IF(E12="","（複数入力）",IF(E12="該当なし",IF(COUNTIF($E$14,"*基準*")=1,"（エラー）","（正常）"),IF(COUNTIF($E$14,"*基準*")=1,"（正常）","（エラー）")))</f>
        <v>（正常）</v>
      </c>
      <c r="T12" s="16" t="str">
        <f>IF(F12="","（複数入力）",IF(F12="該当なし",IF(COUNTIF($F$14,"*基準*")=1,"（エラー）","（正常）"),IF(COUNTIF($F$14,"*基準*")=1,"（正常）","（エラー）")))</f>
        <v>（正常）</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t="s">
        <v>33</v>
      </c>
      <c r="E13" s="22" t="s">
        <v>33</v>
      </c>
      <c r="F13" s="22" t="s">
        <v>33</v>
      </c>
      <c r="G13" s="22"/>
      <c r="H13" s="22"/>
      <c r="I13" s="22"/>
      <c r="J13" s="22"/>
      <c r="K13" s="22"/>
      <c r="L13" s="22"/>
      <c r="M13" s="22"/>
      <c r="N13" s="7"/>
      <c r="O13" s="2"/>
      <c r="P13" s="2"/>
      <c r="Q13" s="15" t="s">
        <v>19</v>
      </c>
      <c r="R13" s="16" t="str">
        <f>IF(D13="","（エラー）",IF(D13="該当なし",IF(COUNTIF($D$14,"*基準*")=1,"（エラー）","（正常）"),IF(COUNTIF($D$14,"*基準*")=1,"（正常）","（エラー）")))</f>
        <v>（正常）</v>
      </c>
      <c r="S13" s="16" t="str">
        <f>IF(E13="","（複数入力）",IF(E13="該当なし",IF(COUNTIF($E$14,"*基準*")=1,"（エラー）","（正常）"),IF(COUNTIF($E$14,"*基準*")=1,"（正常）","（エラー）")))</f>
        <v>（正常）</v>
      </c>
      <c r="T13" s="16" t="str">
        <f>IF(F13="","（複数入力）",IF(F13="該当なし",IF(COUNTIF($F$14,"*基準*")=1,"（エラー）","（正常）"),IF(COUNTIF($F$14,"*基準*")=1,"（正常）","（エラー）")))</f>
        <v>（正常）</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t="s">
        <v>591</v>
      </c>
      <c r="E14" s="22" t="s">
        <v>591</v>
      </c>
      <c r="F14" s="22" t="s">
        <v>591</v>
      </c>
      <c r="G14" s="22"/>
      <c r="H14" s="20"/>
      <c r="I14" s="20"/>
      <c r="J14" s="20"/>
      <c r="K14" s="20"/>
      <c r="L14" s="20"/>
      <c r="M14" s="20"/>
      <c r="N14" s="7"/>
      <c r="O14" s="2"/>
      <c r="P14" s="2"/>
      <c r="Q14" s="15" t="s">
        <v>16</v>
      </c>
      <c r="R14" s="16" t="str">
        <f>IF(D14="","（エラー）","（正常）")</f>
        <v>（正常）</v>
      </c>
      <c r="S14" s="16" t="str">
        <f t="shared" ref="S14:AA14" si="5">IF(E14="","（複数入力）","（正常）")</f>
        <v>（正常）</v>
      </c>
      <c r="T14" s="16" t="str">
        <f t="shared" si="5"/>
        <v>（正常）</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0</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f>IF($B$8="","",埋戻し土の品質管理に関する事項!$D$6)</f>
        <v>1</v>
      </c>
      <c r="B8" s="87" t="str">
        <f>IF(埋戻し土の品質管理に関する事項!$D$7="","",埋戻し土の品質管理に関する事項!$D$7)</f>
        <v>○○市○○町</v>
      </c>
      <c r="C8" s="87">
        <f>IF(埋戻し土の品質管理に関する事項!$D$8="","",埋戻し土の品質管理に関する事項!$D$8)</f>
        <v>100</v>
      </c>
      <c r="D8" s="87">
        <f>IF(埋戻し土の品質管理に関する事項!$D$9="","",埋戻し土の品質管理に関する事項!$D$9)</f>
        <v>100</v>
      </c>
      <c r="E8" s="87">
        <f>IF(埋戻し土の品質管理に関する事項!$D$10="","",埋戻し土の品質管理に関する事項!$D$10)</f>
        <v>1</v>
      </c>
      <c r="F8" s="87" t="str">
        <f>IF(埋戻し土の品質管理に関する事項!$D$11="","",埋戻し土の品質管理に関する事項!$D$11)</f>
        <v>検体B1-7</v>
      </c>
      <c r="G8" s="87" t="str">
        <f>IF(埋戻し土の品質管理に関する事項!$D$12="","",埋戻し土の品質管理に関する事項!$D$12)</f>
        <v>B1-7</v>
      </c>
      <c r="H8" s="87" t="str">
        <f>IF(埋戻し土の品質管理に関する事項!$D$13="","",埋戻し土の品質管理に関する事項!$D$13)</f>
        <v>テトラクロロエチレン</v>
      </c>
      <c r="I8" s="87" t="str">
        <f>IF(埋戻し土の品質管理に関する事項!$D$14="","",埋戻し土の品質管理に関する事項!$D$14)</f>
        <v>全項目基準適合を確認した。</v>
      </c>
      <c r="J8" s="87" t="str">
        <f>IF(埋戻し土の品質管理に関する事項!$D$15="","",埋戻し土の品質管理に関する事項!$D$15)</f>
        <v/>
      </c>
    </row>
    <row r="9" spans="1:12" s="88" customFormat="1">
      <c r="A9" s="87">
        <f>IF($B$9="","",埋戻し土の品質管理に関する事項!$E$6)</f>
        <v>2</v>
      </c>
      <c r="B9" s="87" t="str">
        <f>IF(埋戻し土の品質管理に関する事項!$E$7="","",埋戻し土の品質管理に関する事項!$E$7)</f>
        <v>○○市○○町</v>
      </c>
      <c r="C9" s="87">
        <f>IF(埋戻し土の品質管理に関する事項!$E$8="","",埋戻し土の品質管理に関する事項!$E$8)</f>
        <v>50</v>
      </c>
      <c r="D9" s="87">
        <f>IF(埋戻し土の品質管理に関する事項!$E$9="","",埋戻し土の品質管理に関する事項!$E$9)</f>
        <v>100</v>
      </c>
      <c r="E9" s="87">
        <f>IF(埋戻し土の品質管理に関する事項!$E$10="","",埋戻し土の品質管理に関する事項!$E$10)</f>
        <v>1</v>
      </c>
      <c r="F9" s="87" t="str">
        <f>IF(埋戻し土の品質管理に関する事項!$E$11="","",埋戻し土の品質管理に関する事項!$E$11)</f>
        <v>検体B2-3</v>
      </c>
      <c r="G9" s="87" t="str">
        <f>IF(埋戻し土の品質管理に関する事項!$E$12="","",埋戻し土の品質管理に関する事項!$E$12)</f>
        <v>B2-3</v>
      </c>
      <c r="H9" s="87" t="str">
        <f>IF(埋戻し土の品質管理に関する事項!$E$13="","",埋戻し土の品質管理に関する事項!$E$13)</f>
        <v>テトラクロロエチレン</v>
      </c>
      <c r="I9" s="87" t="str">
        <f>IF(埋戻し土の品質管理に関する事項!$E$14="","",埋戻し土の品質管理に関する事項!$E$14)</f>
        <v>全項目基準適合を確認した。</v>
      </c>
      <c r="J9" s="87" t="str">
        <f>IF(埋戻し土の品質管理に関する事項!$E$15="","",埋戻し土の品質管理に関する事項!$E$15)</f>
        <v/>
      </c>
    </row>
    <row r="10" spans="1:12" s="88" customFormat="1">
      <c r="A10" s="87">
        <f>IF($B$10="","",埋戻し土の品質管理に関する事項!$F$6)</f>
        <v>3</v>
      </c>
      <c r="B10" s="87" t="str">
        <f>IF(埋戻し土の品質管理に関する事項!$F$7="","",埋戻し土の品質管理に関する事項!$F$7)</f>
        <v>××市××町</v>
      </c>
      <c r="C10" s="87">
        <f>IF(埋戻し土の品質管理に関する事項!$F$8="","",埋戻し土の品質管理に関する事項!$F$8)</f>
        <v>25</v>
      </c>
      <c r="D10" s="87">
        <f>IF(埋戻し土の品質管理に関する事項!$F$9="","",埋戻し土の品質管理に関する事項!$F$9)</f>
        <v>100</v>
      </c>
      <c r="E10" s="87">
        <f>IF(埋戻し土の品質管理に関する事項!$F$10="","",埋戻し土の品質管理に関する事項!$F$10)</f>
        <v>1</v>
      </c>
      <c r="F10" s="87" t="str">
        <f>IF(埋戻し土の品質管理に関する事項!$F$11="","",埋戻し土の品質管理に関する事項!$F$11)</f>
        <v>検体B2-3</v>
      </c>
      <c r="G10" s="87" t="str">
        <f>IF(埋戻し土の品質管理に関する事項!$F$12="","",埋戻し土の品質管理に関する事項!$F$12)</f>
        <v>B2-3</v>
      </c>
      <c r="H10" s="87" t="str">
        <f>IF(埋戻し土の品質管理に関する事項!$F$13="","",埋戻し土の品質管理に関する事項!$F$13)</f>
        <v>テトラクロロエチレン</v>
      </c>
      <c r="I10" s="87" t="str">
        <f>IF(埋戻し土の品質管理に関する事項!$F$14="","",埋戻し土の品質管理に関する事項!$F$14)</f>
        <v>全項目基準適合を確認した。</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9566B9-7108-421A-8982-4A4500299F9C}"/>
</file>

<file path=customXml/itemProps2.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2025-01-29T10:08:12Z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