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Tmg-0d9e.edstokyotocho.onmicrosoft.com\sfs021-002\04_資源循環推進部\一廃課共通\働き方改革\★都マニュアル\マニュアル改訂\202607マニュアル改定\"/>
    </mc:Choice>
  </mc:AlternateContent>
  <xr:revisionPtr revIDLastSave="0" documentId="13_ncr:1_{524A74D3-8432-439D-913C-15B3EF862D41}" xr6:coauthVersionLast="47" xr6:coauthVersionMax="47" xr10:uidLastSave="{00000000-0000-0000-0000-000000000000}"/>
  <bookViews>
    <workbookView xWindow="255" yWindow="0" windowWidth="18075" windowHeight="15585" firstSheet="4" activeTab="5" xr2:uid="{13C36074-206A-44C1-AA9D-243C3C213D9F}"/>
  </bookViews>
  <sheets>
    <sheet name="回復済み_Sheet1" sheetId="3" state="veryHidden" r:id="rId1"/>
    <sheet name="原価計算書の考え方" sheetId="17" state="hidden" r:id="rId2"/>
    <sheet name="入力マニュアル(厚生労働省、東京都総務局）" sheetId="15" state="hidden" r:id="rId3"/>
    <sheet name="入力マニュアル(国交省軽作業員、普通作業員）" sheetId="16" state="hidden" r:id="rId4"/>
    <sheet name="はじめに (厚労) " sheetId="18" r:id="rId5"/>
    <sheet name="入力表（厚労）" sheetId="10" r:id="rId6"/>
    <sheet name="原価計算書 (厚労)" sheetId="5" r:id="rId7"/>
  </sheets>
  <definedNames>
    <definedName name="_xlnm.Print_Area" localSheetId="4">'はじめに (厚労) '!$A$1:$F$68</definedName>
    <definedName name="_xlnm.Print_Area" localSheetId="6">'原価計算書 (厚労)'!$A$1:$AB$78</definedName>
    <definedName name="_xlnm.Print_Area" localSheetId="1">原価計算書の考え方!$A$1:$X$36</definedName>
    <definedName name="_xlnm.Print_Area" localSheetId="2">'入力マニュアル(厚生労働省、東京都総務局）'!$A$1:$Z$52</definedName>
    <definedName name="_xlnm.Print_Area" localSheetId="3">'入力マニュアル(国交省軽作業員、普通作業員）'!$A$1:$X$54</definedName>
    <definedName name="_xlnm.Print_Area" localSheetId="5">'入力表（厚労）'!$A$1:$F$53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7" i="5" l="1"/>
  <c r="E34" i="5" l="1"/>
  <c r="D47" i="5"/>
  <c r="H47" i="5"/>
  <c r="H67" i="5"/>
  <c r="H66" i="5"/>
  <c r="H65" i="5"/>
  <c r="H64" i="5"/>
  <c r="H63" i="5"/>
  <c r="G68" i="5"/>
  <c r="G60" i="5"/>
  <c r="G55" i="5"/>
  <c r="G56" i="5"/>
  <c r="G57" i="5"/>
  <c r="G58" i="5"/>
  <c r="G59" i="5"/>
  <c r="G54" i="5"/>
  <c r="D53" i="5"/>
  <c r="D52" i="5"/>
  <c r="D46" i="5" l="1"/>
  <c r="D44" i="5"/>
  <c r="D43" i="5"/>
  <c r="I40" i="5"/>
  <c r="G39" i="5" l="1"/>
  <c r="D37" i="5"/>
  <c r="H36" i="5"/>
  <c r="H72" i="5"/>
  <c r="K35" i="5"/>
  <c r="K34" i="5" l="1"/>
  <c r="N34" i="5"/>
  <c r="D31" i="5"/>
  <c r="H14" i="5" l="1"/>
  <c r="H7" i="5"/>
  <c r="D61" i="5" l="1"/>
  <c r="I50" i="5"/>
  <c r="AE36" i="5"/>
  <c r="AE37" i="5" s="1"/>
  <c r="F71" i="5"/>
  <c r="H30" i="5" l="1"/>
  <c r="D7" i="5" l="1"/>
  <c r="D71" i="5" l="1"/>
  <c r="I71" i="5" s="1"/>
  <c r="B41" i="5"/>
  <c r="O40" i="5"/>
  <c r="B40" i="5" s="1"/>
  <c r="M39" i="5"/>
  <c r="B39" i="5" s="1"/>
  <c r="B38" i="5" s="1"/>
  <c r="D63" i="5" s="1"/>
  <c r="D37" i="10" l="1"/>
  <c r="D49" i="5" s="1"/>
  <c r="O50" i="5"/>
  <c r="D48" i="5"/>
  <c r="J48" i="5" s="1"/>
  <c r="H34" i="5"/>
  <c r="S34" i="5" s="1"/>
  <c r="R26" i="5"/>
  <c r="R25" i="5"/>
  <c r="H28" i="5"/>
  <c r="H29" i="5"/>
  <c r="H26" i="5"/>
  <c r="H25" i="5"/>
  <c r="D14" i="5"/>
  <c r="K14" i="5" s="1"/>
  <c r="B15" i="5" s="1"/>
  <c r="D27" i="5" s="1"/>
  <c r="R27" i="5" s="1"/>
  <c r="K7" i="5"/>
  <c r="B8" i="5" s="1"/>
  <c r="K64" i="5" l="1"/>
  <c r="K66" i="5"/>
  <c r="K63" i="5"/>
  <c r="S60" i="5"/>
  <c r="B60" i="5" s="1"/>
  <c r="S59" i="5"/>
  <c r="B59" i="5" s="1"/>
  <c r="S58" i="5"/>
  <c r="B58" i="5" s="1"/>
  <c r="S57" i="5"/>
  <c r="B57" i="5" s="1"/>
  <c r="S56" i="5"/>
  <c r="B56" i="5" s="1"/>
  <c r="S55" i="5"/>
  <c r="B55" i="5" s="1"/>
  <c r="S54" i="5"/>
  <c r="B54" i="5" s="1"/>
  <c r="N36" i="5"/>
  <c r="B36" i="5" s="1"/>
  <c r="Q35" i="5"/>
  <c r="B35" i="5" s="1"/>
  <c r="B48" i="5"/>
  <c r="B7" i="5"/>
  <c r="AE80" i="5"/>
  <c r="AD81" i="5" s="1"/>
  <c r="AK81" i="5" s="1"/>
  <c r="S68" i="5"/>
  <c r="B68" i="5" s="1"/>
  <c r="L61" i="5"/>
  <c r="B61" i="5" s="1"/>
  <c r="D67" i="5" s="1"/>
  <c r="M53" i="5"/>
  <c r="B53" i="5" s="1"/>
  <c r="P52" i="5"/>
  <c r="B52" i="5" s="1"/>
  <c r="B50" i="5"/>
  <c r="J49" i="5"/>
  <c r="B49" i="5" s="1"/>
  <c r="M47" i="5"/>
  <c r="B47" i="5" s="1"/>
  <c r="J46" i="5"/>
  <c r="B46" i="5" s="1"/>
  <c r="P44" i="5"/>
  <c r="B44" i="5" s="1"/>
  <c r="J43" i="5"/>
  <c r="B43" i="5" s="1"/>
  <c r="J37" i="5"/>
  <c r="B37" i="5" s="1"/>
  <c r="B14" i="5"/>
  <c r="D26" i="5" s="1"/>
  <c r="B6" i="5" l="1"/>
  <c r="D25" i="5"/>
  <c r="D66" i="5"/>
  <c r="D32" i="5"/>
  <c r="J32" i="5" s="1"/>
  <c r="B42" i="5"/>
  <c r="D64" i="5" s="1"/>
  <c r="K67" i="5"/>
  <c r="Q67" i="5" s="1"/>
  <c r="B67" i="5" s="1"/>
  <c r="B34" i="5"/>
  <c r="B33" i="5" s="1"/>
  <c r="K65" i="5"/>
  <c r="B45" i="5"/>
  <c r="D65" i="5" s="1"/>
  <c r="B51" i="5"/>
  <c r="Q64" i="5" l="1"/>
  <c r="B64" i="5" s="1"/>
  <c r="Q63" i="5"/>
  <c r="B63" i="5" s="1"/>
  <c r="Q65" i="5"/>
  <c r="B65" i="5" s="1"/>
  <c r="Q66" i="5"/>
  <c r="B66" i="5" s="1"/>
  <c r="B71" i="5"/>
  <c r="B70" i="5" s="1"/>
  <c r="B69" i="5" s="1"/>
  <c r="B62" i="5" l="1"/>
  <c r="B21" i="5" l="1"/>
  <c r="B31" i="5" l="1"/>
  <c r="D30" i="5"/>
  <c r="R30" i="5" s="1"/>
  <c r="D29" i="5"/>
  <c r="R29" i="5" s="1"/>
  <c r="D28" i="5"/>
  <c r="R28" i="5" s="1"/>
  <c r="B27" i="5" l="1"/>
  <c r="B26" i="5"/>
  <c r="B25" i="5" l="1"/>
  <c r="B5" i="5" s="1"/>
  <c r="B4" i="5" s="1"/>
  <c r="B73" i="5" s="1"/>
  <c r="B74"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722071</author>
  </authors>
  <commentList>
    <comment ref="D61" authorId="0" shapeId="0" xr:uid="{C021D4CA-8CB8-4119-A82A-7513FED0186E}">
      <text>
        <r>
          <rPr>
            <b/>
            <sz val="9"/>
            <color indexed="81"/>
            <rFont val="MS P ゴシック"/>
            <family val="3"/>
            <charset val="128"/>
          </rPr>
          <t>車両価格が上がっているため、6,600,000円から、8,000,000円に変更した。</t>
        </r>
      </text>
    </comment>
  </commentList>
</comments>
</file>

<file path=xl/sharedStrings.xml><?xml version="1.0" encoding="utf-8"?>
<sst xmlns="http://schemas.openxmlformats.org/spreadsheetml/2006/main" count="559" uniqueCount="387">
  <si>
    <t>費                 用</t>
  </si>
  <si>
    <t>原      価</t>
  </si>
  <si>
    <t xml:space="preserve">    摘    要    （    算    出    根    拠    等    ）</t>
    <phoneticPr fontId="22"/>
  </si>
  <si>
    <t>直　接　費</t>
    <rPh sb="0" eb="1">
      <t>チョク</t>
    </rPh>
    <rPh sb="2" eb="3">
      <t>セツ</t>
    </rPh>
    <rPh sb="4" eb="5">
      <t>ヒ</t>
    </rPh>
    <phoneticPr fontId="22"/>
  </si>
  <si>
    <t>１ 人件費</t>
  </si>
  <si>
    <t>　（1）給与</t>
    <rPh sb="4" eb="6">
      <t>キュウヨ</t>
    </rPh>
    <phoneticPr fontId="22"/>
  </si>
  <si>
    <t>　　①運転手</t>
    <rPh sb="3" eb="5">
      <t>ウンテン</t>
    </rPh>
    <rPh sb="5" eb="6">
      <t>テ</t>
    </rPh>
    <phoneticPr fontId="22"/>
  </si>
  <si>
    <t>　　　　a基本給</t>
    <phoneticPr fontId="22"/>
  </si>
  <si>
    <t>　　②作業員</t>
    <phoneticPr fontId="22"/>
  </si>
  <si>
    <t>　　　　b地域手当</t>
    <rPh sb="5" eb="7">
      <t>チイキ</t>
    </rPh>
    <phoneticPr fontId="22"/>
  </si>
  <si>
    <t>　　　　c扶養手当</t>
    <phoneticPr fontId="22"/>
  </si>
  <si>
    <t>　　　　d通勤手当</t>
    <phoneticPr fontId="22"/>
  </si>
  <si>
    <t>　　　　e住居手当</t>
    <phoneticPr fontId="22"/>
  </si>
  <si>
    <t>　(2)賞与・勤勉手当</t>
    <phoneticPr fontId="22"/>
  </si>
  <si>
    <t>　　　運転手</t>
    <rPh sb="3" eb="5">
      <t>ウンテン</t>
    </rPh>
    <rPh sb="5" eb="6">
      <t>テ</t>
    </rPh>
    <phoneticPr fontId="22"/>
  </si>
  <si>
    <t>　　　作業員</t>
    <rPh sb="3" eb="5">
      <t>サギョウ</t>
    </rPh>
    <rPh sb="5" eb="6">
      <t>イン</t>
    </rPh>
    <phoneticPr fontId="22"/>
  </si>
  <si>
    <t>※法定福利費</t>
    <rPh sb="1" eb="6">
      <t>ホウテイフクリヒ</t>
    </rPh>
    <phoneticPr fontId="22"/>
  </si>
  <si>
    <t>　(3)法定福利費</t>
    <phoneticPr fontId="22"/>
  </si>
  <si>
    <t>円</t>
    <rPh sb="0" eb="1">
      <t>エン</t>
    </rPh>
    <phoneticPr fontId="22"/>
  </si>
  <si>
    <t>×</t>
    <phoneticPr fontId="22"/>
  </si>
  <si>
    <t>健康保険料</t>
    <rPh sb="0" eb="5">
      <t>ケンコウホケンリョウ</t>
    </rPh>
    <phoneticPr fontId="22"/>
  </si>
  <si>
    <t>厚生年金保険料</t>
    <rPh sb="0" eb="7">
      <t>コウセイネンキンホケンリョウ</t>
    </rPh>
    <phoneticPr fontId="22"/>
  </si>
  <si>
    <t>雇用保険料</t>
    <rPh sb="0" eb="5">
      <t>コヨウホケンリョウ</t>
    </rPh>
    <phoneticPr fontId="22"/>
  </si>
  <si>
    <t>子ども・子育て拠出金</t>
    <rPh sb="0" eb="1">
      <t>コ</t>
    </rPh>
    <rPh sb="4" eb="6">
      <t>コソダ</t>
    </rPh>
    <rPh sb="7" eb="10">
      <t>キョシュツキン</t>
    </rPh>
    <phoneticPr fontId="22"/>
  </si>
  <si>
    <t>労災保険</t>
    <rPh sb="0" eb="4">
      <t>ロウサイホケン</t>
    </rPh>
    <phoneticPr fontId="22"/>
  </si>
  <si>
    <t>　(4)予備人員</t>
    <rPh sb="4" eb="8">
      <t>ヨビジンイン</t>
    </rPh>
    <phoneticPr fontId="22"/>
  </si>
  <si>
    <t>円÷</t>
    <rPh sb="0" eb="1">
      <t>エン</t>
    </rPh>
    <phoneticPr fontId="22"/>
  </si>
  <si>
    <t>＝</t>
    <phoneticPr fontId="22"/>
  </si>
  <si>
    <t>２　燃料費</t>
    <rPh sb="2" eb="4">
      <t>ネンリョウ</t>
    </rPh>
    <rPh sb="4" eb="5">
      <t>ヒ</t>
    </rPh>
    <phoneticPr fontId="22"/>
  </si>
  <si>
    <t>　　　　　軽　　油</t>
    <rPh sb="5" eb="6">
      <t>ケイユ</t>
    </rPh>
    <rPh sb="8" eb="9">
      <t>アブラ</t>
    </rPh>
    <phoneticPr fontId="22"/>
  </si>
  <si>
    <t>日</t>
    <rPh sb="0" eb="1">
      <t>ヒ</t>
    </rPh>
    <phoneticPr fontId="22"/>
  </si>
  <si>
    <t>km</t>
    <phoneticPr fontId="22"/>
  </si>
  <si>
    <t>日</t>
    <rPh sb="0" eb="1">
      <t>ニチ</t>
    </rPh>
    <phoneticPr fontId="22"/>
  </si>
  <si>
    <t>÷</t>
    <phoneticPr fontId="22"/>
  </si>
  <si>
    <t>km/㍑×</t>
    <phoneticPr fontId="22"/>
  </si>
  <si>
    <t>×消費税＝</t>
    <rPh sb="1" eb="3">
      <t>ショウヒ</t>
    </rPh>
    <rPh sb="3" eb="4">
      <t>ゼイ</t>
    </rPh>
    <phoneticPr fontId="22"/>
  </si>
  <si>
    <t>　　　　　エンジンオイル</t>
    <phoneticPr fontId="22"/>
  </si>
  <si>
    <t>円×1/12=</t>
    <rPh sb="0" eb="1">
      <t>エン</t>
    </rPh>
    <phoneticPr fontId="22"/>
  </si>
  <si>
    <t>　　　　　ミッションオイル</t>
    <phoneticPr fontId="22"/>
  </si>
  <si>
    <t>　　　　　グリスアップ不凍液等</t>
    <rPh sb="11" eb="12">
      <t>フ</t>
    </rPh>
    <rPh sb="12" eb="13">
      <t>トウケツ</t>
    </rPh>
    <rPh sb="13" eb="14">
      <t>エキ</t>
    </rPh>
    <rPh sb="14" eb="15">
      <t>トウ</t>
    </rPh>
    <phoneticPr fontId="22"/>
  </si>
  <si>
    <t>３　修繕料</t>
    <rPh sb="2" eb="4">
      <t>シュウゼン</t>
    </rPh>
    <rPh sb="4" eb="5">
      <t>リョウ</t>
    </rPh>
    <phoneticPr fontId="22"/>
  </si>
  <si>
    <t>　　　　　車検経費</t>
    <rPh sb="5" eb="7">
      <t>シャケン</t>
    </rPh>
    <rPh sb="7" eb="9">
      <t>ケイヒ</t>
    </rPh>
    <phoneticPr fontId="22"/>
  </si>
  <si>
    <t>車検工賃</t>
    <rPh sb="0" eb="2">
      <t>シャケン</t>
    </rPh>
    <rPh sb="2" eb="4">
      <t>コウチン</t>
    </rPh>
    <phoneticPr fontId="22"/>
  </si>
  <si>
    <t>　　　　　点検経費</t>
    <rPh sb="5" eb="7">
      <t>テンケン</t>
    </rPh>
    <rPh sb="7" eb="9">
      <t>ケイヒ</t>
    </rPh>
    <phoneticPr fontId="22"/>
  </si>
  <si>
    <t>４　保険料</t>
    <rPh sb="2" eb="4">
      <t>ホケン</t>
    </rPh>
    <rPh sb="4" eb="5">
      <t>リョウ</t>
    </rPh>
    <phoneticPr fontId="22"/>
  </si>
  <si>
    <t>　　　　　自賠責保険</t>
    <rPh sb="5" eb="8">
      <t>ジバイセキ</t>
    </rPh>
    <rPh sb="8" eb="10">
      <t>ホケン</t>
    </rPh>
    <phoneticPr fontId="22"/>
  </si>
  <si>
    <t>　　　　　対人・対物・搭乗者・車両保険</t>
    <rPh sb="5" eb="7">
      <t>タイジン</t>
    </rPh>
    <rPh sb="8" eb="9">
      <t>タイ</t>
    </rPh>
    <rPh sb="9" eb="10">
      <t>ブツ</t>
    </rPh>
    <rPh sb="11" eb="14">
      <t>トウジョウシャ</t>
    </rPh>
    <rPh sb="15" eb="17">
      <t>シャリョウ</t>
    </rPh>
    <rPh sb="17" eb="19">
      <t>ホケン</t>
    </rPh>
    <phoneticPr fontId="22"/>
  </si>
  <si>
    <t>円（車両1台あたりの平均）×1/12=</t>
    <rPh sb="0" eb="1">
      <t>エン</t>
    </rPh>
    <rPh sb="2" eb="4">
      <t>シャリョウ</t>
    </rPh>
    <rPh sb="5" eb="6">
      <t>ダイ</t>
    </rPh>
    <rPh sb="10" eb="12">
      <t>ヘイキン</t>
    </rPh>
    <phoneticPr fontId="22"/>
  </si>
  <si>
    <t>５　公租公課</t>
    <rPh sb="2" eb="3">
      <t>コウ</t>
    </rPh>
    <rPh sb="3" eb="4">
      <t>ソ</t>
    </rPh>
    <rPh sb="4" eb="5">
      <t>コウ</t>
    </rPh>
    <rPh sb="5" eb="6">
      <t>カ</t>
    </rPh>
    <phoneticPr fontId="22"/>
  </si>
  <si>
    <t>　　　　　自動車税</t>
    <rPh sb="5" eb="8">
      <t>ジドウシャ</t>
    </rPh>
    <rPh sb="8" eb="9">
      <t>ゼイ</t>
    </rPh>
    <phoneticPr fontId="22"/>
  </si>
  <si>
    <t>　　　　　車両取得税</t>
    <rPh sb="5" eb="7">
      <t>シャリョウ</t>
    </rPh>
    <rPh sb="7" eb="9">
      <t>シュトク</t>
    </rPh>
    <rPh sb="9" eb="10">
      <t>ゼイ</t>
    </rPh>
    <phoneticPr fontId="22"/>
  </si>
  <si>
    <t>円×</t>
    <rPh sb="0" eb="1">
      <t>エン</t>
    </rPh>
    <phoneticPr fontId="22"/>
  </si>
  <si>
    <t>/100×1/60=</t>
    <phoneticPr fontId="22"/>
  </si>
  <si>
    <t>　　　　　重　量　税</t>
    <rPh sb="5" eb="6">
      <t>ジュウ</t>
    </rPh>
    <rPh sb="7" eb="8">
      <t>リョウ</t>
    </rPh>
    <rPh sb="9" eb="10">
      <t>ゼイ</t>
    </rPh>
    <phoneticPr fontId="22"/>
  </si>
  <si>
    <t>　　　　　登録費用</t>
    <rPh sb="5" eb="7">
      <t>トウロク</t>
    </rPh>
    <rPh sb="7" eb="9">
      <t>ヒヨウ</t>
    </rPh>
    <phoneticPr fontId="22"/>
  </si>
  <si>
    <t>円×1/60=</t>
    <rPh sb="0" eb="1">
      <t>エン</t>
    </rPh>
    <phoneticPr fontId="22"/>
  </si>
  <si>
    <t>　　　　　自動車リサイクル料</t>
    <rPh sb="5" eb="8">
      <t>ジドウシャ</t>
    </rPh>
    <rPh sb="13" eb="14">
      <t>リョウ</t>
    </rPh>
    <phoneticPr fontId="22"/>
  </si>
  <si>
    <t>自動車リサイクル料</t>
    <rPh sb="0" eb="3">
      <t>ジドウシャ</t>
    </rPh>
    <rPh sb="8" eb="9">
      <t>リョウ</t>
    </rPh>
    <phoneticPr fontId="22"/>
  </si>
  <si>
    <t>６　消耗品費</t>
    <rPh sb="2" eb="4">
      <t>ショウモウ</t>
    </rPh>
    <rPh sb="4" eb="5">
      <t>ヒン</t>
    </rPh>
    <rPh sb="5" eb="6">
      <t>ヒ</t>
    </rPh>
    <phoneticPr fontId="22"/>
  </si>
  <si>
    <t>　　　　　タイヤ・チューブ</t>
    <phoneticPr fontId="22"/>
  </si>
  <si>
    <t>本×1/18（1年6ヶ月使用）=</t>
    <rPh sb="0" eb="1">
      <t>ホン</t>
    </rPh>
    <rPh sb="8" eb="9">
      <t>ネン</t>
    </rPh>
    <rPh sb="11" eb="12">
      <t>ゲツ</t>
    </rPh>
    <rPh sb="12" eb="14">
      <t>シヨウ</t>
    </rPh>
    <phoneticPr fontId="22"/>
  </si>
  <si>
    <t>　　　　　バッテリー</t>
    <phoneticPr fontId="22"/>
  </si>
  <si>
    <t>円×1/24（2年使用）=</t>
    <rPh sb="0" eb="1">
      <t>エン</t>
    </rPh>
    <rPh sb="8" eb="9">
      <t>ネン</t>
    </rPh>
    <rPh sb="9" eb="11">
      <t>シヨウ</t>
    </rPh>
    <phoneticPr fontId="22"/>
  </si>
  <si>
    <t>　　　　　作業服等</t>
    <rPh sb="5" eb="7">
      <t>サギョウ</t>
    </rPh>
    <rPh sb="7" eb="8">
      <t>フク</t>
    </rPh>
    <rPh sb="8" eb="9">
      <t>トウ</t>
    </rPh>
    <phoneticPr fontId="22"/>
  </si>
  <si>
    <t>冬作業衣</t>
    <rPh sb="0" eb="1">
      <t>フユ</t>
    </rPh>
    <rPh sb="1" eb="3">
      <t>サギョウ</t>
    </rPh>
    <rPh sb="3" eb="4">
      <t>イルイ</t>
    </rPh>
    <phoneticPr fontId="22"/>
  </si>
  <si>
    <t>円×</t>
    <phoneticPr fontId="22"/>
  </si>
  <si>
    <t>着×</t>
    <phoneticPr fontId="22"/>
  </si>
  <si>
    <t>夏作業衣</t>
    <rPh sb="0" eb="1">
      <t>ナツ</t>
    </rPh>
    <rPh sb="1" eb="3">
      <t>サギョウ</t>
    </rPh>
    <rPh sb="3" eb="4">
      <t>イフク</t>
    </rPh>
    <phoneticPr fontId="22"/>
  </si>
  <si>
    <t>安全靴</t>
    <rPh sb="0" eb="2">
      <t>アンゼン</t>
    </rPh>
    <rPh sb="2" eb="3">
      <t>クツ</t>
    </rPh>
    <phoneticPr fontId="22"/>
  </si>
  <si>
    <t>足×</t>
    <rPh sb="0" eb="1">
      <t>ソク</t>
    </rPh>
    <phoneticPr fontId="22"/>
  </si>
  <si>
    <t>長　靴</t>
    <rPh sb="0" eb="1">
      <t>ナガ</t>
    </rPh>
    <rPh sb="2" eb="3">
      <t>クツ</t>
    </rPh>
    <phoneticPr fontId="22"/>
  </si>
  <si>
    <t>合　羽</t>
    <rPh sb="0" eb="1">
      <t>ア</t>
    </rPh>
    <rPh sb="2" eb="3">
      <t>ハネ</t>
    </rPh>
    <phoneticPr fontId="22"/>
  </si>
  <si>
    <t>ゴム手袋</t>
    <rPh sb="2" eb="4">
      <t>テブクロ</t>
    </rPh>
    <phoneticPr fontId="22"/>
  </si>
  <si>
    <t>７　減価償却費</t>
    <rPh sb="2" eb="3">
      <t>ヘ</t>
    </rPh>
    <rPh sb="3" eb="4">
      <t>アタイ</t>
    </rPh>
    <rPh sb="4" eb="6">
      <t>ショウキャク</t>
    </rPh>
    <rPh sb="6" eb="7">
      <t>ヒ</t>
    </rPh>
    <phoneticPr fontId="22"/>
  </si>
  <si>
    <t>×1/60=</t>
    <phoneticPr fontId="22"/>
  </si>
  <si>
    <t>円（5年償却）</t>
    <rPh sb="0" eb="1">
      <t>エン</t>
    </rPh>
    <rPh sb="3" eb="4">
      <t>ネン</t>
    </rPh>
    <rPh sb="4" eb="6">
      <t>ショウキャク</t>
    </rPh>
    <phoneticPr fontId="22"/>
  </si>
  <si>
    <t>８　予備車両経費</t>
    <rPh sb="2" eb="4">
      <t>ヨビ</t>
    </rPh>
    <rPh sb="4" eb="6">
      <t>シャリョウ</t>
    </rPh>
    <rPh sb="6" eb="8">
      <t>ケイヒ</t>
    </rPh>
    <phoneticPr fontId="22"/>
  </si>
  <si>
    <t>　　　　　予備車両修繕費</t>
    <rPh sb="5" eb="7">
      <t>ヨビ</t>
    </rPh>
    <rPh sb="7" eb="9">
      <t>シャリョウ</t>
    </rPh>
    <rPh sb="9" eb="12">
      <t>シュウゼンヒ</t>
    </rPh>
    <phoneticPr fontId="22"/>
  </si>
  <si>
    <t>　　　　　予備車両保険料</t>
    <rPh sb="5" eb="7">
      <t>ヨビ</t>
    </rPh>
    <rPh sb="7" eb="9">
      <t>シャリョウ</t>
    </rPh>
    <rPh sb="9" eb="12">
      <t>ホケンリョウ</t>
    </rPh>
    <phoneticPr fontId="22"/>
  </si>
  <si>
    <t>　　　　　予備車両公租公課</t>
    <rPh sb="5" eb="7">
      <t>ヨビ</t>
    </rPh>
    <rPh sb="7" eb="9">
      <t>シャリョウ</t>
    </rPh>
    <rPh sb="9" eb="11">
      <t>コウソ</t>
    </rPh>
    <rPh sb="11" eb="13">
      <t>コウカ</t>
    </rPh>
    <phoneticPr fontId="22"/>
  </si>
  <si>
    <t>　　　　　予備車両消耗品</t>
    <rPh sb="5" eb="7">
      <t>ヨビ</t>
    </rPh>
    <rPh sb="7" eb="9">
      <t>シャリョウ</t>
    </rPh>
    <rPh sb="9" eb="11">
      <t>ショウモウ</t>
    </rPh>
    <rPh sb="11" eb="12">
      <t>ヒン</t>
    </rPh>
    <phoneticPr fontId="22"/>
  </si>
  <si>
    <t>　　　　　予備車両償却費</t>
    <rPh sb="5" eb="7">
      <t>ヨビ</t>
    </rPh>
    <rPh sb="7" eb="9">
      <t>シャリョウ</t>
    </rPh>
    <rPh sb="9" eb="11">
      <t>ショウキャク</t>
    </rPh>
    <rPh sb="11" eb="12">
      <t>ヒ</t>
    </rPh>
    <phoneticPr fontId="22"/>
  </si>
  <si>
    <t>９　熱中症対策費</t>
    <rPh sb="2" eb="5">
      <t>ネッチュウショウ</t>
    </rPh>
    <rPh sb="5" eb="8">
      <t>タイサクヒ</t>
    </rPh>
    <phoneticPr fontId="22"/>
  </si>
  <si>
    <t>ファン付き作業服代</t>
    <rPh sb="3" eb="4">
      <t>ツ</t>
    </rPh>
    <rPh sb="5" eb="8">
      <t>サギョウフク</t>
    </rPh>
    <rPh sb="8" eb="9">
      <t>ダイ</t>
    </rPh>
    <phoneticPr fontId="22"/>
  </si>
  <si>
    <t>間　接　費</t>
    <rPh sb="0" eb="1">
      <t>カンセツ</t>
    </rPh>
    <rPh sb="2" eb="3">
      <t>セツ</t>
    </rPh>
    <rPh sb="4" eb="5">
      <t>ヒ</t>
    </rPh>
    <phoneticPr fontId="22"/>
  </si>
  <si>
    <t>１　人　件　費</t>
    <rPh sb="2" eb="3">
      <t>ジンケン</t>
    </rPh>
    <rPh sb="4" eb="5">
      <t>ケン</t>
    </rPh>
    <rPh sb="6" eb="7">
      <t>ヒ</t>
    </rPh>
    <phoneticPr fontId="22"/>
  </si>
  <si>
    <t>　　　　事務員給料等</t>
    <rPh sb="4" eb="6">
      <t>ジム</t>
    </rPh>
    <rPh sb="6" eb="7">
      <t>イン</t>
    </rPh>
    <rPh sb="7" eb="9">
      <t>キュウリョウ</t>
    </rPh>
    <rPh sb="9" eb="10">
      <t>トウ</t>
    </rPh>
    <phoneticPr fontId="22"/>
  </si>
  <si>
    <t>　　　　事務員賞与等</t>
    <rPh sb="4" eb="6">
      <t>ジム</t>
    </rPh>
    <rPh sb="6" eb="7">
      <t>イン</t>
    </rPh>
    <rPh sb="7" eb="8">
      <t>ショウ</t>
    </rPh>
    <rPh sb="8" eb="9">
      <t>ヨ</t>
    </rPh>
    <rPh sb="9" eb="10">
      <t>トウ</t>
    </rPh>
    <phoneticPr fontId="22"/>
  </si>
  <si>
    <t>総　合　計</t>
    <rPh sb="0" eb="1">
      <t>ソウカイ</t>
    </rPh>
    <rPh sb="2" eb="3">
      <t>ゴウ</t>
    </rPh>
    <rPh sb="4" eb="5">
      <t>ケイ</t>
    </rPh>
    <phoneticPr fontId="22"/>
  </si>
  <si>
    <t>を想定し、上乗せ）</t>
    <rPh sb="1" eb="3">
      <t>ソウテイ</t>
    </rPh>
    <rPh sb="5" eb="7">
      <t>ウワノ</t>
    </rPh>
    <phoneticPr fontId="22"/>
  </si>
  <si>
    <t>=</t>
    <phoneticPr fontId="22"/>
  </si>
  <si>
    <t>多摩市</t>
    <rPh sb="0" eb="3">
      <t>タマシ</t>
    </rPh>
    <phoneticPr fontId="1"/>
  </si>
  <si>
    <t>清瀬市</t>
    <rPh sb="0" eb="3">
      <t>キヨセシ</t>
    </rPh>
    <phoneticPr fontId="1"/>
  </si>
  <si>
    <t>東大和市</t>
    <rPh sb="0" eb="4">
      <t>ヒガシヤマトシ</t>
    </rPh>
    <phoneticPr fontId="1"/>
  </si>
  <si>
    <t>東村山市</t>
    <rPh sb="0" eb="4">
      <t>ヒガシムラヤマシ</t>
    </rPh>
    <phoneticPr fontId="1"/>
  </si>
  <si>
    <t>町田市</t>
    <rPh sb="0" eb="3">
      <t>マチダシ</t>
    </rPh>
    <phoneticPr fontId="1"/>
  </si>
  <si>
    <t>府中市</t>
    <rPh sb="0" eb="3">
      <t>フチュウシ</t>
    </rPh>
    <phoneticPr fontId="1"/>
  </si>
  <si>
    <t>青梅市</t>
    <rPh sb="0" eb="3">
      <t>オウメシ</t>
    </rPh>
    <phoneticPr fontId="1"/>
  </si>
  <si>
    <t>練馬区</t>
    <rPh sb="0" eb="3">
      <t>ネリマク</t>
    </rPh>
    <phoneticPr fontId="1"/>
  </si>
  <si>
    <t>「熱中症・ヒートアイランド対策推進事業」におけるエッセンシャルワーカー向け事業の事前協議状況一覧</t>
    <rPh sb="35" eb="36">
      <t>ム</t>
    </rPh>
    <rPh sb="37" eb="39">
      <t>ジギョウ</t>
    </rPh>
    <rPh sb="40" eb="42">
      <t>ジゼン</t>
    </rPh>
    <rPh sb="42" eb="44">
      <t>キョウギ</t>
    </rPh>
    <rPh sb="44" eb="46">
      <t>ジョウキョウ</t>
    </rPh>
    <rPh sb="46" eb="48">
      <t>イチラン</t>
    </rPh>
    <phoneticPr fontId="1"/>
  </si>
  <si>
    <t>平均</t>
    <rPh sb="0" eb="2">
      <t>ヘイキン</t>
    </rPh>
    <phoneticPr fontId="22"/>
  </si>
  <si>
    <t>カ月耐久＝</t>
    <rPh sb="1" eb="2">
      <t>ゲツ</t>
    </rPh>
    <rPh sb="2" eb="4">
      <t>タイキュウ</t>
    </rPh>
    <phoneticPr fontId="22"/>
  </si>
  <si>
    <t>人÷</t>
    <rPh sb="0" eb="1">
      <t>ニン</t>
    </rPh>
    <phoneticPr fontId="22"/>
  </si>
  <si>
    <t>時速</t>
    <rPh sb="0" eb="2">
      <t>ジソク</t>
    </rPh>
    <phoneticPr fontId="22"/>
  </si>
  <si>
    <t>運転時間</t>
    <rPh sb="0" eb="2">
      <t>ウンテン</t>
    </rPh>
    <rPh sb="2" eb="4">
      <t>ジカン</t>
    </rPh>
    <phoneticPr fontId="22"/>
  </si>
  <si>
    <t>h</t>
    <phoneticPr fontId="22"/>
  </si>
  <si>
    <t>※厚生労働省「毎月勤労統計調査全国調査結果原票(確報)」については、賞与・勤勉手当は給与に包含されている</t>
    <rPh sb="1" eb="3">
      <t>コウセイ</t>
    </rPh>
    <rPh sb="3" eb="6">
      <t>ロウドウショウ</t>
    </rPh>
    <rPh sb="7" eb="9">
      <t>マイツキ</t>
    </rPh>
    <rPh sb="9" eb="11">
      <t>キンロウ</t>
    </rPh>
    <rPh sb="11" eb="13">
      <t>トウケイ</t>
    </rPh>
    <rPh sb="13" eb="15">
      <t>チョウサ</t>
    </rPh>
    <rPh sb="15" eb="17">
      <t>ゼンコク</t>
    </rPh>
    <rPh sb="17" eb="19">
      <t>チョウサ</t>
    </rPh>
    <rPh sb="19" eb="21">
      <t>ケッカ</t>
    </rPh>
    <rPh sb="21" eb="23">
      <t>ゲンピョウ</t>
    </rPh>
    <rPh sb="24" eb="26">
      <t>カクホウ</t>
    </rPh>
    <rPh sb="34" eb="36">
      <t>ショウヨ</t>
    </rPh>
    <rPh sb="37" eb="39">
      <t>キンベン</t>
    </rPh>
    <rPh sb="39" eb="41">
      <t>テアテ</t>
    </rPh>
    <rPh sb="42" eb="44">
      <t>キュウヨ</t>
    </rPh>
    <rPh sb="45" eb="47">
      <t>ホウガン</t>
    </rPh>
    <phoneticPr fontId="22"/>
  </si>
  <si>
    <t>※厚生労働省「毎月勤労統計調査全国調査結果原票(確報)」については、各種手当は給与に包含されている</t>
    <rPh sb="0" eb="49">
      <t>カクシュテアテキュウヨホウガン</t>
    </rPh>
    <phoneticPr fontId="22"/>
  </si>
  <si>
    <t>各自治体の数値を入力</t>
    <rPh sb="0" eb="4">
      <t>カクジチタイ</t>
    </rPh>
    <rPh sb="5" eb="7">
      <t>スウチ</t>
    </rPh>
    <rPh sb="8" eb="10">
      <t>ニュウリョク</t>
    </rPh>
    <phoneticPr fontId="22"/>
  </si>
  <si>
    <t>自動計算</t>
    <rPh sb="0" eb="4">
      <t>ジドウケイサン</t>
    </rPh>
    <phoneticPr fontId="22"/>
  </si>
  <si>
    <t>年間稼働日数</t>
    <rPh sb="0" eb="6">
      <t>ネンカンカドウニッスウ</t>
    </rPh>
    <phoneticPr fontId="22"/>
  </si>
  <si>
    <t>総走行距離</t>
    <rPh sb="0" eb="1">
      <t>ソウ</t>
    </rPh>
    <rPh sb="1" eb="3">
      <t>ソウコウ</t>
    </rPh>
    <rPh sb="3" eb="5">
      <t>キョリ</t>
    </rPh>
    <phoneticPr fontId="22"/>
  </si>
  <si>
    <t>防寒着</t>
    <rPh sb="0" eb="3">
      <t>ボウカンギ</t>
    </rPh>
    <phoneticPr fontId="22"/>
  </si>
  <si>
    <t>日÷</t>
    <rPh sb="0" eb="1">
      <t>ニチ</t>
    </rPh>
    <phoneticPr fontId="22"/>
  </si>
  <si>
    <t>円×(</t>
    <rPh sb="0" eb="1">
      <t>エン</t>
    </rPh>
    <phoneticPr fontId="22"/>
  </si>
  <si>
    <t>日）÷12月 ＝</t>
    <rPh sb="0" eb="1">
      <t>ニチ</t>
    </rPh>
    <rPh sb="5" eb="6">
      <t>ツキ</t>
    </rPh>
    <phoneticPr fontId="22"/>
  </si>
  <si>
    <t>上記３～７の金額×（年間予備車両稼働日数/年間作業日数）</t>
    <rPh sb="0" eb="2">
      <t>ジョウキ</t>
    </rPh>
    <rPh sb="6" eb="8">
      <t>キンガク</t>
    </rPh>
    <rPh sb="10" eb="12">
      <t>ネンカン</t>
    </rPh>
    <rPh sb="12" eb="16">
      <t>ヨビシャリョウ</t>
    </rPh>
    <rPh sb="16" eb="18">
      <t>カドウ</t>
    </rPh>
    <rPh sb="18" eb="20">
      <t>ニッスウ</t>
    </rPh>
    <rPh sb="21" eb="23">
      <t>ネンカン</t>
    </rPh>
    <rPh sb="23" eb="25">
      <t>サギョウ</t>
    </rPh>
    <rPh sb="25" eb="27">
      <t>ニッスウ</t>
    </rPh>
    <phoneticPr fontId="22"/>
  </si>
  <si>
    <t>ファン付作業着</t>
    <rPh sb="3" eb="4">
      <t>ツキ</t>
    </rPh>
    <rPh sb="4" eb="7">
      <t>サギョウギ</t>
    </rPh>
    <phoneticPr fontId="22"/>
  </si>
  <si>
    <t>着×</t>
    <rPh sb="0" eb="1">
      <t>チャク</t>
    </rPh>
    <phoneticPr fontId="22"/>
  </si>
  <si>
    <t>人÷12月=</t>
    <rPh sb="4" eb="5">
      <t>ツキ</t>
    </rPh>
    <phoneticPr fontId="22"/>
  </si>
  <si>
    <t>円×1/24=</t>
    <rPh sb="0" eb="1">
      <t>エン</t>
    </rPh>
    <phoneticPr fontId="22"/>
  </si>
  <si>
    <t>(8</t>
    <phoneticPr fontId="22"/>
  </si>
  <si>
    <t>㍑×年</t>
    <rPh sb="2" eb="3">
      <t>ネン</t>
    </rPh>
    <phoneticPr fontId="22"/>
  </si>
  <si>
    <t>回</t>
    <rPh sb="0" eb="1">
      <t>カイ</t>
    </rPh>
    <phoneticPr fontId="22"/>
  </si>
  <si>
    <t>)</t>
    <phoneticPr fontId="22"/>
  </si>
  <si>
    <t>円×1/12=</t>
    <rPh sb="0" eb="1">
      <t>エン</t>
    </rPh>
    <phoneticPr fontId="22"/>
  </si>
  <si>
    <t>㍑×</t>
    <phoneticPr fontId="22"/>
  </si>
  <si>
    <t>時間</t>
    <rPh sb="0" eb="2">
      <t>ジカン</t>
    </rPh>
    <phoneticPr fontId="22"/>
  </si>
  <si>
    <t>１．必ず入力、確認が必要な事項</t>
    <rPh sb="2" eb="3">
      <t>カナラ</t>
    </rPh>
    <rPh sb="4" eb="6">
      <t>ニュウリョク</t>
    </rPh>
    <rPh sb="7" eb="9">
      <t>カクニン</t>
    </rPh>
    <rPh sb="10" eb="12">
      <t>ヒツヨウ</t>
    </rPh>
    <rPh sb="13" eb="15">
      <t>ジコウ</t>
    </rPh>
    <phoneticPr fontId="22"/>
  </si>
  <si>
    <t>1日当たりの塵芥車稼働時間</t>
    <rPh sb="1" eb="3">
      <t>ニチア</t>
    </rPh>
    <rPh sb="6" eb="9">
      <t>ジンカイシャ</t>
    </rPh>
    <rPh sb="9" eb="11">
      <t>カドウ</t>
    </rPh>
    <rPh sb="11" eb="13">
      <t>ジカン</t>
    </rPh>
    <phoneticPr fontId="22"/>
  </si>
  <si>
    <t>１日当たりの勤務時間</t>
    <rPh sb="1" eb="3">
      <t>ニチア</t>
    </rPh>
    <rPh sb="6" eb="10">
      <t>キンムジカン</t>
    </rPh>
    <phoneticPr fontId="22"/>
  </si>
  <si>
    <t>祝祭日の日数</t>
    <rPh sb="0" eb="3">
      <t>シュクサイジツ</t>
    </rPh>
    <rPh sb="4" eb="6">
      <t>ニッスウ</t>
    </rPh>
    <phoneticPr fontId="22"/>
  </si>
  <si>
    <t>２．適宜確認が必要な事項（変更がある場合は数値を変更）</t>
    <rPh sb="2" eb="4">
      <t>テキギ</t>
    </rPh>
    <rPh sb="4" eb="6">
      <t>カクニン</t>
    </rPh>
    <rPh sb="7" eb="9">
      <t>ヒツヨウ</t>
    </rPh>
    <rPh sb="10" eb="12">
      <t>ジコウ</t>
    </rPh>
    <rPh sb="13" eb="15">
      <t>ヘンコウ</t>
    </rPh>
    <rPh sb="18" eb="20">
      <t>バアイ</t>
    </rPh>
    <rPh sb="21" eb="23">
      <t>スウチ</t>
    </rPh>
    <rPh sb="24" eb="26">
      <t>ヘンコウ</t>
    </rPh>
    <phoneticPr fontId="22"/>
  </si>
  <si>
    <t>休日手当割合</t>
    <rPh sb="0" eb="4">
      <t>キュウジツテアテ</t>
    </rPh>
    <rPh sb="4" eb="6">
      <t>ワリアイ</t>
    </rPh>
    <phoneticPr fontId="22"/>
  </si>
  <si>
    <t>年間16日－元日</t>
    <rPh sb="0" eb="2">
      <t>ネンカン</t>
    </rPh>
    <rPh sb="4" eb="5">
      <t>ニチ</t>
    </rPh>
    <rPh sb="6" eb="8">
      <t>ガンジツ</t>
    </rPh>
    <phoneticPr fontId="22"/>
  </si>
  <si>
    <t>健康保険料率</t>
    <rPh sb="0" eb="6">
      <t>ケンコウホケンリョウリツ</t>
    </rPh>
    <phoneticPr fontId="22"/>
  </si>
  <si>
    <t>厚生年金保険料率</t>
    <rPh sb="0" eb="8">
      <t>コウセイネンキンホケンリョウリツ</t>
    </rPh>
    <phoneticPr fontId="22"/>
  </si>
  <si>
    <t>雇用保険料率</t>
    <rPh sb="0" eb="6">
      <t>コヨウホケンリョウリツ</t>
    </rPh>
    <phoneticPr fontId="22"/>
  </si>
  <si>
    <t>労災保険料率</t>
    <rPh sb="0" eb="6">
      <t>ロウサイホケンリョウリツ</t>
    </rPh>
    <phoneticPr fontId="22"/>
  </si>
  <si>
    <t>子ども・子育て拠出金率</t>
    <rPh sb="0" eb="1">
      <t>コ</t>
    </rPh>
    <rPh sb="4" eb="6">
      <t>コソダ</t>
    </rPh>
    <rPh sb="7" eb="10">
      <t>キョシュツキン</t>
    </rPh>
    <rPh sb="10" eb="11">
      <t>リツ</t>
    </rPh>
    <phoneticPr fontId="22"/>
  </si>
  <si>
    <t>重量税</t>
    <rPh sb="0" eb="3">
      <t>ジュウリョウゼイ</t>
    </rPh>
    <phoneticPr fontId="22"/>
  </si>
  <si>
    <t>～7ｔの額</t>
    <rPh sb="4" eb="5">
      <t>ガク</t>
    </rPh>
    <phoneticPr fontId="22"/>
  </si>
  <si>
    <t>≒</t>
    <phoneticPr fontId="22"/>
  </si>
  <si>
    <t>給与</t>
    <rPh sb="0" eb="2">
      <t>キュウヨ</t>
    </rPh>
    <phoneticPr fontId="22"/>
  </si>
  <si>
    <t>リサイクル料</t>
    <rPh sb="5" eb="6">
      <t>リョウ</t>
    </rPh>
    <phoneticPr fontId="22"/>
  </si>
  <si>
    <t>自動車登録手数料</t>
    <rPh sb="0" eb="3">
      <t>ジドウシャ</t>
    </rPh>
    <rPh sb="3" eb="5">
      <t>トウロク</t>
    </rPh>
    <rPh sb="5" eb="8">
      <t>テスウリョウ</t>
    </rPh>
    <phoneticPr fontId="22"/>
  </si>
  <si>
    <t>各市町村の勤務時間</t>
    <rPh sb="0" eb="4">
      <t>カクシチョウソン</t>
    </rPh>
    <rPh sb="5" eb="9">
      <t>キンムジカン</t>
    </rPh>
    <phoneticPr fontId="22"/>
  </si>
  <si>
    <t>　　  〃　　　稼働時間</t>
    <rPh sb="8" eb="12">
      <t>カドウジカン</t>
    </rPh>
    <phoneticPr fontId="22"/>
  </si>
  <si>
    <t>円</t>
    <rPh sb="0" eb="1">
      <t>エン</t>
    </rPh>
    <phoneticPr fontId="22"/>
  </si>
  <si>
    <t>フルメンテナンス保守契約</t>
    <rPh sb="8" eb="12">
      <t>ホシュケイヤク</t>
    </rPh>
    <phoneticPr fontId="22"/>
  </si>
  <si>
    <t>年2回の定期点検、修理代、パーツ代（消耗品含む）</t>
    <rPh sb="0" eb="1">
      <t>ネン</t>
    </rPh>
    <rPh sb="2" eb="3">
      <t>カイ</t>
    </rPh>
    <rPh sb="4" eb="8">
      <t>テイキテンケン</t>
    </rPh>
    <rPh sb="9" eb="12">
      <t>シュウリダイ</t>
    </rPh>
    <rPh sb="16" eb="17">
      <t>ダイ</t>
    </rPh>
    <rPh sb="18" eb="22">
      <t>ショウモウヒンフク</t>
    </rPh>
    <phoneticPr fontId="22"/>
  </si>
  <si>
    <t>一般廃棄物収取運搬業務原価計算書入力表</t>
    <rPh sb="0" eb="5">
      <t>イッパンハイキブツ</t>
    </rPh>
    <rPh sb="5" eb="9">
      <t>シュウシュウンパン</t>
    </rPh>
    <rPh sb="9" eb="11">
      <t>ギョウム</t>
    </rPh>
    <rPh sb="11" eb="16">
      <t>ゲンカケイサンショ</t>
    </rPh>
    <rPh sb="16" eb="19">
      <t>ニュウリョクヒョウ</t>
    </rPh>
    <phoneticPr fontId="22"/>
  </si>
  <si>
    <t>下記に従い、留意事項にしたがって入力表に数値を入力してください。</t>
  </si>
  <si>
    <t>（１）「黄色」のセル</t>
  </si>
  <si>
    <t>　参考：全国健康保険協会HP</t>
  </si>
  <si>
    <t>https://www.kyoukaikenpo.or.jp/g3/cat330/sb3150/</t>
  </si>
  <si>
    <t>（２）「緑色」のセル</t>
  </si>
  <si>
    <t>参考：全国健康保険協会HP：</t>
  </si>
  <si>
    <t>https://www.kyoukaikenpo.or.jp/g7/cat330/sb3150/r07/r7ryougakuhyou3gatukara/</t>
  </si>
  <si>
    <t>　・I58「自動車リサイクル料」は、装備内容等によって異なるため、参考値が入力されています。自動車リサイクルシステムHP（下記URL参照）から車検証の内容を入力し、リサイクル料金を確認のうえ、入力を変更してください。</t>
  </si>
  <si>
    <t>参考：自動車リサイクルシステムHP：http://www.jars.gr.jp/</t>
  </si>
  <si>
    <t>　※環境省のHPにも自動車リサイクルシステムのHPのリンクがあります。</t>
  </si>
  <si>
    <t>２【原価計算書】</t>
  </si>
  <si>
    <t>（１）「グレー」のセル</t>
  </si>
  <si>
    <t>　・B列「原価」については、自動計算のため入力不要です。</t>
  </si>
  <si>
    <t>　・上記以外にも、C列からAB列で色付けされていないセルは同様に入力不要です。</t>
  </si>
  <si>
    <t>原価計算書を使用する際の留意事項については下記の通りです。</t>
    <phoneticPr fontId="22"/>
  </si>
  <si>
    <t>１　入力表</t>
    <phoneticPr fontId="22"/>
  </si>
  <si>
    <t>　・D56「重量税」は、特殊用途車_2年事業用_エコカー外_右以外の数値をデフォルトで入力しています。13年以上または18年以上になると金額が変わりますので、国土交通省重量税の税額表を参照し、入力してください。</t>
    <phoneticPr fontId="22"/>
  </si>
  <si>
    <t>　・D４「年間稼働日数」は実際の年間収集日数を入力してください</t>
    <phoneticPr fontId="22"/>
  </si>
  <si>
    <t>　・D５「うち、休日稼働日数（月）」は実際の月あたりの土日稼働日数を入力してください（D４にはこ の数値も含んで計算します）</t>
    <phoneticPr fontId="22"/>
  </si>
  <si>
    <t>　・D６「１日当たりの勤務時間」は実際の勤務時間を入力してください</t>
    <phoneticPr fontId="22"/>
  </si>
  <si>
    <t>　・D７「１日当たりの塵芥車稼働時間」は実際の稼働時間を入力してください</t>
    <phoneticPr fontId="22"/>
  </si>
  <si>
    <t>　・D８～D１１「健康保険料」「厚生年金保険料」は、健康保険・厚生年金保険の保険料額表ついては、下記HPを確認し、入力してください。</t>
    <phoneticPr fontId="22"/>
  </si>
  <si>
    <t>　・D１４「祝祭日の日数」は、年間16日の祝祭日から元日の1日を引いた数で計上しています。変更がある場合は、入力を変更してください</t>
    <phoneticPr fontId="22"/>
  </si>
  <si>
    <t xml:space="preserve">  ・D１５「休日の手当割合」は、厚生労働省の時間外労働の割増率を使用しています。変更がある場合は、入力を変更してください。</t>
    <phoneticPr fontId="22"/>
  </si>
  <si>
    <t>　・D１６～D２０の「法定福利費の掛率」は、令和6年度の掛け率をデフォルトで入力してあります。掛率が変更になる可能性があるため、最新の情報を都度確認してください。</t>
    <phoneticPr fontId="22"/>
  </si>
  <si>
    <t>　・D16「健康保険料率」は、40歳以上の掛率を採用していますが、介護保険料の関係で40歳未 満の場合は掛率が異なるため、全国健康保険協会の保険料額表を確認してください。</t>
    <rPh sb="76" eb="78">
      <t>カクニン</t>
    </rPh>
    <phoneticPr fontId="22"/>
  </si>
  <si>
    <t xml:space="preserve">  ・Ｄ２２「自動車登録手数料」は、車の装備により変更になります。確認し、入力を変更してください。</t>
    <phoneticPr fontId="22"/>
  </si>
  <si>
    <t>　・D２１「重量税」は、特殊用途車_2年事業用_エコカー外_右以外の数値をデフォルトで入力しています。13年以上または18年以上になると金額が変わりますので、国土交通省重量税の税額表を参照し、入力してください。</t>
    <phoneticPr fontId="22"/>
  </si>
  <si>
    <t xml:space="preserve">  ・G６０～G６６の消耗品費については、参考値を計上しています。今後の物価変動により、入力を変更する必要が生じます。</t>
    <rPh sb="44" eb="46">
      <t>ニュウリョク</t>
    </rPh>
    <phoneticPr fontId="22"/>
  </si>
  <si>
    <t>　・D４「年間稼働日数」は実際の年間収集日数を入力してください</t>
    <phoneticPr fontId="22"/>
  </si>
  <si>
    <t>　・D６「１日当たりの勤務時間」は実際の勤務時間を入力してください</t>
    <phoneticPr fontId="22"/>
  </si>
  <si>
    <t>　・D８～D１０「健康保険料」「厚生年金保険料」は、健康保険・厚生年金保険の保険料額表ついては、下記HPを確認し、入力してください。</t>
    <phoneticPr fontId="22"/>
  </si>
  <si>
    <t>　・D１３「祝祭日の日数」は、年間16日の祝祭日から元日の1日を引いた数で計上しています。変更がある場合は、入力を変更してください</t>
    <phoneticPr fontId="22"/>
  </si>
  <si>
    <t xml:space="preserve">  ・D１４「休日の手当割合」は、厚生労働省の時間外労働の割増率を使用しています。変更がある場合は、入力を変更してください。</t>
    <phoneticPr fontId="22"/>
  </si>
  <si>
    <t>　・D１５～D１９の「法定福利費の掛率」は、令和6年度の掛け率をデフォルトで入力してあります。掛率が変更になる可能性があるため、最新の情報を都度確認してください。</t>
    <phoneticPr fontId="22"/>
  </si>
  <si>
    <t>　・D15「健康保険料率」は、40歳以上の掛率を採用していますが、介護保険料の関係で40歳未 満の場合は掛率が異なるため、全国健康保険協会の保険料額表を確認してください。</t>
    <rPh sb="76" eb="78">
      <t>カクニン</t>
    </rPh>
    <phoneticPr fontId="22"/>
  </si>
  <si>
    <t>　・D21「自動車リサイクル料」は、装備内容等によって異なるため、参考値が入力されています。自動車リサイクルシステムHP（下記URL参照）から車検証の内容を入力し、リサイクル料金を確認のうえ、入力を変更してください。</t>
    <phoneticPr fontId="22"/>
  </si>
  <si>
    <t xml:space="preserve">  ・G53～G５９の消耗品費については、参考値を計上しています。今後の物価変動により、入力を変更する必要が生じます。</t>
    <rPh sb="44" eb="46">
      <t>ニュウリョク</t>
    </rPh>
    <phoneticPr fontId="22"/>
  </si>
  <si>
    <t>原価計算書の入力マニュアル</t>
    <phoneticPr fontId="22"/>
  </si>
  <si>
    <t>（作業員労務費単価：厚生労働省）</t>
    <rPh sb="4" eb="7">
      <t>ロウムヒ</t>
    </rPh>
    <rPh sb="7" eb="9">
      <t>タンカ</t>
    </rPh>
    <rPh sb="10" eb="15">
      <t>コウセイロウドウショウ</t>
    </rPh>
    <phoneticPr fontId="22"/>
  </si>
  <si>
    <t>(作業員労務費単価：厚生労働省、東京都総務局)</t>
    <rPh sb="10" eb="15">
      <t>コウセイロウドウショウ</t>
    </rPh>
    <rPh sb="16" eb="22">
      <t>トウキョウトソウムキョク</t>
    </rPh>
    <phoneticPr fontId="22"/>
  </si>
  <si>
    <t>https://www.kyoukaikenpo.or.jp/g7/cat330/sb3150/r07/r7ryougakuhyou3gatukara/</t>
    <phoneticPr fontId="22"/>
  </si>
  <si>
    <t>原価計算書の考え方について</t>
    <rPh sb="6" eb="7">
      <t>カンガ</t>
    </rPh>
    <rPh sb="8" eb="9">
      <t>カタ</t>
    </rPh>
    <phoneticPr fontId="22"/>
  </si>
  <si>
    <t>・「ツールの説明と積算根拠」：本シートです。原価計算書の考え方について、ツールの構成、</t>
    <rPh sb="15" eb="16">
      <t>ホン</t>
    </rPh>
    <rPh sb="40" eb="42">
      <t>コウセイ</t>
    </rPh>
    <phoneticPr fontId="22"/>
  </si>
  <si>
    <t>・「入力マニュアル」：原価計算書の入力マニュアルとして、操作方法の詳細を説明しています。</t>
    <rPh sb="2" eb="4">
      <t>ニュウリョク</t>
    </rPh>
    <rPh sb="11" eb="16">
      <t>ゲンカケイサンショ</t>
    </rPh>
    <rPh sb="17" eb="19">
      <t>ニュウリョク</t>
    </rPh>
    <rPh sb="28" eb="32">
      <t>ソウサホウホウ</t>
    </rPh>
    <rPh sb="33" eb="35">
      <t>ショウサイ</t>
    </rPh>
    <rPh sb="36" eb="38">
      <t>セツメイ</t>
    </rPh>
    <phoneticPr fontId="22"/>
  </si>
  <si>
    <t>　・B列「原価」については、自動計算のため入力不要です。</t>
    <phoneticPr fontId="22"/>
  </si>
  <si>
    <t>　本原価計算書は、一般廃棄物処理業務の確実な履行のために必要な経費を算出する基礎となり、業務負担の軽減を図るものです。</t>
    <rPh sb="1" eb="2">
      <t>ホン</t>
    </rPh>
    <rPh sb="2" eb="7">
      <t>ゲンカケイサンショ</t>
    </rPh>
    <rPh sb="9" eb="14">
      <t>イッパンハイキブツ</t>
    </rPh>
    <rPh sb="14" eb="16">
      <t>ショリ</t>
    </rPh>
    <rPh sb="16" eb="18">
      <t>ギョウム</t>
    </rPh>
    <rPh sb="19" eb="21">
      <t>カクジツ</t>
    </rPh>
    <rPh sb="22" eb="24">
      <t>リコウ</t>
    </rPh>
    <rPh sb="28" eb="30">
      <t>ヒツヨウ</t>
    </rPh>
    <rPh sb="31" eb="33">
      <t>ケイヒ</t>
    </rPh>
    <rPh sb="34" eb="36">
      <t>サンシュツ</t>
    </rPh>
    <rPh sb="38" eb="40">
      <t>キソ</t>
    </rPh>
    <rPh sb="44" eb="48">
      <t>ギョウムフタン</t>
    </rPh>
    <rPh sb="49" eb="51">
      <t>ケイゲン</t>
    </rPh>
    <rPh sb="52" eb="53">
      <t>ハカ</t>
    </rPh>
    <phoneticPr fontId="22"/>
  </si>
  <si>
    <t>以下の４種類のシートで構成されています。</t>
    <rPh sb="0" eb="2">
      <t>イカ</t>
    </rPh>
    <rPh sb="4" eb="6">
      <t>シュルイ</t>
    </rPh>
    <rPh sb="11" eb="13">
      <t>コウセイ</t>
    </rPh>
    <phoneticPr fontId="22"/>
  </si>
  <si>
    <t>保険料率の改定などがあった際には最新値を入力</t>
    <rPh sb="0" eb="4">
      <t>ホケンリョウリツ</t>
    </rPh>
    <rPh sb="5" eb="7">
      <t>カイテイ</t>
    </rPh>
    <rPh sb="13" eb="14">
      <t>サイ</t>
    </rPh>
    <rPh sb="16" eb="18">
      <t>サイシン</t>
    </rPh>
    <rPh sb="18" eb="19">
      <t>アタイ</t>
    </rPh>
    <rPh sb="20" eb="22">
      <t>ニュウリョク</t>
    </rPh>
    <phoneticPr fontId="22"/>
  </si>
  <si>
    <t>（3）その他</t>
    <phoneticPr fontId="22"/>
  </si>
  <si>
    <t>（2）「水色」のセル</t>
    <rPh sb="4" eb="6">
      <t>ミズイロ</t>
    </rPh>
    <phoneticPr fontId="22"/>
  </si>
  <si>
    <t>　・「黄色」セルの数値が連動していますので、入力不要です。</t>
    <rPh sb="3" eb="5">
      <t>キイロ</t>
    </rPh>
    <rPh sb="9" eb="11">
      <t>スウチ</t>
    </rPh>
    <rPh sb="12" eb="14">
      <t>レンドウ</t>
    </rPh>
    <phoneticPr fontId="22"/>
  </si>
  <si>
    <t>(作業員労務費単価：国土交通省「公共工事設計労務単価」軽作業員、普通作業員)</t>
    <rPh sb="4" eb="9">
      <t>ロウムヒタンカ</t>
    </rPh>
    <rPh sb="10" eb="15">
      <t>コクドコウツウショウ</t>
    </rPh>
    <phoneticPr fontId="22"/>
  </si>
  <si>
    <t>・「入力表」：原価計算に必要な数値を入力してください。</t>
    <rPh sb="2" eb="5">
      <t>ニュウリョクヒョウ</t>
    </rPh>
    <rPh sb="7" eb="9">
      <t>ゲンカ</t>
    </rPh>
    <rPh sb="9" eb="11">
      <t>ケイサン</t>
    </rPh>
    <rPh sb="12" eb="14">
      <t>ヒツヨウ</t>
    </rPh>
    <rPh sb="15" eb="17">
      <t>スウチ</t>
    </rPh>
    <rPh sb="18" eb="20">
      <t>ニュウリョク</t>
    </rPh>
    <phoneticPr fontId="22"/>
  </si>
  <si>
    <t>※車両</t>
    <rPh sb="1" eb="3">
      <t>シャリョウ</t>
    </rPh>
    <phoneticPr fontId="22"/>
  </si>
  <si>
    <t>1.原価計算書の構成</t>
    <rPh sb="2" eb="7">
      <t>ゲンカケイサンショ</t>
    </rPh>
    <rPh sb="8" eb="10">
      <t>コウセイ</t>
    </rPh>
    <phoneticPr fontId="22"/>
  </si>
  <si>
    <t xml:space="preserve"> この原価計算書は、以下の法令及び通知に対応するものとして作成している。
 令和6年9月30日の環境省『一般廃棄物処理業務における「労務費の適切な転嫁のための価格交渉に関する指針」等を踏まえた対応について（通知）（環循適発第2409302号）』（以下、「令和６年環境省通知」という）ならびに総務省『一般廃棄物処理業務における「労務費の適切な転嫁のための価格交渉に関する指針」等を踏まえた対応について（通知）（総行行第439号）』において、今般の物価高騰等をふまえ、労務費についても適切に価格転嫁を図るよう周知された。
 市町村の一般廃棄物処理責任について、市町村は、その区域内における一般廃棄物を、生活環境の保全上支障が生じないうちに「廃棄物の処理及び清掃に関する法律施行令」（昭和46年政令第300号。以下「廃棄物処理法施行令」という）に従って処理を行い、最終処分が終了するまでの適正な処理を確保しなければならないと規定されている。市町村が自ら一般廃棄物の処理を行う場合のみならず、他者に委託して処理を行わせる場合でも、市町村は引き続き同様の責任を負うこととされており、その際には、市町村は、廃棄物処理法施行令第４条各号に規定する基準に従った委託及び適切な内容の委託契約の締結等を通じて、受託者が処理基準に従った処理を行うことを確保しなければならない。この場合の委託基準には、業務の遂行に足る施設、人員及び財政的基礎を有し、業務に関する相当の経験を有する適切な者に対して委託すること等の受託者としての要件に加え、「受託料が受託業務を遂行するに足りる額であること」が定められており、環境保全の重要性及び一般廃棄物処理の公共性に鑑み、経済性の確保等の要請よりも業務の確実な履行を重視している。また、令和５年１１月２９日内閣官房、公正取引委員会「労務費の適切な転嫁のための価格交渉に関する指針」ならびに令和６年４月１９日「令和６年度中小企業者に関する国等の契約の基本方針」閣議決定を踏まえ同日に周知された総務省「地方公共団体の調達における中小企業者の受注機会の確保等について（通知）（総行行第200号）」において、労務費、原材料費、エネルギーコスト等の実勢価格に変化が生じた場合には受注者からの契約金額の変更の申し出が円滑に行われるよう配慮することが周知された。</t>
    <rPh sb="20" eb="22">
      <t>タイオウ</t>
    </rPh>
    <phoneticPr fontId="22"/>
  </si>
  <si>
    <t>3.原価計算書各項目の考え方と積算根拠</t>
    <rPh sb="15" eb="19">
      <t>セキサンコンキョ</t>
    </rPh>
    <phoneticPr fontId="22"/>
  </si>
  <si>
    <t>2.原価計算書の考え方の基となる法令及び通知</t>
    <rPh sb="2" eb="7">
      <t>ゲンカケイサンショ</t>
    </rPh>
    <rPh sb="8" eb="9">
      <t>カンガ</t>
    </rPh>
    <rPh sb="10" eb="11">
      <t>カタ</t>
    </rPh>
    <rPh sb="12" eb="13">
      <t>モト</t>
    </rPh>
    <rPh sb="16" eb="19">
      <t>ホウレイオヨ</t>
    </rPh>
    <rPh sb="20" eb="22">
      <t>ツウチ</t>
    </rPh>
    <phoneticPr fontId="22"/>
  </si>
  <si>
    <t>・「原価計算書」：原価計算書のB列「原価」などグレーのセルは、入力表から自動計算され作成されます。黄色セル、緑色セル、消耗品などの価格に変動がある場合にはご入力をお願いします。
操作詳細については、「入力マニュアル」をご参照ください。</t>
    <rPh sb="9" eb="14">
      <t>ゲンカケイサンショ</t>
    </rPh>
    <rPh sb="31" eb="34">
      <t>ニュウリョクヒョウ</t>
    </rPh>
    <rPh sb="36" eb="40">
      <t>ジドウケイサン</t>
    </rPh>
    <rPh sb="42" eb="44">
      <t>サクセイ</t>
    </rPh>
    <rPh sb="49" eb="51">
      <t>キイロ</t>
    </rPh>
    <rPh sb="54" eb="56">
      <t>ミドリイロ</t>
    </rPh>
    <rPh sb="59" eb="62">
      <t>ショウモウヒン</t>
    </rPh>
    <rPh sb="65" eb="67">
      <t>カカク</t>
    </rPh>
    <rPh sb="68" eb="70">
      <t>ヘンドウ</t>
    </rPh>
    <rPh sb="73" eb="75">
      <t>バアイ</t>
    </rPh>
    <rPh sb="78" eb="80">
      <t>ニュウリョク</t>
    </rPh>
    <rPh sb="82" eb="83">
      <t>ネガ</t>
    </rPh>
    <rPh sb="89" eb="91">
      <t>ソウサ</t>
    </rPh>
    <rPh sb="91" eb="93">
      <t>ショウサイ</t>
    </rPh>
    <rPh sb="100" eb="102">
      <t>ニュウリョク</t>
    </rPh>
    <rPh sb="110" eb="112">
      <t>サンショウ</t>
    </rPh>
    <phoneticPr fontId="22"/>
  </si>
  <si>
    <r>
      <t xml:space="preserve">●労務費の参考数値について
</t>
    </r>
    <r>
      <rPr>
        <sz val="12"/>
        <color rgb="FF000000"/>
        <rFont val="BIZ UDP明朝 Medium"/>
        <family val="1"/>
        <charset val="128"/>
      </rPr>
      <t xml:space="preserve">　実施主体の現行の労務費（作業員給与等）を入力することがのぞましいが、参考数値として、人件費について以下を基準とした４通りを作成している。
　なお、原価計算書においては、一般廃棄物業務が地域の廃棄物処理や資源循環を担う根幹となるインフラであるという性質を考慮し、現場の状況に応じた柔軟な対応が求められることから、①作業の専門性に応じた労務単価設定ができること②厚労省の毎月勤労統計調査と異なり、時間外や祝休日の労働についての割増賃金が含まれないため別で算定できることの2点を踏まえて、国土交通省「公共工事設計労務単価」（軽作業員）を使用することが望ましいと考える。
　〇厚生労働省「毎月勤労統計調査全国調査結果原票(確報)」令和5年度「規模0、形態N」現金給与額総額
　〇国土交通省「公共工事設計労務単価」令和7年（軽作業員、運転手（一般））
　〇国土交通省「公共工事設計労務単価」令和7年（普通作業員、運転手（一般））
　〇東京都総務局「令和５年度　東京都職員の給与・定員管理等について」
</t>
    </r>
    <rPh sb="1" eb="4">
      <t>ロウムヒ</t>
    </rPh>
    <rPh sb="5" eb="7">
      <t>サンコウ</t>
    </rPh>
    <rPh sb="7" eb="9">
      <t>スウチ</t>
    </rPh>
    <rPh sb="15" eb="17">
      <t>ジッシ</t>
    </rPh>
    <rPh sb="17" eb="19">
      <t>シュタイ</t>
    </rPh>
    <rPh sb="20" eb="22">
      <t>ゲンコウ</t>
    </rPh>
    <rPh sb="23" eb="26">
      <t>ロウムヒ</t>
    </rPh>
    <rPh sb="27" eb="30">
      <t>サギョウイン</t>
    </rPh>
    <rPh sb="30" eb="32">
      <t>キュウヨ</t>
    </rPh>
    <rPh sb="32" eb="33">
      <t>トウ</t>
    </rPh>
    <rPh sb="35" eb="37">
      <t>ニュウリョク</t>
    </rPh>
    <rPh sb="49" eb="51">
      <t>サンコウ</t>
    </rPh>
    <rPh sb="51" eb="53">
      <t>スウチ</t>
    </rPh>
    <rPh sb="57" eb="60">
      <t>ジンケンヒ</t>
    </rPh>
    <rPh sb="64" eb="66">
      <t>イカ</t>
    </rPh>
    <rPh sb="67" eb="69">
      <t>キジュン</t>
    </rPh>
    <rPh sb="73" eb="74">
      <t>トオ</t>
    </rPh>
    <rPh sb="76" eb="78">
      <t>サクセイ</t>
    </rPh>
    <rPh sb="379" eb="382">
      <t>ウンテンシュ</t>
    </rPh>
    <rPh sb="383" eb="385">
      <t>イッパン</t>
    </rPh>
    <phoneticPr fontId="22"/>
  </si>
  <si>
    <t xml:space="preserve">・厚生労働省「毎月勤労統計調査全国調査結果原票(確報)」令和5年度「規模0、形態N」現金給与額総額より引用し、東京都最低賃金の令和5年から6年への上昇率4.49％をその数値に令和７年の使用を想定し、上乗せしている。
　・厚生労働省「毎月勤労統計調査全国調査結果原票(確報)」については、地域手当や扶養手当等の各種手当は給与に包含されている。また、賞与手当・勤勉手当についても包含されている。
　・東京都総務局「令和５年度　東京都職員の給与・定員管理等について」は東京都の用務
員（「他に分類されない運搬・清掃・包装等従事者」）に類似する民間職種区分を引用し、
民間の数値は厚生労働省の「賃金構造基本統計調査」の令和2年から4年までの３か年
平均額となっている。
</t>
    <phoneticPr fontId="22"/>
  </si>
  <si>
    <r>
      <rPr>
        <b/>
        <sz val="12"/>
        <color rgb="FF000000"/>
        <rFont val="BIZ UDP明朝 Medium"/>
        <family val="1"/>
        <charset val="128"/>
      </rPr>
      <t>●労務費の上昇率について</t>
    </r>
    <r>
      <rPr>
        <sz val="12"/>
        <color rgb="FF000000"/>
        <rFont val="BIZ UDP明朝 Medium"/>
        <family val="1"/>
        <charset val="128"/>
      </rPr>
      <t xml:space="preserve">
「令和６年環境省通知」において、労務費の上昇率の算定に際しては、下記の内容を参考にすることとされている。
・都道府県別の最低賃金の上昇率
・春季労使交渉の妥結額やその上昇率 
・国土交通省が公表している公共工事設計労務単価における関連職種の単価と上昇率 
・一般貨物自動車運送事業に係る標準的な運賃（令和６年国土交通省告示第209 号） 
上記のほか、経済の実態が反映されていると考えられるものとして厚生労働省が公表している毎月勤労統計調査に掲載されている賃金指数、給与額やその上昇率が挙げられている。</t>
    </r>
    <rPh sb="1" eb="4">
      <t>ロウムヒ</t>
    </rPh>
    <rPh sb="5" eb="7">
      <t>ジョウショウ</t>
    </rPh>
    <rPh sb="7" eb="8">
      <t>リツ</t>
    </rPh>
    <rPh sb="35" eb="37">
      <t>ジョウショウ</t>
    </rPh>
    <rPh sb="37" eb="38">
      <t>リツ</t>
    </rPh>
    <phoneticPr fontId="22"/>
  </si>
  <si>
    <t>原価計算書項目（１）直接費　①人件費</t>
    <phoneticPr fontId="22"/>
  </si>
  <si>
    <r>
      <t xml:space="preserve">②燃料費
</t>
    </r>
    <r>
      <rPr>
        <sz val="12"/>
        <rFont val="BIZ UDP明朝 Medium"/>
        <family val="1"/>
        <charset val="128"/>
      </rPr>
      <t>・軽油価格については、資源エネルギー庁資料２月２７日付「石油製品価格調査の結果」
をもとに計上している。
・稼働日について、東京都の各自治体の稼働日を平均したもので計上している。
・走行距離については、時速を22キロ/時と設定し、運転時間を7時間として計上して
いる。</t>
    </r>
    <phoneticPr fontId="22"/>
  </si>
  <si>
    <t>●人件費に関する計算方法について
・運転手給与については、年間稼働日数÷12月をした場合に小数点が出る可能性があるため、年間の金額を12で割っている。
・祝祭日手当については、1年間の祝日は16日だが、元日は収集を実施していない市町村が圧倒的に多いため、15日を算定基礎としている。
・法定福利費については、労務費に各種保険料率を乗じて計上している。保険料率は変更になる可能性があるため、最新の情報を都度確認のこと。
・福利厚生費については、個人負担分は国土交通省「公共工事設計労務単価」に包含されているため、事業主負担分のみ福利厚生費として計上している。介護保険料率は健康保険料に包含し、健康保険料及び厚生年金保険料は、給与額をもとに保険料表から転記している。「健康保険料率」は、40歳以上の掛率を採用していますが、介護保険料の関係で40歳未 満の場合は掛率が異なるため、全国健康保険協会の保険料額表を確認のこと。
　参考：全国健康保険協会HP
https://www.kyoukaikenpo.or.jp/g3/cat330/sb3150/
・「休日の手当割合」は、厚生労働省の時間外労働の割増率を使用。
・予備人員については、4人に1人の予備人員とする事が理想であるが、現状を鑑み、8人に1の予備人員とし、給料に1/8を乗じている。</t>
    <rPh sb="1" eb="4">
      <t>ジンケンヒ</t>
    </rPh>
    <rPh sb="5" eb="6">
      <t>カン</t>
    </rPh>
    <rPh sb="8" eb="10">
      <t>ケイサン</t>
    </rPh>
    <rPh sb="10" eb="12">
      <t>ホウホウ</t>
    </rPh>
    <rPh sb="175" eb="179">
      <t>ホケンリョウリツ</t>
    </rPh>
    <rPh sb="180" eb="182">
      <t>ヘンコウ</t>
    </rPh>
    <rPh sb="185" eb="188">
      <t>カノウセイ</t>
    </rPh>
    <rPh sb="194" eb="196">
      <t>サイシン</t>
    </rPh>
    <rPh sb="197" eb="199">
      <t>ジョウホウ</t>
    </rPh>
    <rPh sb="200" eb="202">
      <t>ツド</t>
    </rPh>
    <rPh sb="202" eb="204">
      <t>カクニン</t>
    </rPh>
    <phoneticPr fontId="22"/>
  </si>
  <si>
    <r>
      <t xml:space="preserve">③修繕費
</t>
    </r>
    <r>
      <rPr>
        <sz val="12"/>
        <color rgb="FF000000"/>
        <rFont val="BIZ UDP明朝 Medium"/>
        <family val="1"/>
        <charset val="128"/>
      </rPr>
      <t xml:space="preserve">・タイヤ寿命については、下記URLを参照。
driverhacker.jp/truckdriver/2058
・タイヤの交換時期については、下記URLを参照。
truck-five.com/tfbiz/archives/3008
・エンジンオイル交換の目安（出所：日野自動車株式会社テクニカルメッセージ）
・塵芥車のメンテナンスコスト、車検・法定点検（出所：新明和工業株式会社）
</t>
    </r>
    <r>
      <rPr>
        <b/>
        <sz val="12"/>
        <color rgb="FF000000"/>
        <rFont val="BIZ UDP明朝 Medium"/>
        <family val="1"/>
        <charset val="128"/>
      </rPr>
      <t xml:space="preserve"> </t>
    </r>
    <phoneticPr fontId="22"/>
  </si>
  <si>
    <r>
      <t xml:space="preserve">④自賠責保険
</t>
    </r>
    <r>
      <rPr>
        <sz val="12"/>
        <color rgb="FF000000"/>
        <rFont val="BIZ UDP明朝 Medium"/>
        <family val="1"/>
        <charset val="128"/>
      </rPr>
      <t xml:space="preserve">・国土交通省の自動車損害賠償責任保険基準料率（下記URL）をもとに計上している。
https://www.mlit.go.jp/jidosha/jibaiseki/common/data/ryouritsuhyo.pdf
</t>
    </r>
    <r>
      <rPr>
        <b/>
        <sz val="12"/>
        <color rgb="FF000000"/>
        <rFont val="BIZ UDP明朝 Medium"/>
        <family val="1"/>
        <charset val="128"/>
      </rPr>
      <t>⑤公租公課</t>
    </r>
    <r>
      <rPr>
        <sz val="12"/>
        <color rgb="FF000000"/>
        <rFont val="BIZ UDP明朝 Medium"/>
        <family val="1"/>
        <charset val="128"/>
      </rPr>
      <t xml:space="preserve">
・自動車税については2ℓ車を想定し、実費を計上している。
・自動車取得税については、車両価格に税率を乗じて計上している。
・重量税については、塵芥車の総重量が6.425tのため2023年5月1日からの自動車重量税の税額表（国土交通省）「特殊用途車_２年事業用_～7t」を計上している。
・「重量税」は、特殊用途車_2年事業用_エコカー外_右以外の数値をデフォルトで入力。13年以上または18年以上になると金額が変わるため、国土交通省重量税の税額表を参照し、入力。
</t>
    </r>
    <r>
      <rPr>
        <b/>
        <sz val="12"/>
        <color rgb="FF000000"/>
        <rFont val="BIZ UDP明朝 Medium"/>
        <family val="1"/>
        <charset val="128"/>
      </rPr>
      <t>参考</t>
    </r>
    <r>
      <rPr>
        <sz val="12"/>
        <color rgb="FF000000"/>
        <rFont val="BIZ UDP明朝 Medium"/>
        <family val="1"/>
        <charset val="128"/>
      </rPr>
      <t xml:space="preserve">：
キャンター（三菱ふそうトラックバス株式会社）
車体総重量：6.335トン、最大積載量：2トン
デュトロ（日野自動車）車体総重量：6.425トン、最大積載量：2トン
出所：トラック王国ジャーナル（https://www.55truck.com/journal/garbage-truck.html）
</t>
    </r>
    <phoneticPr fontId="22"/>
  </si>
  <si>
    <r>
      <t xml:space="preserve">・リサイクル料金の根拠については、中古車販売業者２社の実例をもとにその平均値を計上している。
</t>
    </r>
    <r>
      <rPr>
        <b/>
        <sz val="12"/>
        <rFont val="BIZ UDP明朝 Medium"/>
        <family val="1"/>
        <charset val="128"/>
      </rPr>
      <t>参考</t>
    </r>
    <r>
      <rPr>
        <sz val="12"/>
        <rFont val="BIZ UDP明朝 Medium"/>
        <family val="1"/>
        <charset val="128"/>
      </rPr>
      <t xml:space="preserve">
東洋車輛https://www.t-sharyou.co.jp/list/detail/id/12258/（中古車販売業）
日野デュトロ（リサイクル料　８,820円）
栗山自動車グループhttps://www.kuriyama-truck.com/trucks/detail/79984/（中古車販売業）
三菱ふそうキャンター（リサイクル料　８,8３0円）
 </t>
    </r>
    <rPh sb="124" eb="125">
      <t>リョウ</t>
    </rPh>
    <rPh sb="131" eb="132">
      <t>エン</t>
    </rPh>
    <phoneticPr fontId="22"/>
  </si>
  <si>
    <r>
      <rPr>
        <b/>
        <sz val="12"/>
        <rFont val="BIZ UDP明朝 Medium"/>
        <family val="1"/>
        <charset val="128"/>
      </rPr>
      <t>⑥消耗品費</t>
    </r>
    <r>
      <rPr>
        <sz val="12"/>
        <rFont val="BIZ UDP明朝 Medium"/>
        <family val="1"/>
        <charset val="128"/>
      </rPr>
      <t xml:space="preserve">
　・各種市場価格を調査のうえ、計上している。</t>
    </r>
    <phoneticPr fontId="22"/>
  </si>
  <si>
    <r>
      <rPr>
        <b/>
        <sz val="12"/>
        <rFont val="BIZ UDP明朝 Medium"/>
        <family val="1"/>
        <charset val="128"/>
      </rPr>
      <t xml:space="preserve">⑦減価償却費
</t>
    </r>
    <r>
      <rPr>
        <sz val="12"/>
        <rFont val="BIZ UDP明朝 Medium"/>
        <family val="1"/>
        <charset val="128"/>
      </rPr>
      <t>・国税庁「主な減価償却資産の耐用年数表」に基づき５年としている。車両価格は
　実際の車両価格を新明和工業株式会社へのヒアリングをもとに計上している。</t>
    </r>
    <phoneticPr fontId="22"/>
  </si>
  <si>
    <r>
      <rPr>
        <b/>
        <sz val="12"/>
        <rFont val="BIZ UDP明朝 Medium"/>
        <family val="1"/>
        <charset val="128"/>
      </rPr>
      <t>⑧予備車両経費</t>
    </r>
    <r>
      <rPr>
        <sz val="12"/>
        <rFont val="BIZ UDP明朝 Medium"/>
        <family val="1"/>
        <charset val="128"/>
      </rPr>
      <t xml:space="preserve">
・③から⑦の金額を（年間稼働日数/年間作業日数）で計上している。
　　なお、予備車両の台数については、理論的に考えても同時に故障することは確率的に低いことから、1台を算定基礎としている。</t>
    </r>
    <phoneticPr fontId="22"/>
  </si>
  <si>
    <r>
      <rPr>
        <b/>
        <sz val="12"/>
        <rFont val="BIZ UDP明朝 Medium"/>
        <family val="1"/>
        <charset val="128"/>
      </rPr>
      <t>⑨熱中症対策費</t>
    </r>
    <r>
      <rPr>
        <sz val="12"/>
        <rFont val="BIZ UDP明朝 Medium"/>
        <family val="1"/>
        <charset val="128"/>
      </rPr>
      <t xml:space="preserve">
　　熱中症対策費については、下記のエッセンシャルワーカー向け事前協議状況の各自治体の数値の平均値をもとに計上している。23,995.4円×2人/12か月耐久＝4,000円。
参考：「熱中症・ヒートアイランド対策推進事業」におけるエッセンシャルワーカー向けの事前協議状況一覧　より
自治体	価格（円）
練馬区	17,325
青梅市	27,060
府中市	21,648
町田市	20,000
東村山市	26,565
東大和市	27,060
清瀬市	26,565
多摩市	25,740
平均	23,995.4</t>
    </r>
    <phoneticPr fontId="22"/>
  </si>
  <si>
    <r>
      <rPr>
        <b/>
        <sz val="12"/>
        <rFont val="BIZ UDP明朝 Medium"/>
        <family val="1"/>
        <charset val="128"/>
      </rPr>
      <t xml:space="preserve">（２）間接費
①人件費
</t>
    </r>
    <r>
      <rPr>
        <sz val="12"/>
        <rFont val="BIZ UDP明朝 Medium"/>
        <family val="1"/>
        <charset val="128"/>
      </rPr>
      <t>・事務員の給料等は車両3台に1人の事務員とするため、給料に1/3を乗じている。</t>
    </r>
    <r>
      <rPr>
        <sz val="12"/>
        <rFont val="Times New Roman"/>
        <family val="1"/>
      </rPr>
      <t xml:space="preserve">
</t>
    </r>
    <r>
      <rPr>
        <sz val="12"/>
        <rFont val="BIZ UDP明朝 Medium"/>
        <family val="1"/>
        <charset val="128"/>
      </rPr>
      <t>・国土交通省「公共工事設計労務単価」（軽作業員）の金額で算定。普通作業員は普通の技能および肉体的条件を有するものであり、軽作業員は軽易な作業をするものとのという国土交通省の基準がある。この場合、事務は軽易な作業に該当することから、軽作業員として計上している。</t>
    </r>
    <phoneticPr fontId="22"/>
  </si>
  <si>
    <t>（３）管理費
・環境省における委託業務経費の算出等に関する基本方針（環境省大臣官房会計課発出令和6年3月https://www.env.go.jp/content/000214442.pdf）を根拠に計上している。
なお、東京都の各自治体で間接費に計上されていた印刷費、消耗品費、通信費、光熱水費については、同基本方針を根拠として管理費に包含して計上している。
　 https://www.mlit.go.jp/report/press/content/001587029.pdf
参考</t>
    <phoneticPr fontId="22"/>
  </si>
  <si>
    <t>★入力項目</t>
    <rPh sb="1" eb="3">
      <t>ニュウリョク</t>
    </rPh>
    <rPh sb="3" eb="5">
      <t>コウモク</t>
    </rPh>
    <phoneticPr fontId="22"/>
  </si>
  <si>
    <t>単位</t>
    <rPh sb="0" eb="2">
      <t>タンイ</t>
    </rPh>
    <phoneticPr fontId="22"/>
  </si>
  <si>
    <t>備考</t>
    <rPh sb="0" eb="2">
      <t>ビコウ</t>
    </rPh>
    <phoneticPr fontId="22"/>
  </si>
  <si>
    <t>項目</t>
    <rPh sb="0" eb="2">
      <t>コウモク</t>
    </rPh>
    <phoneticPr fontId="22"/>
  </si>
  <si>
    <t>km/h</t>
    <phoneticPr fontId="22"/>
  </si>
  <si>
    <t>走行距離</t>
    <rPh sb="0" eb="4">
      <t>ソウコウキョリ</t>
    </rPh>
    <phoneticPr fontId="22"/>
  </si>
  <si>
    <t>入力表と連動</t>
    <rPh sb="0" eb="3">
      <t>ニュウリョクヒョウ</t>
    </rPh>
    <rPh sb="4" eb="6">
      <t>レンドウ</t>
    </rPh>
    <phoneticPr fontId="22"/>
  </si>
  <si>
    <t>作業メモ</t>
    <rPh sb="0" eb="2">
      <t>サギョウ</t>
    </rPh>
    <phoneticPr fontId="22"/>
  </si>
  <si>
    <t>下記の表と原価計算書に、各自治体の状況を入力いただくと、自動的に原価計算書が作成できます。</t>
    <rPh sb="0" eb="2">
      <t>カキ</t>
    </rPh>
    <rPh sb="3" eb="4">
      <t>ヒョウ</t>
    </rPh>
    <rPh sb="5" eb="10">
      <t>ゲンカケイサンショ</t>
    </rPh>
    <rPh sb="12" eb="13">
      <t>カク</t>
    </rPh>
    <rPh sb="13" eb="16">
      <t>ジチタイ</t>
    </rPh>
    <rPh sb="17" eb="19">
      <t>ジョウキョウ</t>
    </rPh>
    <rPh sb="20" eb="22">
      <t>ニュウリョク</t>
    </rPh>
    <rPh sb="28" eb="31">
      <t>ジドウテキ</t>
    </rPh>
    <rPh sb="32" eb="37">
      <t>ゲンカケイサンショ</t>
    </rPh>
    <rPh sb="38" eb="40">
      <t>サクセイ</t>
    </rPh>
    <phoneticPr fontId="22"/>
  </si>
  <si>
    <t>下記の原価計算書を使用する際の留意事項に従って、入力表および原価計算書に数値を入力して下さい。</t>
    <rPh sb="15" eb="19">
      <t>リュウイジコウ</t>
    </rPh>
    <rPh sb="20" eb="21">
      <t>シタガ</t>
    </rPh>
    <rPh sb="30" eb="35">
      <t>ゲンカケイサンショ</t>
    </rPh>
    <rPh sb="36" eb="38">
      <t>スウチ</t>
    </rPh>
    <rPh sb="39" eb="41">
      <t>ニュウリョク</t>
    </rPh>
    <rPh sb="43" eb="44">
      <t>クダ</t>
    </rPh>
    <phoneticPr fontId="22"/>
  </si>
  <si>
    <t>原価計算書作成シート</t>
    <rPh sb="0" eb="2">
      <t>ゲンカ</t>
    </rPh>
    <rPh sb="2" eb="5">
      <t>ケイサンショ</t>
    </rPh>
    <rPh sb="5" eb="7">
      <t>サクセイ</t>
    </rPh>
    <phoneticPr fontId="22"/>
  </si>
  <si>
    <t>労務費単価：厚生労働省「毎月労務統計調査」版</t>
    <rPh sb="21" eb="22">
      <t>ハン</t>
    </rPh>
    <phoneticPr fontId="22"/>
  </si>
  <si>
    <t>本ファイルは、以下の４種類のシートで構成されています。</t>
    <rPh sb="0" eb="1">
      <t>ホン</t>
    </rPh>
    <rPh sb="7" eb="9">
      <t>イカ</t>
    </rPh>
    <rPh sb="11" eb="13">
      <t>シュルイ</t>
    </rPh>
    <rPh sb="18" eb="20">
      <t>コウセイ</t>
    </rPh>
    <phoneticPr fontId="22"/>
  </si>
  <si>
    <t>はじめに</t>
    <phoneticPr fontId="22"/>
  </si>
  <si>
    <t>入力表</t>
    <phoneticPr fontId="22"/>
  </si>
  <si>
    <t>下記留意事項をご覧の上、入力して下さい。</t>
    <rPh sb="0" eb="2">
      <t>カキ</t>
    </rPh>
    <rPh sb="2" eb="4">
      <t>リュウイ</t>
    </rPh>
    <rPh sb="4" eb="6">
      <t>ジコウ</t>
    </rPh>
    <rPh sb="8" eb="9">
      <t>ラン</t>
    </rPh>
    <rPh sb="10" eb="11">
      <t>ウエ</t>
    </rPh>
    <rPh sb="12" eb="14">
      <t>ニュウリョク</t>
    </rPh>
    <rPh sb="16" eb="17">
      <t>クダ</t>
    </rPh>
    <phoneticPr fontId="22"/>
  </si>
  <si>
    <t>原価計算書</t>
    <phoneticPr fontId="22"/>
  </si>
  <si>
    <t>■本ファイルの利用方法</t>
    <rPh sb="1" eb="2">
      <t>ホン</t>
    </rPh>
    <rPh sb="7" eb="9">
      <t>リヨウ</t>
    </rPh>
    <rPh sb="9" eb="11">
      <t>ホウホウ</t>
    </rPh>
    <phoneticPr fontId="22"/>
  </si>
  <si>
    <t>手順１</t>
    <rPh sb="0" eb="2">
      <t>テジュン</t>
    </rPh>
    <phoneticPr fontId="22"/>
  </si>
  <si>
    <t>「入力表」シートの記入</t>
    <phoneticPr fontId="22"/>
  </si>
  <si>
    <t>黄色のセル</t>
    <phoneticPr fontId="22"/>
  </si>
  <si>
    <t>各自治体の実態に応じて入力を変更してください</t>
    <phoneticPr fontId="22"/>
  </si>
  <si>
    <t>法令等変更の可能性があります。都度確認をしてください</t>
    <phoneticPr fontId="22"/>
  </si>
  <si>
    <t>手順２</t>
    <rPh sb="0" eb="2">
      <t>テジュン</t>
    </rPh>
    <phoneticPr fontId="22"/>
  </si>
  <si>
    <t>「原価計算書」の記入</t>
    <phoneticPr fontId="22"/>
  </si>
  <si>
    <t>グレーのセル</t>
    <phoneticPr fontId="22"/>
  </si>
  <si>
    <t>自動計算のため、入力不要です</t>
    <phoneticPr fontId="22"/>
  </si>
  <si>
    <t>　・上記以外にも、C列からAB列で色付けされていないセルは同様に入力不要です。</t>
    <phoneticPr fontId="22"/>
  </si>
  <si>
    <t>水色のセル</t>
    <rPh sb="0" eb="2">
      <t>ミズイロ</t>
    </rPh>
    <phoneticPr fontId="22"/>
  </si>
  <si>
    <t>　・「入力表」の数値が連動していますので、入力不要です。</t>
    <rPh sb="3" eb="6">
      <t>ニュウリョクヒョウ</t>
    </rPh>
    <phoneticPr fontId="22"/>
  </si>
  <si>
    <t xml:space="preserve">  ・G５１～G５９の消耗品費については、参考値を計上しています。今後の物価変動により、入力を変更する必要が生じます。</t>
    <rPh sb="44" eb="46">
      <t>ニュウリョク</t>
    </rPh>
    <phoneticPr fontId="22"/>
  </si>
  <si>
    <t>手順３</t>
    <rPh sb="0" eb="2">
      <t>テジュン</t>
    </rPh>
    <phoneticPr fontId="22"/>
  </si>
  <si>
    <t>「原価計算書」の完成</t>
    <rPh sb="1" eb="3">
      <t>ゲンカ</t>
    </rPh>
    <rPh sb="3" eb="6">
      <t>ケイサンショ</t>
    </rPh>
    <rPh sb="8" eb="10">
      <t>カンセイ</t>
    </rPh>
    <phoneticPr fontId="22"/>
  </si>
  <si>
    <t>　本ファイルは、一般廃棄物処理業務の確実な履行のために必要な経費を算出する基礎となり、業務負担の軽減を図るものです。</t>
    <rPh sb="1" eb="2">
      <t>ホン</t>
    </rPh>
    <rPh sb="8" eb="13">
      <t>イッパンハイキブツ</t>
    </rPh>
    <rPh sb="13" eb="15">
      <t>ショリ</t>
    </rPh>
    <rPh sb="15" eb="17">
      <t>ギョウム</t>
    </rPh>
    <rPh sb="18" eb="20">
      <t>カクジツ</t>
    </rPh>
    <rPh sb="21" eb="23">
      <t>リコウ</t>
    </rPh>
    <rPh sb="27" eb="29">
      <t>ヒツヨウ</t>
    </rPh>
    <rPh sb="30" eb="32">
      <t>ケイヒ</t>
    </rPh>
    <rPh sb="33" eb="35">
      <t>サンシュツ</t>
    </rPh>
    <rPh sb="37" eb="39">
      <t>キソ</t>
    </rPh>
    <rPh sb="43" eb="47">
      <t>ギョウムフタン</t>
    </rPh>
    <rPh sb="48" eb="50">
      <t>ケイゲン</t>
    </rPh>
    <rPh sb="51" eb="52">
      <t>ハカ</t>
    </rPh>
    <phoneticPr fontId="22"/>
  </si>
  <si>
    <t>下記留意事項をご覧の上、入力して下さい。本シートが原価計算書になります。</t>
    <rPh sb="20" eb="21">
      <t>ホン</t>
    </rPh>
    <rPh sb="25" eb="27">
      <t>ゲンカ</t>
    </rPh>
    <rPh sb="27" eb="30">
      <t>ケイサンショ</t>
    </rPh>
    <phoneticPr fontId="22"/>
  </si>
  <si>
    <t>本シートです。</t>
    <rPh sb="0" eb="1">
      <t>ホン</t>
    </rPh>
    <phoneticPr fontId="22"/>
  </si>
  <si>
    <t>（１）黄色のセル</t>
    <phoneticPr fontId="22"/>
  </si>
  <si>
    <t>（2）緑色のセル</t>
    <phoneticPr fontId="22"/>
  </si>
  <si>
    <t>対象セル</t>
    <rPh sb="0" eb="2">
      <t>タイショウ</t>
    </rPh>
    <phoneticPr fontId="22"/>
  </si>
  <si>
    <t>項　目</t>
    <rPh sb="0" eb="1">
      <t>コウ</t>
    </rPh>
    <rPh sb="2" eb="3">
      <t>メ</t>
    </rPh>
    <phoneticPr fontId="22"/>
  </si>
  <si>
    <t>留　意　事　項</t>
    <rPh sb="0" eb="1">
      <t>トメ</t>
    </rPh>
    <rPh sb="2" eb="3">
      <t>イ</t>
    </rPh>
    <rPh sb="4" eb="5">
      <t>コト</t>
    </rPh>
    <rPh sb="6" eb="7">
      <t>コウ</t>
    </rPh>
    <phoneticPr fontId="22"/>
  </si>
  <si>
    <t>D6</t>
    <phoneticPr fontId="22"/>
  </si>
  <si>
    <t>D7</t>
  </si>
  <si>
    <t>1日あたりの勤務時間</t>
    <rPh sb="1" eb="2">
      <t>ニチ</t>
    </rPh>
    <rPh sb="6" eb="10">
      <t>キンムジカン</t>
    </rPh>
    <phoneticPr fontId="22"/>
  </si>
  <si>
    <t>D8</t>
  </si>
  <si>
    <t>1日あたりの塵芥車稼働時間</t>
    <rPh sb="1" eb="2">
      <t>ニチ</t>
    </rPh>
    <rPh sb="6" eb="7">
      <t>チリ</t>
    </rPh>
    <rPh sb="7" eb="8">
      <t>カイ</t>
    </rPh>
    <rPh sb="8" eb="9">
      <t>クルマ</t>
    </rPh>
    <rPh sb="9" eb="11">
      <t>カドウ</t>
    </rPh>
    <rPh sb="11" eb="13">
      <t>ジカン</t>
    </rPh>
    <phoneticPr fontId="22"/>
  </si>
  <si>
    <t>D9</t>
  </si>
  <si>
    <t>給与：上昇率</t>
    <rPh sb="0" eb="2">
      <t>キュウヨ</t>
    </rPh>
    <rPh sb="3" eb="6">
      <t>ジョウショウリツ</t>
    </rPh>
    <phoneticPr fontId="22"/>
  </si>
  <si>
    <t>東京労働局「東京都最低賃金令和〇年１０月１日改訂」の前年度比を入力してください（デフォルト値は令和6年10月1日改訂の上昇率が入力されています）</t>
    <rPh sb="45" eb="46">
      <t>チ</t>
    </rPh>
    <rPh sb="47" eb="49">
      <t>レイワ</t>
    </rPh>
    <rPh sb="50" eb="51">
      <t>ネン</t>
    </rPh>
    <rPh sb="53" eb="54">
      <t>ガツ</t>
    </rPh>
    <rPh sb="55" eb="56">
      <t>ニチ</t>
    </rPh>
    <rPh sb="56" eb="58">
      <t>カイテイ</t>
    </rPh>
    <rPh sb="59" eb="62">
      <t>ジョウショウリツ</t>
    </rPh>
    <rPh sb="63" eb="65">
      <t>ニュウリョク</t>
    </rPh>
    <phoneticPr fontId="22"/>
  </si>
  <si>
    <t>健康保険料～厚生年金保険料</t>
    <rPh sb="0" eb="5">
      <t>ケンコウホケンリョウ</t>
    </rPh>
    <rPh sb="6" eb="13">
      <t>コウセイネンキンホケンリョウ</t>
    </rPh>
    <phoneticPr fontId="22"/>
  </si>
  <si>
    <t>実際の年間収集日数を入力してください</t>
  </si>
  <si>
    <t>実際の勤務時間を入力してください</t>
  </si>
  <si>
    <t>実際の稼働時間を入力してください</t>
  </si>
  <si>
    <t>うち、休日稼働日数（年あたり）</t>
    <phoneticPr fontId="22"/>
  </si>
  <si>
    <t>予定外に休日に出勤し、代休を取得した日数を入力してください（D５にはこの数値も含んで計算します）。振替休日は「平日」、代休は「休日」に入力してください。</t>
    <phoneticPr fontId="22"/>
  </si>
  <si>
    <t>D34</t>
  </si>
  <si>
    <t>休日の手当割合</t>
    <rPh sb="0" eb="2">
      <t>キュウジツ</t>
    </rPh>
    <rPh sb="3" eb="7">
      <t>テアテワリアイ</t>
    </rPh>
    <phoneticPr fontId="22"/>
  </si>
  <si>
    <t>法定福利費の掛率</t>
    <rPh sb="0" eb="5">
      <t>ホウテイフクリヒ</t>
    </rPh>
    <rPh sb="6" eb="8">
      <t>カケリツ</t>
    </rPh>
    <phoneticPr fontId="22"/>
  </si>
  <si>
    <t>車検工賃～定期点検</t>
    <rPh sb="0" eb="4">
      <t>シャケンコウチン</t>
    </rPh>
    <rPh sb="5" eb="9">
      <t>テイキテンケン</t>
    </rPh>
    <phoneticPr fontId="22"/>
  </si>
  <si>
    <t>自賠責保険</t>
    <rPh sb="0" eb="5">
      <t>ジバイセキホケン</t>
    </rPh>
    <phoneticPr fontId="22"/>
  </si>
  <si>
    <t>対人対物車両保険</t>
    <rPh sb="0" eb="2">
      <t>タイジン</t>
    </rPh>
    <rPh sb="2" eb="4">
      <t>タイブツ</t>
    </rPh>
    <rPh sb="4" eb="8">
      <t>シャリョウホケン</t>
    </rPh>
    <phoneticPr fontId="22"/>
  </si>
  <si>
    <t>自動車税</t>
    <rPh sb="0" eb="4">
      <t>ジドウシャゼイ</t>
    </rPh>
    <phoneticPr fontId="22"/>
  </si>
  <si>
    <t>車両取得価格</t>
    <rPh sb="0" eb="6">
      <t>シャリョウシュトクカカク</t>
    </rPh>
    <phoneticPr fontId="22"/>
  </si>
  <si>
    <t>自動車登録手数料</t>
    <rPh sb="0" eb="3">
      <t>ジドウシャ</t>
    </rPh>
    <rPh sb="3" eb="8">
      <t>トウロクテスウリョウ</t>
    </rPh>
    <phoneticPr fontId="22"/>
  </si>
  <si>
    <t>消耗品</t>
    <rPh sb="0" eb="3">
      <t>ショウモウヒン</t>
    </rPh>
    <phoneticPr fontId="22"/>
  </si>
  <si>
    <t>年間16日の祝祭日から元日の1日を引いた数で計上しています。変更がある場合は、入力を変更してください</t>
  </si>
  <si>
    <t>40歳以上の掛率を採用していますが、介護保険料の関係で40歳未 満の場合は掛率が異なるため、全国健康保険協会の保険料額表を確認してください</t>
  </si>
  <si>
    <t>令和6年度の掛け率をデフォルトで入力してあります。掛率が変更になる可能性があるため、最新の情報を都度確認してください</t>
  </si>
  <si>
    <t>令和６年度調査時の参考値を入力しています。物価変動等により変更となる場合には、その値を変更してください</t>
  </si>
  <si>
    <t>２ℓ車を想定し、令和6年度調査時の参考値を入力しています。物価変動等により変更となる場合にはその値を変更してください</t>
    <rPh sb="1" eb="3">
      <t>リットルシャ</t>
    </rPh>
    <rPh sb="4" eb="6">
      <t>ソウテイ</t>
    </rPh>
    <rPh sb="8" eb="10">
      <t>レイワ</t>
    </rPh>
    <rPh sb="11" eb="13">
      <t>ネンド</t>
    </rPh>
    <rPh sb="13" eb="16">
      <t>チョウサジ</t>
    </rPh>
    <rPh sb="17" eb="20">
      <t>サンコウチ</t>
    </rPh>
    <rPh sb="21" eb="23">
      <t>ニュウリョク</t>
    </rPh>
    <rPh sb="29" eb="34">
      <t>ブッカヘンドウトウ</t>
    </rPh>
    <rPh sb="37" eb="39">
      <t>ヘンコウ</t>
    </rPh>
    <rPh sb="42" eb="44">
      <t>バアイ</t>
    </rPh>
    <rPh sb="48" eb="49">
      <t>アタイ</t>
    </rPh>
    <rPh sb="50" eb="52">
      <t>ヘンコウ</t>
    </rPh>
    <phoneticPr fontId="22"/>
  </si>
  <si>
    <t>2t塵芥車を想定し、令和6年度調査時の参考価格を入力しています。物価変動等により変更となる場合には、その値を変更してください</t>
    <rPh sb="2" eb="3">
      <t>チリ</t>
    </rPh>
    <rPh sb="3" eb="4">
      <t>カイ</t>
    </rPh>
    <rPh sb="4" eb="5">
      <t>クルマ</t>
    </rPh>
    <rPh sb="6" eb="8">
      <t>ソウテイ</t>
    </rPh>
    <rPh sb="10" eb="12">
      <t>レイワ</t>
    </rPh>
    <rPh sb="13" eb="18">
      <t>ネンドチョウサジ</t>
    </rPh>
    <rPh sb="19" eb="23">
      <t>サンコウカカク</t>
    </rPh>
    <rPh sb="24" eb="26">
      <t>ニュウリョク</t>
    </rPh>
    <rPh sb="32" eb="37">
      <t>ブッカヘンドウトウ</t>
    </rPh>
    <rPh sb="40" eb="42">
      <t>ヘンコウ</t>
    </rPh>
    <rPh sb="45" eb="47">
      <t>バアイ</t>
    </rPh>
    <rPh sb="52" eb="53">
      <t>アタイ</t>
    </rPh>
    <rPh sb="54" eb="56">
      <t>ヘンコウ</t>
    </rPh>
    <phoneticPr fontId="22"/>
  </si>
  <si>
    <t>国土交通省重量税の税額表（特殊用途車_2年事業用_エコカー外_右以外）の数を確認してください（13年以上、18年以上になると金額が変わります）</t>
  </si>
  <si>
    <t>令和6年度調査時の参考値を入力しています。物価変動等により変更となる場合には、その値を変更してください</t>
    <rPh sb="0" eb="2">
      <t>レイワ</t>
    </rPh>
    <rPh sb="3" eb="5">
      <t>ネンド</t>
    </rPh>
    <rPh sb="5" eb="8">
      <t>チョウサジ</t>
    </rPh>
    <rPh sb="9" eb="12">
      <t>サンコウチ</t>
    </rPh>
    <rPh sb="13" eb="15">
      <t>ニュウリョク</t>
    </rPh>
    <rPh sb="21" eb="26">
      <t>ブッカヘンドウトウ</t>
    </rPh>
    <rPh sb="29" eb="31">
      <t>ヘンコウ</t>
    </rPh>
    <rPh sb="34" eb="36">
      <t>バアイ</t>
    </rPh>
    <rPh sb="41" eb="42">
      <t>アタイ</t>
    </rPh>
    <rPh sb="43" eb="45">
      <t>ヘンコウ</t>
    </rPh>
    <phoneticPr fontId="22"/>
  </si>
  <si>
    <t>軽油単価は、資源エネルギー庁資料2月27日付「石油製品価格調査の結果」を確認してください</t>
    <phoneticPr fontId="22"/>
  </si>
  <si>
    <t>令和６年度調査時の参考値を入力しています。物価変動により変更となる場合は、その値を変更してください</t>
    <phoneticPr fontId="22"/>
  </si>
  <si>
    <t>国土交通省の自動車損害賠償責任保険基準料率を確認してください　</t>
    <phoneticPr fontId="22"/>
  </si>
  <si>
    <t>D30</t>
    <phoneticPr fontId="22"/>
  </si>
  <si>
    <t>装備内容等によって異なるため、参考値が入力されています。自動車リサイクルシステムHP（下記URL参照）から車検証の内容を入力し、リサイクル料金を確認のうえ、入力を変更してください。
　参考：自動車リサイクルシステムHP：http://www.jars.gr.jp/</t>
    <phoneticPr fontId="22"/>
  </si>
  <si>
    <t>作業日関係</t>
    <rPh sb="0" eb="3">
      <t>サギョウビ</t>
    </rPh>
    <rPh sb="3" eb="5">
      <t>カンケイ</t>
    </rPh>
    <phoneticPr fontId="22"/>
  </si>
  <si>
    <t>うち、休日稼働日数(年あたり)</t>
    <rPh sb="3" eb="5">
      <t>キュウジツ</t>
    </rPh>
    <rPh sb="5" eb="7">
      <t>カドウ</t>
    </rPh>
    <rPh sb="7" eb="9">
      <t>ニッスウ</t>
    </rPh>
    <rPh sb="10" eb="11">
      <t>ネン</t>
    </rPh>
    <phoneticPr fontId="22"/>
  </si>
  <si>
    <t>休日の稼働日数（年あたり代休日数）予定外に休日に出勤し、代休を取得した日数を入力してください。振替休日は「平日」、代休は「休日」に入力してください。</t>
    <rPh sb="0" eb="2">
      <t>キュウジツ</t>
    </rPh>
    <rPh sb="3" eb="5">
      <t>カドウ</t>
    </rPh>
    <rPh sb="5" eb="7">
      <t>ニッスウ</t>
    </rPh>
    <rPh sb="8" eb="9">
      <t>ネン</t>
    </rPh>
    <rPh sb="12" eb="14">
      <t>ダイキュウ</t>
    </rPh>
    <rPh sb="14" eb="16">
      <t>ニッスウ</t>
    </rPh>
    <rPh sb="17" eb="20">
      <t>ヨテイガイ</t>
    </rPh>
    <rPh sb="21" eb="23">
      <t>キュウジツ</t>
    </rPh>
    <rPh sb="24" eb="26">
      <t>シュッキン</t>
    </rPh>
    <rPh sb="28" eb="30">
      <t>ダイキュウ</t>
    </rPh>
    <rPh sb="31" eb="33">
      <t>シュトク</t>
    </rPh>
    <rPh sb="35" eb="37">
      <t>ニッスウ</t>
    </rPh>
    <rPh sb="38" eb="40">
      <t>ニュウリョク</t>
    </rPh>
    <rPh sb="47" eb="49">
      <t>フリカエ</t>
    </rPh>
    <rPh sb="49" eb="51">
      <t>キュウジツ</t>
    </rPh>
    <rPh sb="53" eb="55">
      <t>ヘイジツ</t>
    </rPh>
    <rPh sb="57" eb="59">
      <t>ダイキュウ</t>
    </rPh>
    <rPh sb="61" eb="63">
      <t>キュウジツ</t>
    </rPh>
    <rPh sb="65" eb="67">
      <t>ニュウリョク</t>
    </rPh>
    <phoneticPr fontId="22"/>
  </si>
  <si>
    <t>上昇率</t>
    <rPh sb="0" eb="3">
      <t>ジョウショウリツ</t>
    </rPh>
    <phoneticPr fontId="22"/>
  </si>
  <si>
    <t>％</t>
    <phoneticPr fontId="22"/>
  </si>
  <si>
    <t>現金給与額総額（月）</t>
    <rPh sb="0" eb="2">
      <t>ゲンキン</t>
    </rPh>
    <rPh sb="2" eb="4">
      <t>キュウヨ</t>
    </rPh>
    <rPh sb="4" eb="5">
      <t>ガク</t>
    </rPh>
    <rPh sb="5" eb="7">
      <t>ソウガク</t>
    </rPh>
    <rPh sb="8" eb="9">
      <t>ゲツ</t>
    </rPh>
    <phoneticPr fontId="22"/>
  </si>
  <si>
    <t>休日</t>
    <rPh sb="0" eb="2">
      <t>キュウジツ</t>
    </rPh>
    <phoneticPr fontId="22"/>
  </si>
  <si>
    <t>各保険料率</t>
    <rPh sb="0" eb="4">
      <t>カクホケンリョウ</t>
    </rPh>
    <rPh sb="4" eb="5">
      <t>リツ</t>
    </rPh>
    <phoneticPr fontId="22"/>
  </si>
  <si>
    <t>軽油料金</t>
    <rPh sb="0" eb="2">
      <t>ケイユ</t>
    </rPh>
    <rPh sb="2" eb="4">
      <t>リョウキン</t>
    </rPh>
    <phoneticPr fontId="22"/>
  </si>
  <si>
    <t>エンジンオイル</t>
  </si>
  <si>
    <t>ミッションオイル</t>
  </si>
  <si>
    <t>グリスアップ不凍液</t>
    <rPh sb="6" eb="9">
      <t>フトウエキ</t>
    </rPh>
    <phoneticPr fontId="22"/>
  </si>
  <si>
    <t>燃料費</t>
    <phoneticPr fontId="22"/>
  </si>
  <si>
    <t>32リットル程度の量（初期値はまとめた量のほうが格安のため40リットルの金額）</t>
    <rPh sb="6" eb="8">
      <t>テイド</t>
    </rPh>
    <rPh sb="9" eb="10">
      <t>リョウ</t>
    </rPh>
    <rPh sb="11" eb="14">
      <t>ショキチ</t>
    </rPh>
    <rPh sb="19" eb="20">
      <t>リョウ</t>
    </rPh>
    <rPh sb="24" eb="26">
      <t>カクヤス</t>
    </rPh>
    <rPh sb="36" eb="38">
      <t>キンガク</t>
    </rPh>
    <phoneticPr fontId="22"/>
  </si>
  <si>
    <t>10リットル程度</t>
    <rPh sb="6" eb="8">
      <t>テイド</t>
    </rPh>
    <phoneticPr fontId="22"/>
  </si>
  <si>
    <t>20リットル程度</t>
    <rPh sb="6" eb="8">
      <t>テイド</t>
    </rPh>
    <phoneticPr fontId="22"/>
  </si>
  <si>
    <t>車検工賃</t>
    <rPh sb="0" eb="4">
      <t>シャケンコウチン</t>
    </rPh>
    <phoneticPr fontId="22"/>
  </si>
  <si>
    <t>定期点検</t>
    <rPh sb="0" eb="4">
      <t>テイキテンケン</t>
    </rPh>
    <phoneticPr fontId="22"/>
  </si>
  <si>
    <t>修繕料</t>
    <phoneticPr fontId="22"/>
  </si>
  <si>
    <t>自賠責保険</t>
    <rPh sb="0" eb="3">
      <t>ジバイセキ</t>
    </rPh>
    <rPh sb="3" eb="5">
      <t>ホケン</t>
    </rPh>
    <phoneticPr fontId="22"/>
  </si>
  <si>
    <t>保険料</t>
  </si>
  <si>
    <t>自動車取得税（環境性能割）</t>
    <phoneticPr fontId="22"/>
  </si>
  <si>
    <t>公租公課</t>
    <phoneticPr fontId="22"/>
  </si>
  <si>
    <t>タイヤ・チューブ</t>
  </si>
  <si>
    <t>バッテリー</t>
  </si>
  <si>
    <t>消耗品</t>
    <phoneticPr fontId="22"/>
  </si>
  <si>
    <t>1本あたり</t>
    <rPh sb="1" eb="2">
      <t>ホン</t>
    </rPh>
    <phoneticPr fontId="22"/>
  </si>
  <si>
    <t>1個あたり</t>
    <rPh sb="1" eb="2">
      <t>コ</t>
    </rPh>
    <phoneticPr fontId="22"/>
  </si>
  <si>
    <t>1着あたり</t>
    <rPh sb="1" eb="2">
      <t>チャク</t>
    </rPh>
    <phoneticPr fontId="22"/>
  </si>
  <si>
    <t>1足あたり</t>
    <rPh sb="1" eb="2">
      <t>アシ</t>
    </rPh>
    <phoneticPr fontId="22"/>
  </si>
  <si>
    <t>1双あたり</t>
    <rPh sb="1" eb="2">
      <t>ソウ</t>
    </rPh>
    <phoneticPr fontId="22"/>
  </si>
  <si>
    <t>１着あたり</t>
    <rPh sb="1" eb="2">
      <t>チャク</t>
    </rPh>
    <phoneticPr fontId="22"/>
  </si>
  <si>
    <t>保険</t>
    <rPh sb="0" eb="2">
      <t>ホケン</t>
    </rPh>
    <phoneticPr fontId="22"/>
  </si>
  <si>
    <t>※厚生労働省「毎月勤労統計調査全国調査結果原票(確報)」については、各種手当は給与に包含されているため、本試算では使用しない。</t>
    <rPh sb="52" eb="53">
      <t>ホン</t>
    </rPh>
    <rPh sb="53" eb="55">
      <t>シサン</t>
    </rPh>
    <rPh sb="57" eb="59">
      <t>シヨウ</t>
    </rPh>
    <phoneticPr fontId="22"/>
  </si>
  <si>
    <t>消費税</t>
    <rPh sb="0" eb="3">
      <t>ショウヒゼイ</t>
    </rPh>
    <phoneticPr fontId="22"/>
  </si>
  <si>
    <t>車両の時速</t>
    <rPh sb="0" eb="2">
      <t>シャリョウ</t>
    </rPh>
    <rPh sb="3" eb="5">
      <t>ジソク</t>
    </rPh>
    <phoneticPr fontId="22"/>
  </si>
  <si>
    <t>燃費</t>
    <rPh sb="0" eb="2">
      <t>ネンピ</t>
    </rPh>
    <phoneticPr fontId="22"/>
  </si>
  <si>
    <t>km/㍑</t>
  </si>
  <si>
    <t>直接費・間接費の合計の</t>
    <phoneticPr fontId="22"/>
  </si>
  <si>
    <t>予備車両稼働日数</t>
    <rPh sb="0" eb="4">
      <t>ヨビシャリョウ</t>
    </rPh>
    <rPh sb="4" eb="6">
      <t>カドウ</t>
    </rPh>
    <rPh sb="6" eb="8">
      <t>ニッスウ</t>
    </rPh>
    <phoneticPr fontId="22"/>
  </si>
  <si>
    <t>管　理　費</t>
    <rPh sb="0" eb="1">
      <t>カンリ</t>
    </rPh>
    <rPh sb="2" eb="3">
      <t>リ</t>
    </rPh>
    <rPh sb="4" eb="5">
      <t>ヒ</t>
    </rPh>
    <phoneticPr fontId="22"/>
  </si>
  <si>
    <t>D10</t>
    <phoneticPr fontId="22"/>
  </si>
  <si>
    <t>D11</t>
  </si>
  <si>
    <t>D12～D13</t>
    <phoneticPr fontId="22"/>
  </si>
  <si>
    <t>D１7</t>
    <phoneticPr fontId="22"/>
  </si>
  <si>
    <t>D１８</t>
  </si>
  <si>
    <t>D１９</t>
  </si>
  <si>
    <t>D20～D23</t>
    <phoneticPr fontId="22"/>
  </si>
  <si>
    <t>D24</t>
    <phoneticPr fontId="22"/>
  </si>
  <si>
    <t>D25～D27</t>
    <phoneticPr fontId="22"/>
  </si>
  <si>
    <t>D28～D29</t>
    <phoneticPr fontId="22"/>
  </si>
  <si>
    <t>D31</t>
  </si>
  <si>
    <t>D32</t>
    <phoneticPr fontId="22"/>
  </si>
  <si>
    <t>D33</t>
    <phoneticPr fontId="22"/>
  </si>
  <si>
    <t>D35</t>
    <phoneticPr fontId="22"/>
  </si>
  <si>
    <t>D36</t>
    <phoneticPr fontId="22"/>
  </si>
  <si>
    <t>D37</t>
    <phoneticPr fontId="22"/>
  </si>
  <si>
    <t>D38</t>
  </si>
  <si>
    <t>D39～D47</t>
    <phoneticPr fontId="22"/>
  </si>
  <si>
    <t>D48</t>
    <phoneticPr fontId="22"/>
  </si>
  <si>
    <t>車両取得価格</t>
    <phoneticPr fontId="22"/>
  </si>
  <si>
    <t>厚生労働省の時間外労働の割増率を使用しています。変更がある場合は、入力を変更してください。振替休日の場合には割増賃金は適用されないため「平日」、予定外に休日に出勤し、代休を取得した日数にたいして割増賃金が適用されます。</t>
    <phoneticPr fontId="22"/>
  </si>
  <si>
    <t>燃料費
　軽油料金</t>
    <rPh sb="0" eb="3">
      <t>ネンリョウヒ</t>
    </rPh>
    <rPh sb="5" eb="7">
      <t>ケイユ</t>
    </rPh>
    <rPh sb="7" eb="9">
      <t>リョウキン</t>
    </rPh>
    <phoneticPr fontId="22"/>
  </si>
  <si>
    <t>燃料費
エンジンオイル～グリスアップ不凍液</t>
    <rPh sb="0" eb="3">
      <t>ネンリョウヒ</t>
    </rPh>
    <rPh sb="18" eb="21">
      <t>フトウエキ</t>
    </rPh>
    <phoneticPr fontId="22"/>
  </si>
  <si>
    <t>自動車取得税
（環境性能割）</t>
    <rPh sb="0" eb="3">
      <t>ジドウシャ</t>
    </rPh>
    <rPh sb="3" eb="5">
      <t>シュトク</t>
    </rPh>
    <rPh sb="5" eb="6">
      <t>ゼイ</t>
    </rPh>
    <phoneticPr fontId="22"/>
  </si>
  <si>
    <t>10％を入力しています。変更となる場合には、その値を変更してください</t>
    <phoneticPr fontId="22"/>
  </si>
  <si>
    <t>３％を入力しています。2019年10月以降は「自動車取得税」は廃止され「環境性能割」が導入されました。燃費性能に応じて登録車0～3％の変動があります。変更となる場合にはその値を変更してください。</t>
    <phoneticPr fontId="22"/>
  </si>
  <si>
    <t>エッセンシャルワーカー向け事前協議状況の各自治体の数値の平均値をもとに計上しています。物価変動等により変更となる場合には、その値を変更してください</t>
    <rPh sb="43" eb="45">
      <t>ブッカ</t>
    </rPh>
    <phoneticPr fontId="22"/>
  </si>
  <si>
    <t>　　　　f祝日手当</t>
    <rPh sb="5" eb="7">
      <t>シュクジツ</t>
    </rPh>
    <rPh sb="7" eb="9">
      <t>テアテ</t>
    </rPh>
    <phoneticPr fontId="22"/>
  </si>
  <si>
    <t>子ども・子育て支援金</t>
    <phoneticPr fontId="22"/>
  </si>
  <si>
    <t>令和8年4月分（5月納付分）～適用</t>
    <phoneticPr fontId="22"/>
  </si>
  <si>
    <t>子ども・子育て支援金</t>
  </si>
  <si>
    <t>(別添２)一般廃棄物収集運搬業務委託原価計算書案
【厚生労働省「毎月労務統計調査全国調査結果原票（確報）】原価計算書案
（週5日収集の場合）</t>
    <rPh sb="1" eb="3">
      <t>ベッテン</t>
    </rPh>
    <rPh sb="5" eb="7">
      <t>イッパン</t>
    </rPh>
    <rPh sb="7" eb="10">
      <t>ハイキブツ</t>
    </rPh>
    <rPh sb="10" eb="12">
      <t>シュウシュウ</t>
    </rPh>
    <rPh sb="12" eb="14">
      <t>ウンパン</t>
    </rPh>
    <rPh sb="14" eb="16">
      <t>ギョウム</t>
    </rPh>
    <rPh sb="16" eb="18">
      <t>イタク</t>
    </rPh>
    <rPh sb="61" eb="62">
      <t>シュウ</t>
    </rPh>
    <rPh sb="63" eb="64">
      <t>ニチ</t>
    </rPh>
    <rPh sb="64" eb="66">
      <t>シュウシュウ</t>
    </rPh>
    <rPh sb="67" eb="69">
      <t>バアイ</t>
    </rPh>
    <phoneticPr fontId="22"/>
  </si>
  <si>
    <t>厚生労働省「毎月勤労統計調査全国調査結果原票(確報)」令和7年度「規模0、形態N」現金給与額総額より</t>
    <rPh sb="0" eb="5">
      <t>コウセイロウドウショウ</t>
    </rPh>
    <rPh sb="16" eb="18">
      <t>ケッカ</t>
    </rPh>
    <rPh sb="18" eb="20">
      <t>ゲンピョウ</t>
    </rPh>
    <rPh sb="21" eb="23">
      <t>カクホウ</t>
    </rPh>
    <rPh sb="31" eb="33">
      <t>キボ</t>
    </rPh>
    <rPh sb="35" eb="37">
      <t>ケイタイ</t>
    </rPh>
    <rPh sb="39" eb="46">
      <t>ゲンキンキュウヨガクソウガク</t>
    </rPh>
    <phoneticPr fontId="22"/>
  </si>
  <si>
    <t>引用し、東京都最低賃金の令和6年から7年への上昇率5.42％をその数値に上乗せしている（令和8年度使用</t>
    <rPh sb="0" eb="2">
      <t>インヨウ</t>
    </rPh>
    <rPh sb="4" eb="11">
      <t>トウキョウトサイテイチンギン</t>
    </rPh>
    <rPh sb="12" eb="14">
      <t>レイワ</t>
    </rPh>
    <rPh sb="15" eb="16">
      <t>ネン</t>
    </rPh>
    <rPh sb="19" eb="20">
      <t>ネン</t>
    </rPh>
    <rPh sb="22" eb="25">
      <t>ジョウショウリツ</t>
    </rPh>
    <rPh sb="33" eb="35">
      <t>スウチ</t>
    </rPh>
    <rPh sb="36" eb="38">
      <t>ウワノ</t>
    </rPh>
    <rPh sb="44" eb="46">
      <t>レイワ</t>
    </rPh>
    <rPh sb="47" eb="49">
      <t>ネンド</t>
    </rPh>
    <rPh sb="49" eb="51">
      <t>シヨウ</t>
    </rPh>
    <phoneticPr fontId="22"/>
  </si>
  <si>
    <t>厚生労働省「毎月勤労統計調査全国調査結果原票(確報)」令和8年度「規模0、形態N」現金給与額総額より</t>
    <rPh sb="0" eb="5">
      <t>コウセイロウドウショウ</t>
    </rPh>
    <rPh sb="16" eb="18">
      <t>ケッカ</t>
    </rPh>
    <rPh sb="18" eb="20">
      <t>ゲンピョウ</t>
    </rPh>
    <rPh sb="21" eb="23">
      <t>カクホウ</t>
    </rPh>
    <rPh sb="31" eb="33">
      <t>キボ</t>
    </rPh>
    <rPh sb="35" eb="37">
      <t>ケイタイ</t>
    </rPh>
    <rPh sb="39" eb="46">
      <t>ゲンキンキュウヨガクソウガク</t>
    </rPh>
    <phoneticPr fontId="22"/>
  </si>
  <si>
    <t>運転手・作業員共通で厚生労働省「毎月勤労統計調査全国調査結果原票(確報)」令和7年度「規模0、形態N」現金給与額総額より引用し、東京都最低賃金の令和6年から7年への上昇率5.42％をその数値に上乗せして1.0542をかけている（令和8年度使用を想定し上乗せ）</t>
    <rPh sb="7" eb="9">
      <t>キョウツウ</t>
    </rPh>
    <rPh sb="60" eb="62">
      <t>インヨウ</t>
    </rPh>
    <rPh sb="122" eb="124">
      <t>ソウテイ</t>
    </rPh>
    <rPh sb="125" eb="127">
      <t>ウワノ</t>
    </rPh>
    <phoneticPr fontId="22"/>
  </si>
  <si>
    <t>健康保険・厚生年金保険の保険料額表
全国健康保険協会</t>
    <rPh sb="0" eb="4">
      <t>ケンコウホケン</t>
    </rPh>
    <rPh sb="5" eb="11">
      <t>コウセイネンキンホケン</t>
    </rPh>
    <rPh sb="12" eb="17">
      <t>ホケンリョウガクヒョウ</t>
    </rPh>
    <rPh sb="18" eb="26">
      <t>ゼンコクケンコウホケンキョウカイ</t>
    </rPh>
    <phoneticPr fontId="22"/>
  </si>
  <si>
    <t>各市町村の稼働日数(365-104【土日】-1【元旦】+4【休日稼働日数】)</t>
    <rPh sb="0" eb="4">
      <t>カクシチョウソン</t>
    </rPh>
    <rPh sb="5" eb="9">
      <t>カドウニッスウ</t>
    </rPh>
    <rPh sb="18" eb="20">
      <t>ドニチ</t>
    </rPh>
    <rPh sb="24" eb="26">
      <t>ガンタン</t>
    </rPh>
    <rPh sb="30" eb="32">
      <t>キュウジツ</t>
    </rPh>
    <rPh sb="32" eb="34">
      <t>カドウ</t>
    </rPh>
    <rPh sb="34" eb="36">
      <t>ニッスウ</t>
    </rPh>
    <phoneticPr fontId="22"/>
  </si>
  <si>
    <t>1リットルあたり</t>
    <phoneticPr fontId="22"/>
  </si>
  <si>
    <t>健康保険・厚生年金保険の保険料額表ついては、下記HPを確認し、入力してください
　参考：全国健康保険協会HP　https://www.kyoukaikenpo.or.jp/</t>
    <phoneticPr fontId="22"/>
  </si>
  <si>
    <t>厚生労働省「就業形態別月間現金給与額令和〇年度速報」の金額を入力してください（デフォルト値は令和5年度速報の金額が入力されています）
 参考：政府統計の総合窓口（ｅ－Ｓｔａｔ）　https://www.e-stat.go.jp/</t>
    <rPh sb="44" eb="45">
      <t>チ</t>
    </rPh>
    <rPh sb="46" eb="48">
      <t>レイワ</t>
    </rPh>
    <rPh sb="49" eb="51">
      <t>ネンド</t>
    </rPh>
    <rPh sb="51" eb="53">
      <t>ソクホウ</t>
    </rPh>
    <rPh sb="54" eb="56">
      <t>キンガク</t>
    </rPh>
    <rPh sb="57" eb="59">
      <t>ニュウリョク</t>
    </rPh>
    <rPh sb="68" eb="70">
      <t>サンコウ</t>
    </rPh>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</si>
</sst>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5" formatCode="&quot;¥&quot;#,##0;&quot;¥&quot;\-#,##0"/>
    <numFmt numFmtId="6" formatCode="&quot;¥&quot;#,##0;[Red]&quot;¥&quot;\-#,##0"/>
    <numFmt numFmtId="176" formatCode="#,##0.0;[Red]\-#,##0.0"/>
    <numFmt numFmtId="177" formatCode="#,##0_ ;[Red]\-#,##0\ "/>
    <numFmt numFmtId="178" formatCode="#,##0_ "/>
    <numFmt numFmtId="179" formatCode="#,##0_);[Red]\(#,##0\)"/>
    <numFmt numFmtId="180" formatCode="#,##0.000;[Red]\-#,##0.000"/>
    <numFmt numFmtId="181" formatCode="#,##0.0000;[Red]\-#,##0.0000"/>
    <numFmt numFmtId="182" formatCode="0.0%"/>
  </numFmts>
  <fonts count="59">
    <font>
      <sz val="11"/>
      <name val="ＭＳ Ｐゴシック"/>
      <family val="3"/>
      <charset val="128"/>
    </font>
    <font>
      <sz val="11"/>
      <color indexed="8"/>
      <name val="ＭＳ Ｐゴシック"/>
      <family val="3"/>
      <charset val="128"/>
    </font>
    <font>
      <sz val="11"/>
      <color indexed="9"/>
      <name val="ＭＳ Ｐゴシック"/>
      <family val="3"/>
      <charset val="128"/>
    </font>
    <font>
      <sz val="8"/>
      <name val="Times New Roman"/>
      <family val="1"/>
    </font>
    <font>
      <b/>
      <sz val="12"/>
      <name val="Arial"/>
      <family val="2"/>
    </font>
    <font>
      <sz val="11"/>
      <color indexed="19"/>
      <name val="ＭＳ Ｐゴシック"/>
      <family val="3"/>
      <charset val="128"/>
    </font>
    <font>
      <b/>
      <sz val="18"/>
      <color indexed="62"/>
      <name val="ＭＳ Ｐゴシック"/>
      <family val="3"/>
      <charset val="128"/>
    </font>
    <font>
      <b/>
      <sz val="11"/>
      <color indexed="9"/>
      <name val="ＭＳ Ｐゴシック"/>
      <family val="3"/>
      <charset val="128"/>
    </font>
    <font>
      <sz val="11"/>
      <color indexed="10"/>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62"/>
      <name val="ＭＳ Ｐゴシック"/>
      <family val="3"/>
      <charset val="128"/>
    </font>
    <font>
      <b/>
      <sz val="13"/>
      <color indexed="62"/>
      <name val="ＭＳ Ｐゴシック"/>
      <family val="3"/>
      <charset val="128"/>
    </font>
    <font>
      <b/>
      <sz val="11"/>
      <color indexed="62"/>
      <name val="ＭＳ Ｐゴシック"/>
      <family val="3"/>
      <charset val="128"/>
    </font>
    <font>
      <b/>
      <sz val="11"/>
      <color indexed="10"/>
      <name val="ＭＳ Ｐゴシック"/>
      <family val="3"/>
      <charset val="128"/>
    </font>
    <font>
      <i/>
      <sz val="11"/>
      <color indexed="23"/>
      <name val="ＭＳ Ｐゴシック"/>
      <family val="3"/>
      <charset val="128"/>
    </font>
    <font>
      <b/>
      <sz val="11"/>
      <color indexed="8"/>
      <name val="ＭＳ Ｐゴシック"/>
      <family val="3"/>
      <charset val="128"/>
    </font>
    <font>
      <sz val="12"/>
      <name val="ＭＳ Ｐゴシック"/>
      <family val="3"/>
      <charset val="128"/>
    </font>
    <font>
      <sz val="12"/>
      <name val="ＭＳ 明朝"/>
      <family val="1"/>
      <charset val="128"/>
    </font>
    <font>
      <sz val="12"/>
      <name val="ＦＡ 教科書Ｍ"/>
      <family val="1"/>
      <charset val="128"/>
    </font>
    <font>
      <sz val="6"/>
      <name val="ＭＳ Ｐゴシック"/>
      <family val="3"/>
      <charset val="128"/>
    </font>
    <font>
      <b/>
      <sz val="9"/>
      <color indexed="81"/>
      <name val="MS P ゴシック"/>
      <family val="3"/>
      <charset val="128"/>
    </font>
    <font>
      <sz val="11"/>
      <name val="ＭＳ Ｐゴシック"/>
      <family val="3"/>
      <charset val="128"/>
    </font>
    <font>
      <sz val="12"/>
      <color theme="1"/>
      <name val="ＭＳ 明朝"/>
      <family val="1"/>
      <charset val="128"/>
    </font>
    <font>
      <b/>
      <sz val="12"/>
      <color rgb="FFFF0000"/>
      <name val="ＭＳ 明朝"/>
      <family val="1"/>
      <charset val="128"/>
    </font>
    <font>
      <b/>
      <sz val="12"/>
      <name val="ＭＳ 明朝"/>
      <family val="1"/>
      <charset val="128"/>
    </font>
    <font>
      <b/>
      <sz val="11"/>
      <name val="ＭＳ Ｐゴシック"/>
      <family val="3"/>
      <charset val="128"/>
    </font>
    <font>
      <b/>
      <sz val="26"/>
      <name val="ＭＳ Ｐゴシック"/>
      <family val="3"/>
      <charset val="128"/>
    </font>
    <font>
      <sz val="18"/>
      <name val="ＭＳ Ｐゴシック"/>
      <family val="3"/>
      <charset val="128"/>
    </font>
    <font>
      <sz val="14"/>
      <name val="BIZ UDP明朝 Medium"/>
      <family val="1"/>
      <charset val="128"/>
    </font>
    <font>
      <sz val="12"/>
      <name val="BIZ UDP明朝 Medium"/>
      <family val="1"/>
      <charset val="128"/>
    </font>
    <font>
      <b/>
      <sz val="12"/>
      <name val="BIZ UDP明朝 Medium"/>
      <family val="1"/>
      <charset val="128"/>
    </font>
    <font>
      <b/>
      <sz val="12"/>
      <color rgb="FF000000"/>
      <name val="BIZ UDP明朝 Medium"/>
      <family val="1"/>
      <charset val="128"/>
    </font>
    <font>
      <sz val="12"/>
      <color rgb="FF000000"/>
      <name val="BIZ UDP明朝 Medium"/>
      <family val="1"/>
      <charset val="128"/>
    </font>
    <font>
      <sz val="12"/>
      <name val="Times New Roman"/>
      <family val="1"/>
    </font>
    <font>
      <sz val="12"/>
      <color theme="1"/>
      <name val="ＭＳ Ｐゴシック"/>
      <family val="3"/>
      <charset val="128"/>
    </font>
    <font>
      <b/>
      <sz val="12"/>
      <color theme="1"/>
      <name val="ＭＳ 明朝"/>
      <family val="1"/>
      <charset val="128"/>
    </font>
    <font>
      <sz val="16"/>
      <name val="BIZ UDP明朝 Medium"/>
      <family val="1"/>
      <charset val="128"/>
    </font>
    <font>
      <sz val="16"/>
      <name val="ＭＳ Ｐゴシック"/>
      <family val="3"/>
      <charset val="128"/>
    </font>
    <font>
      <sz val="26"/>
      <color theme="0"/>
      <name val="Meiryo UI"/>
      <family val="3"/>
      <charset val="128"/>
    </font>
    <font>
      <sz val="15"/>
      <name val="ＭＳ Ｐゴシック"/>
      <family val="3"/>
      <charset val="128"/>
    </font>
    <font>
      <sz val="12"/>
      <color rgb="FF000000"/>
      <name val="ＭＳ Ｐゴシック"/>
      <family val="3"/>
      <charset val="128"/>
    </font>
    <font>
      <b/>
      <sz val="16"/>
      <color rgb="FFAB9915"/>
      <name val="ＭＳ Ｐゴシック"/>
      <family val="3"/>
      <charset val="128"/>
    </font>
    <font>
      <sz val="16"/>
      <color theme="4"/>
      <name val="ＭＳ Ｐゴシック"/>
      <family val="3"/>
      <charset val="128"/>
    </font>
    <font>
      <sz val="11"/>
      <name val="ＭＳ Ｐ明朝"/>
      <family val="1"/>
      <charset val="128"/>
    </font>
    <font>
      <b/>
      <sz val="16"/>
      <color rgb="FF000000"/>
      <name val="ＭＳ Ｐゴシック"/>
      <family val="3"/>
      <charset val="128"/>
    </font>
    <font>
      <b/>
      <sz val="16"/>
      <name val="ＭＳ Ｐゴシック"/>
      <family val="3"/>
      <charset val="128"/>
    </font>
    <font>
      <b/>
      <sz val="12"/>
      <name val="ＭＳ Ｐゴシック"/>
      <family val="3"/>
      <charset val="128"/>
    </font>
    <font>
      <sz val="10"/>
      <name val="ＭＳ Ｐ明朝"/>
      <family val="1"/>
      <charset val="128"/>
    </font>
    <font>
      <b/>
      <sz val="11"/>
      <color rgb="FF000000"/>
      <name val="ＭＳ Ｐ明朝"/>
      <family val="1"/>
      <charset val="128"/>
    </font>
    <font>
      <sz val="11"/>
      <name val="BIZ UDP明朝 Medium"/>
      <family val="1"/>
      <charset val="128"/>
    </font>
    <font>
      <sz val="10"/>
      <name val="BIZ UDP明朝 Medium"/>
      <family val="1"/>
      <charset val="128"/>
    </font>
    <font>
      <sz val="8"/>
      <name val="ＭＳ 明朝"/>
      <family val="1"/>
      <charset val="128"/>
    </font>
    <font>
      <sz val="11"/>
      <name val="ＭＳ 明朝"/>
      <family val="1"/>
      <charset val="128"/>
    </font>
    <font>
      <sz val="11"/>
      <color theme="1"/>
      <name val="ＭＳ 明朝"/>
      <family val="1"/>
      <charset val="128"/>
    </font>
    <font>
      <u/>
      <sz val="11"/>
      <color theme="10"/>
      <name val="ＭＳ Ｐゴシック"/>
      <family val="3"/>
      <charset val="128"/>
    </font>
    <font>
      <sz val="11"/>
      <color theme="1"/>
      <name val="ＭＳ Ｐゴシック"/>
      <family val="3"/>
      <charset val="128"/>
    </font>
  </fonts>
  <fills count="30">
    <fill>
      <patternFill patternType="none"/>
    </fill>
    <fill>
      <patternFill patternType="gray125"/>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
      <patternFill patternType="solid">
        <fgColor indexed="55"/>
      </patternFill>
    </fill>
    <fill>
      <patternFill patternType="solid">
        <fgColor indexed="46"/>
      </patternFill>
    </fill>
    <fill>
      <patternFill patternType="solid">
        <fgColor indexed="9"/>
      </patternFill>
    </fill>
    <fill>
      <patternFill patternType="solid">
        <fgColor theme="0"/>
        <bgColor indexed="64"/>
      </patternFill>
    </fill>
    <fill>
      <patternFill patternType="solid">
        <fgColor theme="4" tint="0.59999389629810485"/>
        <bgColor indexed="64"/>
      </patternFill>
    </fill>
    <fill>
      <patternFill patternType="solid">
        <fgColor rgb="FFFFFF00"/>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2" tint="-9.9978637043366805E-2"/>
        <bgColor indexed="64"/>
      </patternFill>
    </fill>
    <fill>
      <patternFill patternType="solid">
        <fgColor rgb="FFB9A617"/>
        <bgColor indexed="64"/>
      </patternFill>
    </fill>
    <fill>
      <patternFill patternType="solid">
        <fgColor theme="8"/>
        <bgColor indexed="64"/>
      </patternFill>
    </fill>
    <fill>
      <patternFill patternType="solid">
        <fgColor rgb="FFF2E798"/>
        <bgColor indexed="64"/>
      </patternFill>
    </fill>
    <fill>
      <patternFill patternType="solid">
        <fgColor theme="6" tint="0.59999389629810485"/>
        <bgColor indexed="64"/>
      </patternFill>
    </fill>
  </fills>
  <borders count="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10"/>
      </bottom>
      <diagonal/>
    </border>
    <border>
      <left style="thin">
        <color indexed="23"/>
      </left>
      <right style="thin">
        <color indexed="23"/>
      </right>
      <top style="thin">
        <color indexed="23"/>
      </top>
      <bottom style="thin">
        <color indexed="2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hair">
        <color indexed="64"/>
      </top>
      <bottom/>
      <diagonal/>
    </border>
    <border>
      <left style="thin">
        <color indexed="64"/>
      </left>
      <right style="medium">
        <color indexed="64"/>
      </right>
      <top style="hair">
        <color indexed="64"/>
      </top>
      <bottom/>
      <diagonal/>
    </border>
    <border>
      <left/>
      <right/>
      <top style="hair">
        <color indexed="64"/>
      </top>
      <bottom/>
      <diagonal/>
    </border>
    <border>
      <left style="thin">
        <color indexed="64"/>
      </left>
      <right style="medium">
        <color indexed="64"/>
      </right>
      <top style="hair">
        <color indexed="64"/>
      </top>
      <bottom style="hair">
        <color indexed="64"/>
      </bottom>
      <diagonal/>
    </border>
    <border>
      <left/>
      <right style="thin">
        <color indexed="64"/>
      </right>
      <top style="thin">
        <color indexed="64"/>
      </top>
      <bottom style="thin">
        <color indexed="64"/>
      </bottom>
      <diagonal/>
    </border>
    <border>
      <left/>
      <right/>
      <top/>
      <bottom style="hair">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hair">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diagonal/>
    </border>
    <border>
      <left style="thin">
        <color indexed="64"/>
      </left>
      <right style="medium">
        <color indexed="64"/>
      </right>
      <top/>
      <bottom/>
      <diagonal/>
    </border>
    <border>
      <left/>
      <right style="thin">
        <color indexed="64"/>
      </right>
      <top style="hair">
        <color indexed="64"/>
      </top>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bottom style="hair">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style="thin">
        <color indexed="64"/>
      </left>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theme="5"/>
      </left>
      <right style="medium">
        <color theme="5"/>
      </right>
      <top style="medium">
        <color theme="5"/>
      </top>
      <bottom style="thin">
        <color indexed="64"/>
      </bottom>
      <diagonal/>
    </border>
    <border>
      <left style="medium">
        <color theme="5"/>
      </left>
      <right style="medium">
        <color theme="5"/>
      </right>
      <top style="thin">
        <color indexed="64"/>
      </top>
      <bottom style="thin">
        <color indexed="64"/>
      </bottom>
      <diagonal/>
    </border>
    <border>
      <left style="medium">
        <color theme="5"/>
      </left>
      <right style="medium">
        <color theme="5"/>
      </right>
      <top style="thin">
        <color indexed="64"/>
      </top>
      <bottom style="medium">
        <color theme="5"/>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hair">
        <color auto="1"/>
      </left>
      <right/>
      <top/>
      <bottom/>
      <diagonal/>
    </border>
    <border>
      <left/>
      <right style="hair">
        <color auto="1"/>
      </right>
      <top/>
      <bottom/>
      <diagonal/>
    </border>
    <border>
      <left style="hair">
        <color auto="1"/>
      </left>
      <right style="thin">
        <color indexed="64"/>
      </right>
      <top style="thin">
        <color indexed="64"/>
      </top>
      <bottom/>
      <diagonal/>
    </border>
    <border>
      <left style="hair">
        <color auto="1"/>
      </left>
      <right style="thin">
        <color indexed="64"/>
      </right>
      <top style="medium">
        <color indexed="64"/>
      </top>
      <bottom style="medium">
        <color indexed="64"/>
      </bottom>
      <diagonal/>
    </border>
    <border>
      <left style="hair">
        <color auto="1"/>
      </left>
      <right/>
      <top/>
      <bottom style="hair">
        <color indexed="64"/>
      </bottom>
      <diagonal/>
    </border>
    <border>
      <left/>
      <right style="hair">
        <color auto="1"/>
      </right>
      <top/>
      <bottom style="hair">
        <color indexed="64"/>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medium">
        <color theme="5"/>
      </left>
      <right style="medium">
        <color theme="5"/>
      </right>
      <top style="thin">
        <color indexed="64"/>
      </top>
      <bottom/>
      <diagonal/>
    </border>
    <border>
      <left style="medium">
        <color theme="5"/>
      </left>
      <right style="medium">
        <color theme="5"/>
      </right>
      <top style="thin">
        <color theme="1"/>
      </top>
      <bottom style="medium">
        <color theme="5"/>
      </bottom>
      <diagonal/>
    </border>
    <border>
      <left style="thin">
        <color theme="8"/>
      </left>
      <right/>
      <top/>
      <bottom/>
      <diagonal/>
    </border>
    <border>
      <left/>
      <right style="thin">
        <color theme="8"/>
      </right>
      <top/>
      <bottom/>
      <diagonal/>
    </border>
    <border>
      <left style="medium">
        <color rgb="FFB9A617"/>
      </left>
      <right/>
      <top style="medium">
        <color rgb="FFB9A617"/>
      </top>
      <bottom style="medium">
        <color rgb="FFB9A617"/>
      </bottom>
      <diagonal/>
    </border>
    <border>
      <left/>
      <right style="medium">
        <color rgb="FFB9A617"/>
      </right>
      <top style="medium">
        <color rgb="FFB9A617"/>
      </top>
      <bottom style="medium">
        <color rgb="FFB9A617"/>
      </bottom>
      <diagonal/>
    </border>
    <border>
      <left/>
      <right/>
      <top/>
      <bottom style="thin">
        <color rgb="FFAB9915"/>
      </bottom>
      <diagonal/>
    </border>
    <border>
      <left style="thin">
        <color rgb="FFB9A617"/>
      </left>
      <right/>
      <top/>
      <bottom/>
      <diagonal/>
    </border>
    <border>
      <left/>
      <right style="medium">
        <color indexed="64"/>
      </right>
      <top style="medium">
        <color indexed="64"/>
      </top>
      <bottom style="medium">
        <color indexed="64"/>
      </bottom>
      <diagonal/>
    </border>
    <border>
      <left/>
      <right/>
      <top style="medium">
        <color rgb="FFB9A617"/>
      </top>
      <bottom style="medium">
        <color rgb="FFB9A617"/>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ck">
        <color theme="5"/>
      </left>
      <right style="thick">
        <color theme="5"/>
      </right>
      <top style="thin">
        <color indexed="64"/>
      </top>
      <bottom style="hair">
        <color indexed="64"/>
      </bottom>
      <diagonal/>
    </border>
    <border>
      <left style="medium">
        <color theme="5"/>
      </left>
      <right style="medium">
        <color theme="5"/>
      </right>
      <top style="thin">
        <color indexed="64"/>
      </top>
      <bottom style="thin">
        <color theme="1"/>
      </bottom>
      <diagonal/>
    </border>
    <border>
      <left style="thick">
        <color theme="5"/>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ck">
        <color theme="5"/>
      </left>
      <right style="thick">
        <color theme="5"/>
      </right>
      <top style="thin">
        <color indexed="64"/>
      </top>
      <bottom style="thin">
        <color theme="1"/>
      </bottom>
      <diagonal/>
    </border>
    <border>
      <left style="thick">
        <color theme="5"/>
      </left>
      <right style="thick">
        <color theme="5"/>
      </right>
      <top style="thin">
        <color theme="1"/>
      </top>
      <bottom style="thin">
        <color indexed="64"/>
      </bottom>
      <diagonal/>
    </border>
    <border>
      <left style="thick">
        <color theme="5"/>
      </left>
      <right style="thick">
        <color theme="5"/>
      </right>
      <top style="thin">
        <color indexed="64"/>
      </top>
      <bottom style="thin">
        <color indexed="64"/>
      </bottom>
      <diagonal/>
    </border>
  </borders>
  <cellStyleXfs count="48">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4" borderId="0" applyNumberFormat="0" applyBorder="0" applyAlignment="0" applyProtection="0">
      <alignment vertical="center"/>
    </xf>
    <xf numFmtId="0" fontId="1" fillId="6" borderId="0" applyNumberFormat="0" applyBorder="0" applyAlignment="0" applyProtection="0">
      <alignment vertical="center"/>
    </xf>
    <xf numFmtId="0" fontId="1" fillId="3"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6" borderId="0" applyNumberFormat="0" applyBorder="0" applyAlignment="0" applyProtection="0">
      <alignment vertical="center"/>
    </xf>
    <xf numFmtId="0" fontId="1" fillId="4" borderId="0" applyNumberFormat="0" applyBorder="0" applyAlignment="0" applyProtection="0">
      <alignment vertical="center"/>
    </xf>
    <xf numFmtId="0" fontId="2" fillId="6"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8" borderId="0" applyNumberFormat="0" applyBorder="0" applyAlignment="0" applyProtection="0">
      <alignment vertical="center"/>
    </xf>
    <xf numFmtId="0" fontId="2" fillId="6" borderId="0" applyNumberFormat="0" applyBorder="0" applyAlignment="0" applyProtection="0">
      <alignment vertical="center"/>
    </xf>
    <xf numFmtId="0" fontId="2" fillId="3" borderId="0" applyNumberFormat="0" applyBorder="0" applyAlignment="0" applyProtection="0">
      <alignment vertical="center"/>
    </xf>
    <xf numFmtId="0" fontId="3" fillId="0" borderId="0">
      <alignment horizontal="center" wrapText="1"/>
      <protection locked="0"/>
    </xf>
    <xf numFmtId="0" fontId="4" fillId="0" borderId="1" applyNumberFormat="0" applyAlignment="0" applyProtection="0">
      <alignment horizontal="left" vertical="center"/>
    </xf>
    <xf numFmtId="0" fontId="4" fillId="0" borderId="2">
      <alignment horizontal="left" vertical="center"/>
    </xf>
    <xf numFmtId="14" fontId="3" fillId="0" borderId="0">
      <alignment horizontal="center" wrapText="1"/>
      <protection locked="0"/>
    </xf>
    <xf numFmtId="0" fontId="2" fillId="11"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2"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6" fillId="0" borderId="0" applyNumberFormat="0" applyFill="0" applyBorder="0" applyAlignment="0" applyProtection="0">
      <alignment vertical="center"/>
    </xf>
    <xf numFmtId="0" fontId="7" fillId="15" borderId="3" applyNumberFormat="0" applyAlignment="0" applyProtection="0">
      <alignment vertical="center"/>
    </xf>
    <xf numFmtId="0" fontId="5" fillId="7" borderId="0" applyNumberFormat="0" applyBorder="0" applyAlignment="0" applyProtection="0">
      <alignment vertical="center"/>
    </xf>
    <xf numFmtId="0" fontId="24" fillId="4" borderId="4" applyNumberFormat="0" applyFont="0" applyAlignment="0" applyProtection="0">
      <alignment vertical="center"/>
    </xf>
    <xf numFmtId="0" fontId="8" fillId="0" borderId="5" applyNumberFormat="0" applyFill="0" applyAlignment="0" applyProtection="0">
      <alignment vertical="center"/>
    </xf>
    <xf numFmtId="0" fontId="11" fillId="16" borderId="0" applyNumberFormat="0" applyBorder="0" applyAlignment="0" applyProtection="0">
      <alignment vertical="center"/>
    </xf>
    <xf numFmtId="0" fontId="16" fillId="17" borderId="6" applyNumberFormat="0" applyAlignment="0" applyProtection="0">
      <alignment vertical="center"/>
    </xf>
    <xf numFmtId="0" fontId="8" fillId="0" borderId="0" applyNumberFormat="0" applyFill="0" applyBorder="0" applyAlignment="0" applyProtection="0">
      <alignment vertical="center"/>
    </xf>
    <xf numFmtId="38" fontId="24" fillId="0" borderId="0" applyFont="0" applyFill="0" applyBorder="0" applyAlignment="0" applyProtection="0"/>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5" fillId="0" borderId="0" applyNumberFormat="0" applyFill="0" applyBorder="0" applyAlignment="0" applyProtection="0">
      <alignment vertical="center"/>
    </xf>
    <xf numFmtId="0" fontId="18" fillId="0" borderId="10" applyNumberFormat="0" applyFill="0" applyAlignment="0" applyProtection="0">
      <alignment vertical="center"/>
    </xf>
    <xf numFmtId="0" fontId="10" fillId="17" borderId="11" applyNumberFormat="0" applyAlignment="0" applyProtection="0">
      <alignment vertical="center"/>
    </xf>
    <xf numFmtId="0" fontId="17" fillId="0" borderId="0" applyNumberFormat="0" applyFill="0" applyBorder="0" applyAlignment="0" applyProtection="0">
      <alignment vertical="center"/>
    </xf>
    <xf numFmtId="0" fontId="9" fillId="7" borderId="6" applyNumberFormat="0" applyAlignment="0" applyProtection="0">
      <alignment vertical="center"/>
    </xf>
    <xf numFmtId="0" fontId="12" fillId="6" borderId="0" applyNumberFormat="0" applyBorder="0" applyAlignment="0" applyProtection="0">
      <alignment vertical="center"/>
    </xf>
    <xf numFmtId="0" fontId="57" fillId="0" borderId="0" applyNumberFormat="0" applyFill="0" applyBorder="0" applyAlignment="0" applyProtection="0"/>
  </cellStyleXfs>
  <cellXfs count="380">
    <xf numFmtId="0" fontId="0" fillId="0" borderId="0" xfId="0"/>
    <xf numFmtId="0" fontId="19" fillId="0" borderId="0" xfId="0" applyFont="1"/>
    <xf numFmtId="5" fontId="19" fillId="0" borderId="0" xfId="0" applyNumberFormat="1" applyFont="1"/>
    <xf numFmtId="0" fontId="19" fillId="0" borderId="0" xfId="0" applyFont="1" applyAlignment="1">
      <alignment horizontal="left"/>
    </xf>
    <xf numFmtId="0" fontId="20" fillId="0" borderId="0" xfId="0" applyFont="1"/>
    <xf numFmtId="0" fontId="20" fillId="0" borderId="13" xfId="0" applyFont="1" applyBorder="1"/>
    <xf numFmtId="0" fontId="20" fillId="0" borderId="16" xfId="0" applyFont="1" applyBorder="1"/>
    <xf numFmtId="0" fontId="20" fillId="0" borderId="19" xfId="0" applyFont="1" applyBorder="1"/>
    <xf numFmtId="5" fontId="20" fillId="0" borderId="0" xfId="0" applyNumberFormat="1" applyFont="1"/>
    <xf numFmtId="0" fontId="20" fillId="0" borderId="0" xfId="0" applyFont="1" applyAlignment="1">
      <alignment horizontal="center"/>
    </xf>
    <xf numFmtId="0" fontId="20" fillId="0" borderId="0" xfId="0" applyFont="1" applyAlignment="1">
      <alignment horizontal="right"/>
    </xf>
    <xf numFmtId="38" fontId="20" fillId="0" borderId="0" xfId="0" applyNumberFormat="1" applyFont="1"/>
    <xf numFmtId="6" fontId="20" fillId="0" borderId="0" xfId="37" applyNumberFormat="1" applyFont="1" applyFill="1"/>
    <xf numFmtId="38" fontId="21" fillId="0" borderId="0" xfId="37" applyFont="1" applyFill="1" applyBorder="1"/>
    <xf numFmtId="6" fontId="21" fillId="0" borderId="0" xfId="0" applyNumberFormat="1" applyFont="1"/>
    <xf numFmtId="6" fontId="20" fillId="0" borderId="0" xfId="37" applyNumberFormat="1" applyFont="1" applyFill="1" applyBorder="1"/>
    <xf numFmtId="0" fontId="20" fillId="0" borderId="36" xfId="0" applyFont="1" applyBorder="1"/>
    <xf numFmtId="0" fontId="20" fillId="0" borderId="24" xfId="0" applyFont="1" applyBorder="1"/>
    <xf numFmtId="0" fontId="20" fillId="0" borderId="39" xfId="0" applyFont="1" applyBorder="1"/>
    <xf numFmtId="0" fontId="20" fillId="0" borderId="41" xfId="0" applyFont="1" applyBorder="1"/>
    <xf numFmtId="0" fontId="20" fillId="0" borderId="25" xfId="0" applyFont="1" applyBorder="1"/>
    <xf numFmtId="0" fontId="20" fillId="0" borderId="46" xfId="0" applyFont="1" applyBorder="1"/>
    <xf numFmtId="0" fontId="20" fillId="0" borderId="47" xfId="0" applyFont="1" applyBorder="1"/>
    <xf numFmtId="0" fontId="20" fillId="0" borderId="51" xfId="0" applyFont="1" applyBorder="1"/>
    <xf numFmtId="0" fontId="20" fillId="0" borderId="52" xfId="0" applyFont="1" applyBorder="1"/>
    <xf numFmtId="0" fontId="20" fillId="0" borderId="53" xfId="0" applyFont="1" applyBorder="1"/>
    <xf numFmtId="0" fontId="20" fillId="0" borderId="33" xfId="0" applyFont="1" applyBorder="1" applyAlignment="1">
      <alignment horizontal="center"/>
    </xf>
    <xf numFmtId="0" fontId="21" fillId="0" borderId="0" xfId="0" applyFont="1" applyAlignment="1">
      <alignment horizontal="right"/>
    </xf>
    <xf numFmtId="0" fontId="20" fillId="18" borderId="54" xfId="0" applyFont="1" applyFill="1" applyBorder="1"/>
    <xf numFmtId="0" fontId="20" fillId="18" borderId="41" xfId="0" applyFont="1" applyFill="1" applyBorder="1"/>
    <xf numFmtId="0" fontId="20" fillId="18" borderId="46" xfId="0" applyFont="1" applyFill="1" applyBorder="1"/>
    <xf numFmtId="0" fontId="20" fillId="18" borderId="16" xfId="0" applyFont="1" applyFill="1" applyBorder="1"/>
    <xf numFmtId="0" fontId="20" fillId="19" borderId="55" xfId="0" applyFont="1" applyFill="1" applyBorder="1" applyAlignment="1">
      <alignment horizontal="center"/>
    </xf>
    <xf numFmtId="5" fontId="20" fillId="19" borderId="56" xfId="0" applyNumberFormat="1" applyFont="1" applyFill="1" applyBorder="1" applyAlignment="1">
      <alignment horizontal="center"/>
    </xf>
    <xf numFmtId="5" fontId="20" fillId="19" borderId="57" xfId="0" applyNumberFormat="1" applyFont="1" applyFill="1" applyBorder="1" applyAlignment="1">
      <alignment horizontal="center"/>
    </xf>
    <xf numFmtId="0" fontId="20" fillId="19" borderId="2" xfId="0" applyFont="1" applyFill="1" applyBorder="1" applyAlignment="1">
      <alignment horizontal="center"/>
    </xf>
    <xf numFmtId="0" fontId="20" fillId="19" borderId="23" xfId="0" applyFont="1" applyFill="1" applyBorder="1" applyAlignment="1">
      <alignment horizontal="center"/>
    </xf>
    <xf numFmtId="0" fontId="25" fillId="0" borderId="2" xfId="0" applyFont="1" applyBorder="1"/>
    <xf numFmtId="0" fontId="20" fillId="0" borderId="59" xfId="0" applyFont="1" applyBorder="1"/>
    <xf numFmtId="0" fontId="26" fillId="0" borderId="0" xfId="0" applyFont="1"/>
    <xf numFmtId="0" fontId="20" fillId="20" borderId="0" xfId="0" applyFont="1" applyFill="1"/>
    <xf numFmtId="38" fontId="25" fillId="0" borderId="61" xfId="37" applyFont="1" applyFill="1" applyBorder="1" applyAlignment="1">
      <alignment horizontal="center"/>
    </xf>
    <xf numFmtId="0" fontId="0" fillId="0" borderId="0" xfId="0" applyAlignment="1">
      <alignment shrinkToFit="1"/>
    </xf>
    <xf numFmtId="0" fontId="28" fillId="0" borderId="0" xfId="0" applyFont="1"/>
    <xf numFmtId="0" fontId="0" fillId="0" borderId="0" xfId="0" applyAlignment="1">
      <alignment horizontal="left" vertical="center"/>
    </xf>
    <xf numFmtId="0" fontId="32" fillId="0" borderId="0" xfId="0" applyFont="1" applyAlignment="1">
      <alignment horizontal="left" vertical="center"/>
    </xf>
    <xf numFmtId="0" fontId="32" fillId="0" borderId="0" xfId="0" applyFont="1" applyAlignment="1">
      <alignment horizontal="left" vertical="center" indent="1"/>
    </xf>
    <xf numFmtId="0" fontId="0" fillId="0" borderId="0" xfId="0" applyAlignment="1">
      <alignment horizontal="justify" vertical="center"/>
    </xf>
    <xf numFmtId="0" fontId="35" fillId="0" borderId="0" xfId="0" applyFont="1" applyAlignment="1">
      <alignment horizontal="justify" vertical="center"/>
    </xf>
    <xf numFmtId="0" fontId="32" fillId="0" borderId="0" xfId="0" applyFont="1" applyAlignment="1">
      <alignment horizontal="justify" vertical="center"/>
    </xf>
    <xf numFmtId="0" fontId="33" fillId="0" borderId="0" xfId="0" applyFont="1" applyAlignment="1">
      <alignment horizontal="justify" vertical="center"/>
    </xf>
    <xf numFmtId="0" fontId="34" fillId="0" borderId="0" xfId="0" applyFont="1" applyAlignment="1">
      <alignment horizontal="left" vertical="center"/>
    </xf>
    <xf numFmtId="0" fontId="32" fillId="0" borderId="0" xfId="0" applyFont="1" applyAlignment="1">
      <alignment horizontal="left" vertical="center" wrapText="1"/>
    </xf>
    <xf numFmtId="0" fontId="32" fillId="0" borderId="0" xfId="0" applyFont="1" applyAlignment="1">
      <alignment horizontal="right" vertical="center"/>
    </xf>
    <xf numFmtId="0" fontId="20" fillId="24" borderId="0" xfId="0" applyFont="1" applyFill="1"/>
    <xf numFmtId="0" fontId="20" fillId="22" borderId="0" xfId="0" applyFont="1" applyFill="1"/>
    <xf numFmtId="0" fontId="32" fillId="0" borderId="0" xfId="0" applyFont="1" applyAlignment="1">
      <alignment vertical="center" wrapText="1"/>
    </xf>
    <xf numFmtId="0" fontId="33" fillId="0" borderId="0" xfId="0" applyFont="1" applyAlignment="1">
      <alignment vertical="center" wrapText="1"/>
    </xf>
    <xf numFmtId="0" fontId="0" fillId="0" borderId="0" xfId="0" applyAlignment="1">
      <alignment horizontal="right"/>
    </xf>
    <xf numFmtId="0" fontId="28" fillId="0" borderId="0" xfId="0" applyFont="1" applyAlignment="1">
      <alignment vertical="center"/>
    </xf>
    <xf numFmtId="0" fontId="0" fillId="18" borderId="65" xfId="0" applyFill="1" applyBorder="1" applyAlignment="1">
      <alignment horizontal="center" vertical="center"/>
    </xf>
    <xf numFmtId="0" fontId="0" fillId="18" borderId="23" xfId="0" applyFill="1" applyBorder="1" applyAlignment="1">
      <alignment horizontal="center" vertical="center"/>
    </xf>
    <xf numFmtId="0" fontId="0" fillId="18" borderId="64" xfId="0" applyFill="1" applyBorder="1" applyAlignment="1">
      <alignment horizontal="center" vertical="center"/>
    </xf>
    <xf numFmtId="0" fontId="0" fillId="0" borderId="64" xfId="0" applyBorder="1" applyAlignment="1">
      <alignment horizontal="center" vertical="center"/>
    </xf>
    <xf numFmtId="0" fontId="0" fillId="0" borderId="57" xfId="0" applyBorder="1" applyAlignment="1">
      <alignment horizontal="center" vertical="center"/>
    </xf>
    <xf numFmtId="38" fontId="25" fillId="0" borderId="17" xfId="0" applyNumberFormat="1" applyFont="1" applyBorder="1"/>
    <xf numFmtId="0" fontId="25" fillId="0" borderId="17" xfId="0" applyFont="1" applyBorder="1"/>
    <xf numFmtId="181" fontId="25" fillId="24" borderId="17" xfId="0" applyNumberFormat="1" applyFont="1" applyFill="1" applyBorder="1"/>
    <xf numFmtId="180" fontId="25" fillId="24" borderId="17" xfId="0" applyNumberFormat="1" applyFont="1" applyFill="1" applyBorder="1"/>
    <xf numFmtId="38" fontId="25" fillId="0" borderId="0" xfId="0" applyNumberFormat="1" applyFont="1"/>
    <xf numFmtId="177" fontId="37" fillId="0" borderId="17" xfId="0" applyNumberFormat="1" applyFont="1" applyBorder="1" applyAlignment="1">
      <alignment horizontal="left"/>
    </xf>
    <xf numFmtId="38" fontId="25" fillId="20" borderId="0" xfId="0" applyNumberFormat="1" applyFont="1" applyFill="1"/>
    <xf numFmtId="38" fontId="25" fillId="0" borderId="2" xfId="37" applyFont="1" applyFill="1" applyBorder="1" applyAlignment="1"/>
    <xf numFmtId="38" fontId="25" fillId="0" borderId="24" xfId="37" applyFont="1" applyFill="1" applyBorder="1" applyAlignment="1"/>
    <xf numFmtId="38" fontId="25" fillId="0" borderId="14" xfId="37" applyFont="1" applyFill="1" applyBorder="1" applyAlignment="1"/>
    <xf numFmtId="0" fontId="25" fillId="25" borderId="14" xfId="0" applyFont="1" applyFill="1" applyBorder="1"/>
    <xf numFmtId="38" fontId="25" fillId="24" borderId="14" xfId="0" applyNumberFormat="1" applyFont="1" applyFill="1" applyBorder="1"/>
    <xf numFmtId="38" fontId="25" fillId="0" borderId="17" xfId="37" applyFont="1" applyFill="1" applyBorder="1" applyAlignment="1"/>
    <xf numFmtId="38" fontId="25" fillId="0" borderId="26" xfId="37" applyFont="1" applyFill="1" applyBorder="1" applyAlignment="1"/>
    <xf numFmtId="38" fontId="25" fillId="0" borderId="28" xfId="37" applyFont="1" applyFill="1" applyBorder="1" applyAlignment="1"/>
    <xf numFmtId="38" fontId="25" fillId="0" borderId="21" xfId="37" applyFont="1" applyFill="1" applyBorder="1" applyAlignment="1"/>
    <xf numFmtId="0" fontId="25" fillId="0" borderId="21" xfId="0" applyFont="1" applyBorder="1"/>
    <xf numFmtId="38" fontId="25" fillId="0" borderId="24" xfId="37" applyFont="1" applyFill="1" applyBorder="1" applyAlignment="1">
      <alignment horizontal="left"/>
    </xf>
    <xf numFmtId="0" fontId="25" fillId="0" borderId="24" xfId="0" applyFont="1" applyBorder="1" applyAlignment="1">
      <alignment horizontal="right"/>
    </xf>
    <xf numFmtId="38" fontId="25" fillId="0" borderId="24" xfId="37" applyFont="1" applyFill="1" applyBorder="1" applyAlignment="1">
      <alignment horizontal="center"/>
    </xf>
    <xf numFmtId="38" fontId="25" fillId="0" borderId="61" xfId="37" applyFont="1" applyFill="1" applyBorder="1" applyAlignment="1"/>
    <xf numFmtId="38" fontId="25" fillId="0" borderId="61" xfId="37" applyFont="1" applyFill="1" applyBorder="1" applyAlignment="1">
      <alignment horizontal="left"/>
    </xf>
    <xf numFmtId="0" fontId="25" fillId="0" borderId="61" xfId="0" applyFont="1" applyBorder="1" applyAlignment="1">
      <alignment horizontal="right"/>
    </xf>
    <xf numFmtId="38" fontId="25" fillId="0" borderId="1" xfId="37" applyFont="1" applyFill="1" applyBorder="1" applyAlignment="1"/>
    <xf numFmtId="0" fontId="25" fillId="0" borderId="1" xfId="0" applyFont="1" applyBorder="1"/>
    <xf numFmtId="38" fontId="25" fillId="18" borderId="0" xfId="37" applyFont="1" applyFill="1" applyBorder="1"/>
    <xf numFmtId="38" fontId="25" fillId="18" borderId="2" xfId="37" applyFont="1" applyFill="1" applyBorder="1" applyAlignment="1"/>
    <xf numFmtId="0" fontId="25" fillId="18" borderId="2" xfId="0" applyFont="1" applyFill="1" applyBorder="1"/>
    <xf numFmtId="38" fontId="25" fillId="18" borderId="14" xfId="37" applyFont="1" applyFill="1" applyBorder="1" applyAlignment="1"/>
    <xf numFmtId="38" fontId="25" fillId="20" borderId="17" xfId="37" applyFont="1" applyFill="1" applyBorder="1" applyAlignment="1">
      <alignment horizontal="left"/>
    </xf>
    <xf numFmtId="38" fontId="25" fillId="18" borderId="26" xfId="37" applyFont="1" applyFill="1" applyBorder="1"/>
    <xf numFmtId="0" fontId="20" fillId="0" borderId="64" xfId="0" applyFont="1" applyBorder="1"/>
    <xf numFmtId="0" fontId="20" fillId="0" borderId="69" xfId="0" applyFont="1" applyBorder="1"/>
    <xf numFmtId="0" fontId="20" fillId="0" borderId="70" xfId="0" applyFont="1" applyBorder="1"/>
    <xf numFmtId="0" fontId="20" fillId="0" borderId="63" xfId="0" applyFont="1" applyBorder="1"/>
    <xf numFmtId="38" fontId="0" fillId="20" borderId="66" xfId="37" applyFont="1" applyFill="1" applyBorder="1" applyAlignment="1">
      <alignment vertical="center"/>
    </xf>
    <xf numFmtId="0" fontId="0" fillId="20" borderId="66" xfId="0" applyFill="1" applyBorder="1" applyAlignment="1">
      <alignment vertical="center"/>
    </xf>
    <xf numFmtId="0" fontId="0" fillId="0" borderId="23" xfId="0" applyBorder="1" applyAlignment="1">
      <alignment vertical="center"/>
    </xf>
    <xf numFmtId="0" fontId="0" fillId="0" borderId="64" xfId="0" applyBorder="1" applyAlignment="1">
      <alignment vertical="center"/>
    </xf>
    <xf numFmtId="38" fontId="25" fillId="20" borderId="17" xfId="37" applyFont="1" applyFill="1" applyBorder="1" applyAlignment="1"/>
    <xf numFmtId="38" fontId="25" fillId="20" borderId="21" xfId="37" applyFont="1" applyFill="1" applyBorder="1" applyAlignment="1"/>
    <xf numFmtId="38" fontId="25" fillId="18" borderId="17" xfId="37" applyFont="1" applyFill="1" applyBorder="1" applyAlignment="1"/>
    <xf numFmtId="0" fontId="20" fillId="0" borderId="72" xfId="0" applyFont="1" applyBorder="1"/>
    <xf numFmtId="0" fontId="20" fillId="0" borderId="73" xfId="0" applyFont="1" applyBorder="1"/>
    <xf numFmtId="38" fontId="20" fillId="0" borderId="72" xfId="0" applyNumberFormat="1" applyFont="1" applyBorder="1"/>
    <xf numFmtId="0" fontId="27" fillId="0" borderId="72" xfId="0" applyFont="1" applyBorder="1"/>
    <xf numFmtId="0" fontId="20" fillId="0" borderId="68" xfId="0" applyFont="1" applyBorder="1"/>
    <xf numFmtId="0" fontId="20" fillId="0" borderId="74" xfId="0" applyFont="1" applyBorder="1"/>
    <xf numFmtId="0" fontId="20" fillId="0" borderId="75" xfId="0" applyFont="1" applyBorder="1"/>
    <xf numFmtId="0" fontId="20" fillId="0" borderId="76" xfId="0" applyFont="1" applyBorder="1"/>
    <xf numFmtId="0" fontId="20" fillId="0" borderId="77" xfId="0" applyFont="1" applyBorder="1"/>
    <xf numFmtId="38" fontId="25" fillId="25" borderId="40" xfId="0" applyNumberFormat="1" applyFont="1" applyFill="1" applyBorder="1" applyAlignment="1">
      <alignment horizontal="right"/>
    </xf>
    <xf numFmtId="38" fontId="25" fillId="25" borderId="42" xfId="0" applyNumberFormat="1" applyFont="1" applyFill="1" applyBorder="1"/>
    <xf numFmtId="38" fontId="25" fillId="25" borderId="43" xfId="0" applyNumberFormat="1" applyFont="1" applyFill="1" applyBorder="1"/>
    <xf numFmtId="38" fontId="25" fillId="25" borderId="22" xfId="0" applyNumberFormat="1" applyFont="1" applyFill="1" applyBorder="1"/>
    <xf numFmtId="38" fontId="25" fillId="25" borderId="20" xfId="0" applyNumberFormat="1" applyFont="1" applyFill="1" applyBorder="1"/>
    <xf numFmtId="38" fontId="25" fillId="25" borderId="37" xfId="0" applyNumberFormat="1" applyFont="1" applyFill="1" applyBorder="1"/>
    <xf numFmtId="38" fontId="25" fillId="25" borderId="42" xfId="37" applyFont="1" applyFill="1" applyBorder="1" applyAlignment="1"/>
    <xf numFmtId="38" fontId="25" fillId="25" borderId="44" xfId="37" applyFont="1" applyFill="1" applyBorder="1" applyAlignment="1"/>
    <xf numFmtId="38" fontId="25" fillId="25" borderId="22" xfId="37" applyFont="1" applyFill="1" applyBorder="1" applyAlignment="1"/>
    <xf numFmtId="38" fontId="25" fillId="25" borderId="45" xfId="37" applyFont="1" applyFill="1" applyBorder="1" applyAlignment="1"/>
    <xf numFmtId="38" fontId="25" fillId="25" borderId="48" xfId="37" applyFont="1" applyFill="1" applyBorder="1" applyAlignment="1"/>
    <xf numFmtId="38" fontId="25" fillId="25" borderId="49" xfId="37" applyFont="1" applyFill="1" applyBorder="1" applyAlignment="1"/>
    <xf numFmtId="38" fontId="25" fillId="25" borderId="50" xfId="37" applyFont="1" applyFill="1" applyBorder="1" applyAlignment="1"/>
    <xf numFmtId="38" fontId="25" fillId="25" borderId="43" xfId="37" applyFont="1" applyFill="1" applyBorder="1" applyAlignment="1"/>
    <xf numFmtId="38" fontId="25" fillId="25" borderId="20" xfId="37" applyFont="1" applyFill="1" applyBorder="1" applyAlignment="1"/>
    <xf numFmtId="38" fontId="25" fillId="25" borderId="62" xfId="37" applyFont="1" applyFill="1" applyBorder="1" applyAlignment="1"/>
    <xf numFmtId="38" fontId="25" fillId="25" borderId="63" xfId="37" applyFont="1" applyFill="1" applyBorder="1" applyAlignment="1"/>
    <xf numFmtId="38" fontId="25" fillId="25" borderId="40" xfId="37" applyFont="1" applyFill="1" applyBorder="1"/>
    <xf numFmtId="38" fontId="25" fillId="25" borderId="44" xfId="37" applyFont="1" applyFill="1" applyBorder="1"/>
    <xf numFmtId="38" fontId="25" fillId="25" borderId="22" xfId="37" applyFont="1" applyFill="1" applyBorder="1"/>
    <xf numFmtId="38" fontId="25" fillId="25" borderId="45" xfId="37" applyFont="1" applyFill="1" applyBorder="1"/>
    <xf numFmtId="178" fontId="25" fillId="25" borderId="71" xfId="0" applyNumberFormat="1" applyFont="1" applyFill="1" applyBorder="1"/>
    <xf numFmtId="0" fontId="20" fillId="25" borderId="0" xfId="0" applyFont="1" applyFill="1"/>
    <xf numFmtId="0" fontId="20" fillId="24" borderId="69" xfId="0" applyFont="1" applyFill="1" applyBorder="1"/>
    <xf numFmtId="0" fontId="0" fillId="23" borderId="66" xfId="0" applyFill="1" applyBorder="1" applyAlignment="1">
      <alignment vertical="center"/>
    </xf>
    <xf numFmtId="182" fontId="0" fillId="23" borderId="66" xfId="0" applyNumberFormat="1" applyFill="1" applyBorder="1" applyAlignment="1">
      <alignment vertical="center"/>
    </xf>
    <xf numFmtId="38" fontId="0" fillId="23" borderId="66" xfId="37" applyFont="1" applyFill="1" applyBorder="1" applyAlignment="1">
      <alignment vertical="center"/>
    </xf>
    <xf numFmtId="38" fontId="0" fillId="23" borderId="80" xfId="37" applyFont="1" applyFill="1" applyBorder="1" applyAlignment="1">
      <alignment vertical="center"/>
    </xf>
    <xf numFmtId="38" fontId="0" fillId="23" borderId="81" xfId="37" applyFont="1" applyFill="1" applyBorder="1" applyAlignment="1">
      <alignment vertical="center"/>
    </xf>
    <xf numFmtId="0" fontId="35" fillId="0" borderId="0" xfId="0" applyFont="1" applyAlignment="1">
      <alignment horizontal="left" vertical="center"/>
    </xf>
    <xf numFmtId="0" fontId="32" fillId="27" borderId="0" xfId="0" applyFont="1" applyFill="1" applyAlignment="1">
      <alignment horizontal="right" vertical="center"/>
    </xf>
    <xf numFmtId="0" fontId="32" fillId="0" borderId="82" xfId="0" applyFont="1" applyBorder="1" applyAlignment="1">
      <alignment horizontal="right" vertical="center"/>
    </xf>
    <xf numFmtId="0" fontId="32" fillId="0" borderId="83" xfId="0" applyFont="1" applyBorder="1" applyAlignment="1">
      <alignment horizontal="right" vertical="center"/>
    </xf>
    <xf numFmtId="0" fontId="0" fillId="0" borderId="0" xfId="0" applyAlignment="1">
      <alignment horizontal="left"/>
    </xf>
    <xf numFmtId="0" fontId="43" fillId="28" borderId="64" xfId="0" applyFont="1" applyFill="1" applyBorder="1" applyAlignment="1">
      <alignment horizontal="left" vertical="center"/>
    </xf>
    <xf numFmtId="0" fontId="40" fillId="0" borderId="0" xfId="0" applyFont="1" applyAlignment="1">
      <alignment horizontal="left"/>
    </xf>
    <xf numFmtId="0" fontId="45" fillId="0" borderId="86" xfId="0" applyFont="1" applyBorder="1"/>
    <xf numFmtId="0" fontId="40" fillId="0" borderId="87" xfId="0" applyFont="1" applyBorder="1"/>
    <xf numFmtId="0" fontId="40" fillId="0" borderId="0" xfId="0" applyFont="1"/>
    <xf numFmtId="0" fontId="33" fillId="0" borderId="0" xfId="0" applyFont="1" applyAlignment="1">
      <alignment horizontal="left" vertical="center"/>
    </xf>
    <xf numFmtId="0" fontId="46" fillId="0" borderId="0" xfId="0" applyFont="1" applyAlignment="1">
      <alignment wrapText="1"/>
    </xf>
    <xf numFmtId="0" fontId="47" fillId="0" borderId="58" xfId="0" applyFont="1" applyBorder="1" applyAlignment="1">
      <alignment horizontal="left" vertical="center"/>
    </xf>
    <xf numFmtId="0" fontId="48" fillId="0" borderId="58" xfId="0" applyFont="1" applyBorder="1" applyAlignment="1">
      <alignment vertical="center"/>
    </xf>
    <xf numFmtId="0" fontId="40" fillId="0" borderId="88" xfId="0" applyFont="1" applyBorder="1" applyAlignment="1">
      <alignment wrapText="1"/>
    </xf>
    <xf numFmtId="0" fontId="47" fillId="0" borderId="0" xfId="0" applyFont="1" applyAlignment="1">
      <alignment horizontal="left" vertical="center"/>
    </xf>
    <xf numFmtId="0" fontId="40" fillId="0" borderId="0" xfId="0" applyFont="1" applyAlignment="1">
      <alignment wrapText="1"/>
    </xf>
    <xf numFmtId="0" fontId="34" fillId="20" borderId="0" xfId="0" applyFont="1" applyFill="1" applyAlignment="1">
      <alignment horizontal="left" vertical="center"/>
    </xf>
    <xf numFmtId="0" fontId="49" fillId="0" borderId="0" xfId="0" applyFont="1" applyAlignment="1">
      <alignment horizontal="left" vertical="center" indent="1"/>
    </xf>
    <xf numFmtId="0" fontId="50" fillId="0" borderId="0" xfId="0" applyFont="1" applyAlignment="1">
      <alignment horizontal="left" vertical="center" wrapText="1" indent="1"/>
    </xf>
    <xf numFmtId="0" fontId="46" fillId="0" borderId="0" xfId="0" applyFont="1" applyAlignment="1">
      <alignment horizontal="left" vertical="center" wrapText="1"/>
    </xf>
    <xf numFmtId="0" fontId="34" fillId="23" borderId="0" xfId="0" applyFont="1" applyFill="1" applyAlignment="1">
      <alignment horizontal="left" vertical="center"/>
    </xf>
    <xf numFmtId="0" fontId="51" fillId="0" borderId="0" xfId="0" applyFont="1" applyAlignment="1">
      <alignment horizontal="left" vertical="center" wrapText="1"/>
    </xf>
    <xf numFmtId="0" fontId="34" fillId="21" borderId="0" xfId="0" applyFont="1" applyFill="1" applyAlignment="1">
      <alignment horizontal="left" vertical="center"/>
    </xf>
    <xf numFmtId="0" fontId="34" fillId="24" borderId="0" xfId="0" applyFont="1" applyFill="1" applyAlignment="1">
      <alignment horizontal="left" vertical="center"/>
    </xf>
    <xf numFmtId="0" fontId="50" fillId="0" borderId="0" xfId="0" applyFont="1" applyAlignment="1">
      <alignment horizontal="left" vertical="center" wrapText="1"/>
    </xf>
    <xf numFmtId="0" fontId="0" fillId="0" borderId="64" xfId="0" applyBorder="1" applyAlignment="1">
      <alignment vertical="center" wrapText="1"/>
    </xf>
    <xf numFmtId="0" fontId="0" fillId="0" borderId="64" xfId="0" applyBorder="1" applyAlignment="1">
      <alignment horizontal="center" vertical="center" shrinkToFit="1"/>
    </xf>
    <xf numFmtId="0" fontId="52" fillId="0" borderId="64" xfId="0" applyFont="1" applyBorder="1" applyAlignment="1">
      <alignment horizontal="center" vertical="center"/>
    </xf>
    <xf numFmtId="0" fontId="53" fillId="0" borderId="64" xfId="0" applyFont="1" applyBorder="1" applyAlignment="1">
      <alignment horizontal="left" vertical="center" wrapText="1"/>
    </xf>
    <xf numFmtId="0" fontId="52" fillId="0" borderId="64" xfId="0" applyFont="1" applyBorder="1" applyAlignment="1">
      <alignment horizontal="left" vertical="center"/>
    </xf>
    <xf numFmtId="0" fontId="52" fillId="0" borderId="64" xfId="0" applyFont="1" applyBorder="1" applyAlignment="1">
      <alignment horizontal="center" vertical="center" wrapText="1"/>
    </xf>
    <xf numFmtId="0" fontId="52" fillId="0" borderId="64" xfId="0" applyFont="1" applyBorder="1" applyAlignment="1">
      <alignment horizontal="left" vertical="center" wrapText="1"/>
    </xf>
    <xf numFmtId="0" fontId="53" fillId="0" borderId="64" xfId="0" applyFont="1" applyBorder="1" applyAlignment="1">
      <alignment vertical="center" wrapText="1"/>
    </xf>
    <xf numFmtId="0" fontId="52" fillId="0" borderId="64" xfId="0" applyFont="1" applyBorder="1" applyAlignment="1">
      <alignment vertical="center" wrapText="1"/>
    </xf>
    <xf numFmtId="10" fontId="0" fillId="20" borderId="66" xfId="37" applyNumberFormat="1" applyFont="1" applyFill="1" applyBorder="1" applyAlignment="1">
      <alignment vertical="center"/>
    </xf>
    <xf numFmtId="0" fontId="0" fillId="0" borderId="0" xfId="0" applyAlignment="1">
      <alignment horizontal="center" vertical="center"/>
    </xf>
    <xf numFmtId="0" fontId="0" fillId="0" borderId="0" xfId="0" applyAlignment="1">
      <alignment vertical="center"/>
    </xf>
    <xf numFmtId="176" fontId="0" fillId="23" borderId="66" xfId="37" applyNumberFormat="1" applyFont="1" applyFill="1" applyBorder="1" applyAlignment="1">
      <alignment horizontal="right" vertical="center"/>
    </xf>
    <xf numFmtId="38" fontId="0" fillId="23" borderId="92" xfId="37" applyFont="1" applyFill="1" applyBorder="1" applyAlignment="1">
      <alignment horizontal="right" vertical="center"/>
    </xf>
    <xf numFmtId="38" fontId="0" fillId="23" borderId="93" xfId="37" applyFont="1" applyFill="1" applyBorder="1" applyAlignment="1">
      <alignment vertical="center"/>
    </xf>
    <xf numFmtId="38" fontId="0" fillId="0" borderId="0" xfId="37" applyFont="1" applyFill="1" applyBorder="1" applyAlignment="1">
      <alignment vertical="center"/>
    </xf>
    <xf numFmtId="181" fontId="25" fillId="29" borderId="17" xfId="0" applyNumberFormat="1" applyFont="1" applyFill="1" applyBorder="1"/>
    <xf numFmtId="38" fontId="25" fillId="24" borderId="24" xfId="37" applyFont="1" applyFill="1" applyBorder="1" applyAlignment="1"/>
    <xf numFmtId="38" fontId="20" fillId="20" borderId="2" xfId="37" applyFont="1" applyFill="1" applyBorder="1" applyAlignment="1"/>
    <xf numFmtId="0" fontId="55" fillId="20" borderId="28" xfId="0" applyFont="1" applyFill="1" applyBorder="1" applyAlignment="1">
      <alignment horizontal="left"/>
    </xf>
    <xf numFmtId="38" fontId="38" fillId="24" borderId="14" xfId="37" applyFont="1" applyFill="1" applyBorder="1" applyAlignment="1"/>
    <xf numFmtId="38" fontId="25" fillId="24" borderId="17" xfId="37" applyFont="1" applyFill="1" applyBorder="1" applyAlignment="1"/>
    <xf numFmtId="38" fontId="25" fillId="20" borderId="1" xfId="37" applyFont="1" applyFill="1" applyBorder="1" applyAlignment="1"/>
    <xf numFmtId="9" fontId="20" fillId="20" borderId="26" xfId="37" applyNumberFormat="1" applyFont="1" applyFill="1" applyBorder="1"/>
    <xf numFmtId="38" fontId="25" fillId="20" borderId="14" xfId="37" applyFont="1" applyFill="1" applyBorder="1" applyAlignment="1"/>
    <xf numFmtId="176" fontId="25" fillId="20" borderId="2" xfId="37" applyNumberFormat="1" applyFont="1" applyFill="1" applyBorder="1" applyAlignment="1"/>
    <xf numFmtId="0" fontId="20" fillId="18" borderId="33" xfId="0" applyFont="1" applyFill="1" applyBorder="1" applyAlignment="1">
      <alignment vertical="top"/>
    </xf>
    <xf numFmtId="0" fontId="0" fillId="0" borderId="0" xfId="0" applyAlignment="1">
      <alignment vertical="center" wrapText="1"/>
    </xf>
    <xf numFmtId="0" fontId="0" fillId="0" borderId="94" xfId="0" applyBorder="1" applyAlignment="1">
      <alignment vertical="center"/>
    </xf>
    <xf numFmtId="0" fontId="0" fillId="0" borderId="95" xfId="0" applyBorder="1" applyAlignment="1">
      <alignment wrapText="1"/>
    </xf>
    <xf numFmtId="38" fontId="25" fillId="18" borderId="2" xfId="37" applyFont="1" applyFill="1" applyBorder="1" applyAlignment="1">
      <alignment horizontal="center"/>
    </xf>
    <xf numFmtId="0" fontId="29" fillId="18" borderId="0" xfId="0" applyFont="1" applyFill="1" applyAlignment="1">
      <alignment horizontal="center" vertical="center"/>
    </xf>
    <xf numFmtId="0" fontId="29" fillId="18" borderId="34" xfId="0" applyFont="1" applyFill="1" applyBorder="1" applyAlignment="1">
      <alignment horizontal="center" vertical="center"/>
    </xf>
    <xf numFmtId="0" fontId="19" fillId="18" borderId="0" xfId="0" applyFont="1" applyFill="1" applyAlignment="1">
      <alignment horizontal="left"/>
    </xf>
    <xf numFmtId="178" fontId="20" fillId="18" borderId="0" xfId="37" applyNumberFormat="1" applyFont="1" applyFill="1"/>
    <xf numFmtId="178" fontId="20" fillId="18" borderId="0" xfId="37" applyNumberFormat="1" applyFont="1" applyFill="1" applyBorder="1"/>
    <xf numFmtId="0" fontId="20" fillId="18" borderId="0" xfId="0" applyFont="1" applyFill="1"/>
    <xf numFmtId="38" fontId="20" fillId="18" borderId="0" xfId="37" applyFont="1" applyFill="1"/>
    <xf numFmtId="38" fontId="20" fillId="18" borderId="0" xfId="37" applyFont="1" applyFill="1" applyBorder="1"/>
    <xf numFmtId="178" fontId="20" fillId="18" borderId="0" xfId="0" applyNumberFormat="1" applyFont="1" applyFill="1"/>
    <xf numFmtId="38" fontId="20" fillId="18" borderId="0" xfId="0" applyNumberFormat="1" applyFont="1" applyFill="1"/>
    <xf numFmtId="5" fontId="20" fillId="18" borderId="0" xfId="0" applyNumberFormat="1" applyFont="1" applyFill="1"/>
    <xf numFmtId="179" fontId="20" fillId="18" borderId="0" xfId="0" applyNumberFormat="1" applyFont="1" applyFill="1"/>
    <xf numFmtId="6" fontId="20" fillId="18" borderId="0" xfId="0" applyNumberFormat="1" applyFont="1" applyFill="1"/>
    <xf numFmtId="6" fontId="20" fillId="18" borderId="0" xfId="37" applyNumberFormat="1" applyFont="1" applyFill="1"/>
    <xf numFmtId="5" fontId="19" fillId="18" borderId="0" xfId="0" applyNumberFormat="1" applyFont="1" applyFill="1"/>
    <xf numFmtId="6" fontId="20" fillId="18" borderId="0" xfId="37" applyNumberFormat="1" applyFont="1" applyFill="1" applyBorder="1"/>
    <xf numFmtId="38" fontId="25" fillId="18" borderId="0" xfId="0" applyNumberFormat="1" applyFont="1" applyFill="1" applyAlignment="1">
      <alignment horizontal="right"/>
    </xf>
    <xf numFmtId="38" fontId="25" fillId="18" borderId="12" xfId="0" applyNumberFormat="1" applyFont="1" applyFill="1" applyBorder="1" applyAlignment="1">
      <alignment horizontal="right"/>
    </xf>
    <xf numFmtId="6" fontId="25" fillId="18" borderId="0" xfId="0" applyNumberFormat="1" applyFont="1" applyFill="1"/>
    <xf numFmtId="6" fontId="25" fillId="18" borderId="12" xfId="0" applyNumberFormat="1" applyFont="1" applyFill="1" applyBorder="1"/>
    <xf numFmtId="38" fontId="25" fillId="18" borderId="14" xfId="0" applyNumberFormat="1" applyFont="1" applyFill="1" applyBorder="1"/>
    <xf numFmtId="38" fontId="25" fillId="18" borderId="15" xfId="0" applyNumberFormat="1" applyFont="1" applyFill="1" applyBorder="1"/>
    <xf numFmtId="38" fontId="25" fillId="18" borderId="17" xfId="0" applyNumberFormat="1" applyFont="1" applyFill="1" applyBorder="1"/>
    <xf numFmtId="0" fontId="25" fillId="18" borderId="17" xfId="0" applyFont="1" applyFill="1" applyBorder="1"/>
    <xf numFmtId="38" fontId="25" fillId="18" borderId="18" xfId="0" applyNumberFormat="1" applyFont="1" applyFill="1" applyBorder="1"/>
    <xf numFmtId="38" fontId="25" fillId="18" borderId="17" xfId="0" applyNumberFormat="1" applyFont="1" applyFill="1" applyBorder="1" applyAlignment="1">
      <alignment horizontal="left"/>
    </xf>
    <xf numFmtId="38" fontId="25" fillId="18" borderId="17" xfId="0" applyNumberFormat="1" applyFont="1" applyFill="1" applyBorder="1" applyAlignment="1">
      <alignment horizontal="center"/>
    </xf>
    <xf numFmtId="176" fontId="25" fillId="18" borderId="17" xfId="0" applyNumberFormat="1" applyFont="1" applyFill="1" applyBorder="1"/>
    <xf numFmtId="38" fontId="25" fillId="18" borderId="17" xfId="0" quotePrefix="1" applyNumberFormat="1" applyFont="1" applyFill="1" applyBorder="1"/>
    <xf numFmtId="38" fontId="25" fillId="18" borderId="21" xfId="0" applyNumberFormat="1" applyFont="1" applyFill="1" applyBorder="1"/>
    <xf numFmtId="0" fontId="25" fillId="18" borderId="0" xfId="0" applyFont="1" applyFill="1"/>
    <xf numFmtId="40" fontId="25" fillId="18" borderId="17" xfId="0" applyNumberFormat="1" applyFont="1" applyFill="1" applyBorder="1"/>
    <xf numFmtId="38" fontId="25" fillId="18" borderId="0" xfId="0" applyNumberFormat="1" applyFont="1" applyFill="1"/>
    <xf numFmtId="38" fontId="25" fillId="18" borderId="12" xfId="0" applyNumberFormat="1" applyFont="1" applyFill="1" applyBorder="1"/>
    <xf numFmtId="38" fontId="25" fillId="18" borderId="34" xfId="0" applyNumberFormat="1" applyFont="1" applyFill="1" applyBorder="1"/>
    <xf numFmtId="38" fontId="25" fillId="18" borderId="24" xfId="37" applyFont="1" applyFill="1" applyBorder="1" applyAlignment="1"/>
    <xf numFmtId="38" fontId="25" fillId="18" borderId="16" xfId="37" applyFont="1" applyFill="1" applyBorder="1" applyAlignment="1"/>
    <xf numFmtId="38" fontId="25" fillId="18" borderId="25" xfId="37" applyFont="1" applyFill="1" applyBorder="1" applyAlignment="1"/>
    <xf numFmtId="38" fontId="25" fillId="18" borderId="28" xfId="37" applyFont="1" applyFill="1" applyBorder="1" applyAlignment="1"/>
    <xf numFmtId="38" fontId="25" fillId="18" borderId="13" xfId="37" applyFont="1" applyFill="1" applyBorder="1" applyAlignment="1"/>
    <xf numFmtId="38" fontId="25" fillId="18" borderId="26" xfId="37" applyFont="1" applyFill="1" applyBorder="1" applyAlignment="1"/>
    <xf numFmtId="38" fontId="25" fillId="18" borderId="21" xfId="37" applyFont="1" applyFill="1" applyBorder="1" applyAlignment="1"/>
    <xf numFmtId="38" fontId="25" fillId="18" borderId="61" xfId="37" applyFont="1" applyFill="1" applyBorder="1" applyAlignment="1"/>
    <xf numFmtId="38" fontId="25" fillId="18" borderId="1" xfId="37" applyFont="1" applyFill="1" applyBorder="1" applyAlignment="1"/>
    <xf numFmtId="38" fontId="25" fillId="18" borderId="13" xfId="37" applyFont="1" applyFill="1" applyBorder="1"/>
    <xf numFmtId="38" fontId="25" fillId="18" borderId="16" xfId="37" applyFont="1" applyFill="1" applyBorder="1"/>
    <xf numFmtId="178" fontId="25" fillId="18" borderId="34" xfId="0" applyNumberFormat="1" applyFont="1" applyFill="1" applyBorder="1"/>
    <xf numFmtId="38" fontId="20" fillId="18" borderId="2" xfId="37" applyFont="1" applyFill="1" applyBorder="1" applyAlignment="1"/>
    <xf numFmtId="0" fontId="54" fillId="18" borderId="28" xfId="0" applyFont="1" applyFill="1" applyBorder="1" applyAlignment="1">
      <alignment horizontal="left"/>
    </xf>
    <xf numFmtId="0" fontId="55" fillId="18" borderId="28" xfId="0" applyFont="1" applyFill="1" applyBorder="1" applyAlignment="1">
      <alignment horizontal="left"/>
    </xf>
    <xf numFmtId="38" fontId="25" fillId="18" borderId="23" xfId="37" applyFont="1" applyFill="1" applyBorder="1" applyAlignment="1"/>
    <xf numFmtId="6" fontId="25" fillId="18" borderId="34" xfId="0" applyNumberFormat="1" applyFont="1" applyFill="1" applyBorder="1"/>
    <xf numFmtId="6" fontId="25" fillId="18" borderId="35" xfId="0" applyNumberFormat="1" applyFont="1" applyFill="1" applyBorder="1"/>
    <xf numFmtId="38" fontId="25" fillId="18" borderId="27" xfId="37" applyFont="1" applyFill="1" applyBorder="1"/>
    <xf numFmtId="38" fontId="25" fillId="18" borderId="17" xfId="37" applyFont="1" applyFill="1" applyBorder="1" applyAlignment="1">
      <alignment horizontal="left"/>
    </xf>
    <xf numFmtId="38" fontId="25" fillId="18" borderId="17" xfId="37" applyFont="1" applyFill="1" applyBorder="1"/>
    <xf numFmtId="38" fontId="25" fillId="18" borderId="18" xfId="37" applyFont="1" applyFill="1" applyBorder="1"/>
    <xf numFmtId="38" fontId="25" fillId="18" borderId="14" xfId="37" applyFont="1" applyFill="1" applyBorder="1" applyAlignment="1">
      <alignment horizontal="center"/>
    </xf>
    <xf numFmtId="38" fontId="38" fillId="18" borderId="14" xfId="37" applyFont="1" applyFill="1" applyBorder="1" applyAlignment="1">
      <alignment horizontal="left"/>
    </xf>
    <xf numFmtId="38" fontId="25" fillId="18" borderId="14" xfId="37" applyFont="1" applyFill="1" applyBorder="1" applyAlignment="1">
      <alignment horizontal="left"/>
    </xf>
    <xf numFmtId="38" fontId="25" fillId="18" borderId="14" xfId="37" applyFont="1" applyFill="1" applyBorder="1"/>
    <xf numFmtId="38" fontId="25" fillId="18" borderId="15" xfId="37" applyFont="1" applyFill="1" applyBorder="1"/>
    <xf numFmtId="38" fontId="25" fillId="18" borderId="12" xfId="37" applyFont="1" applyFill="1" applyBorder="1"/>
    <xf numFmtId="0" fontId="25" fillId="18" borderId="17" xfId="0" applyFont="1" applyFill="1" applyBorder="1" applyAlignment="1">
      <alignment horizontal="center"/>
    </xf>
    <xf numFmtId="38" fontId="25" fillId="18" borderId="30" xfId="37" applyFont="1" applyFill="1" applyBorder="1" applyAlignment="1"/>
    <xf numFmtId="38" fontId="25" fillId="18" borderId="17" xfId="37" applyFont="1" applyFill="1" applyBorder="1" applyAlignment="1">
      <alignment horizontal="center"/>
    </xf>
    <xf numFmtId="38" fontId="25" fillId="18" borderId="18" xfId="37" applyFont="1" applyFill="1" applyBorder="1" applyAlignment="1"/>
    <xf numFmtId="38" fontId="25" fillId="18" borderId="61" xfId="37" applyFont="1" applyFill="1" applyBorder="1" applyAlignment="1">
      <alignment horizontal="center"/>
    </xf>
    <xf numFmtId="38" fontId="25" fillId="18" borderId="58" xfId="37" applyFont="1" applyFill="1" applyBorder="1" applyAlignment="1"/>
    <xf numFmtId="38" fontId="25" fillId="18" borderId="60" xfId="37" applyFont="1" applyFill="1" applyBorder="1" applyAlignment="1"/>
    <xf numFmtId="38" fontId="25" fillId="18" borderId="15" xfId="37" applyFont="1" applyFill="1" applyBorder="1" applyAlignment="1"/>
    <xf numFmtId="38" fontId="25" fillId="18" borderId="38" xfId="37" applyFont="1" applyFill="1" applyBorder="1" applyAlignment="1"/>
    <xf numFmtId="38" fontId="25" fillId="18" borderId="31" xfId="37" applyFont="1" applyFill="1" applyBorder="1" applyAlignment="1"/>
    <xf numFmtId="38" fontId="25" fillId="18" borderId="32" xfId="37" applyFont="1" applyFill="1" applyBorder="1" applyAlignment="1"/>
    <xf numFmtId="38" fontId="25" fillId="18" borderId="2" xfId="37" applyFont="1" applyFill="1" applyBorder="1" applyAlignment="1">
      <alignment horizontal="left"/>
    </xf>
    <xf numFmtId="176" fontId="25" fillId="18" borderId="2" xfId="37" applyNumberFormat="1" applyFont="1" applyFill="1" applyBorder="1" applyAlignment="1"/>
    <xf numFmtId="0" fontId="25" fillId="18" borderId="21" xfId="0" applyFont="1" applyFill="1" applyBorder="1"/>
    <xf numFmtId="0" fontId="25" fillId="18" borderId="18" xfId="0" applyFont="1" applyFill="1" applyBorder="1"/>
    <xf numFmtId="38" fontId="25" fillId="18" borderId="27" xfId="37" applyFont="1" applyFill="1" applyBorder="1" applyAlignment="1"/>
    <xf numFmtId="38" fontId="25" fillId="18" borderId="29" xfId="37" applyFont="1" applyFill="1" applyBorder="1" applyAlignment="1"/>
    <xf numFmtId="0" fontId="25" fillId="18" borderId="14" xfId="0" applyFont="1" applyFill="1" applyBorder="1"/>
    <xf numFmtId="0" fontId="25" fillId="18" borderId="14" xfId="0" applyFont="1" applyFill="1" applyBorder="1" applyAlignment="1">
      <alignment shrinkToFit="1"/>
    </xf>
    <xf numFmtId="0" fontId="25" fillId="18" borderId="15" xfId="0" applyFont="1" applyFill="1" applyBorder="1" applyAlignment="1">
      <alignment shrinkToFit="1"/>
    </xf>
    <xf numFmtId="0" fontId="57" fillId="0" borderId="0" xfId="47"/>
    <xf numFmtId="10" fontId="0" fillId="23" borderId="66" xfId="0" applyNumberFormat="1" applyFill="1" applyBorder="1" applyAlignment="1">
      <alignment vertical="center"/>
    </xf>
    <xf numFmtId="38" fontId="58" fillId="20" borderId="66" xfId="37" applyFont="1" applyFill="1" applyBorder="1" applyAlignment="1">
      <alignment vertical="center"/>
    </xf>
    <xf numFmtId="38" fontId="58" fillId="20" borderId="67" xfId="37" applyFont="1" applyFill="1" applyBorder="1" applyAlignment="1">
      <alignment vertical="center"/>
    </xf>
    <xf numFmtId="0" fontId="58" fillId="0" borderId="57" xfId="0" applyFont="1" applyBorder="1" applyAlignment="1">
      <alignment horizontal="center" vertical="center"/>
    </xf>
    <xf numFmtId="10" fontId="58" fillId="23" borderId="92" xfId="0" applyNumberFormat="1" applyFont="1" applyFill="1" applyBorder="1" applyAlignment="1">
      <alignment horizontal="right" vertical="center"/>
    </xf>
    <xf numFmtId="182" fontId="58" fillId="23" borderId="66" xfId="0" applyNumberFormat="1" applyFont="1" applyFill="1" applyBorder="1" applyAlignment="1">
      <alignment vertical="center"/>
    </xf>
    <xf numFmtId="0" fontId="58" fillId="0" borderId="50" xfId="0" applyFont="1" applyBorder="1" applyAlignment="1">
      <alignment horizontal="left" vertical="center"/>
    </xf>
    <xf numFmtId="10" fontId="58" fillId="23" borderId="96" xfId="0" applyNumberFormat="1" applyFont="1" applyFill="1" applyBorder="1" applyAlignment="1">
      <alignment horizontal="right" vertical="center"/>
    </xf>
    <xf numFmtId="10" fontId="58" fillId="23" borderId="97" xfId="0" applyNumberFormat="1" applyFont="1" applyFill="1" applyBorder="1" applyAlignment="1">
      <alignment horizontal="right" vertical="center"/>
    </xf>
    <xf numFmtId="0" fontId="0" fillId="0" borderId="69" xfId="0" applyBorder="1" applyAlignment="1">
      <alignment horizontal="center" vertical="center"/>
    </xf>
    <xf numFmtId="0" fontId="0" fillId="0" borderId="90" xfId="0" applyBorder="1" applyAlignment="1">
      <alignment horizontal="center" vertical="center"/>
    </xf>
    <xf numFmtId="0" fontId="0" fillId="0" borderId="91" xfId="0" applyBorder="1" applyAlignment="1">
      <alignment horizontal="center" vertical="center"/>
    </xf>
    <xf numFmtId="0" fontId="30" fillId="0" borderId="0" xfId="0" applyFont="1" applyAlignment="1">
      <alignment horizontal="center" vertical="center"/>
    </xf>
    <xf numFmtId="0" fontId="0" fillId="0" borderId="64" xfId="0" applyBorder="1" applyAlignment="1">
      <alignment vertical="center" wrapText="1"/>
    </xf>
    <xf numFmtId="0" fontId="19" fillId="0" borderId="0" xfId="0" applyFont="1" applyAlignment="1">
      <alignment horizontal="right" vertical="center"/>
    </xf>
    <xf numFmtId="0" fontId="0" fillId="18" borderId="57" xfId="0" applyFill="1" applyBorder="1" applyAlignment="1">
      <alignment horizontal="center" vertical="center"/>
    </xf>
    <xf numFmtId="0" fontId="0" fillId="18" borderId="2" xfId="0" applyFill="1" applyBorder="1" applyAlignment="1">
      <alignment horizontal="center" vertical="center"/>
    </xf>
    <xf numFmtId="0" fontId="0" fillId="0" borderId="69" xfId="0" applyBorder="1" applyAlignment="1">
      <alignment vertical="center" wrapText="1"/>
    </xf>
    <xf numFmtId="0" fontId="0" fillId="0" borderId="91" xfId="0" applyBorder="1" applyAlignment="1">
      <alignment vertical="center" wrapText="1"/>
    </xf>
    <xf numFmtId="0" fontId="34" fillId="0" borderId="0" xfId="0" applyFont="1" applyAlignment="1">
      <alignment horizontal="left" vertical="center" wrapText="1"/>
    </xf>
    <xf numFmtId="0" fontId="34" fillId="0" borderId="0" xfId="0" applyFont="1" applyAlignment="1">
      <alignment horizontal="left" vertical="center"/>
    </xf>
    <xf numFmtId="0" fontId="32" fillId="0" borderId="0" xfId="0" applyFont="1" applyAlignment="1">
      <alignment horizontal="left" vertical="top" wrapText="1"/>
    </xf>
    <xf numFmtId="0" fontId="32" fillId="0" borderId="0" xfId="0" applyFont="1" applyAlignment="1">
      <alignment horizontal="left" vertical="top"/>
    </xf>
    <xf numFmtId="0" fontId="32" fillId="0" borderId="0" xfId="0" applyFont="1" applyAlignment="1">
      <alignment horizontal="left" vertical="center" wrapText="1"/>
    </xf>
    <xf numFmtId="0" fontId="31" fillId="0" borderId="0" xfId="0" applyFont="1" applyAlignment="1">
      <alignment horizontal="center" vertical="center"/>
    </xf>
    <xf numFmtId="0" fontId="32" fillId="0" borderId="0" xfId="0" applyFont="1" applyAlignment="1">
      <alignment horizontal="right" vertical="center"/>
    </xf>
    <xf numFmtId="0" fontId="33" fillId="0" borderId="0" xfId="0" applyFont="1" applyAlignment="1">
      <alignment horizontal="left" vertical="top" wrapText="1"/>
    </xf>
    <xf numFmtId="0" fontId="32" fillId="0" borderId="0" xfId="0" applyFont="1" applyAlignment="1">
      <alignment horizontal="justify" vertical="center" wrapText="1"/>
    </xf>
    <xf numFmtId="0" fontId="32" fillId="0" borderId="0" xfId="0" applyFont="1" applyAlignment="1">
      <alignment horizontal="justify" vertical="center"/>
    </xf>
    <xf numFmtId="0" fontId="35" fillId="0" borderId="0" xfId="0" applyFont="1" applyAlignment="1">
      <alignment horizontal="left" vertical="top" wrapText="1"/>
    </xf>
    <xf numFmtId="0" fontId="35" fillId="0" borderId="0" xfId="0" applyFont="1" applyAlignment="1">
      <alignment horizontal="left" vertical="top"/>
    </xf>
    <xf numFmtId="0" fontId="34" fillId="0" borderId="0" xfId="0" applyFont="1" applyAlignment="1">
      <alignment horizontal="left" vertical="top" wrapText="1"/>
    </xf>
    <xf numFmtId="0" fontId="34" fillId="0" borderId="0" xfId="0" applyFont="1" applyAlignment="1">
      <alignment horizontal="left" vertical="top"/>
    </xf>
    <xf numFmtId="0" fontId="35" fillId="0" borderId="0" xfId="0" applyFont="1" applyAlignment="1">
      <alignment horizontal="left" vertical="center" wrapText="1"/>
    </xf>
    <xf numFmtId="0" fontId="35" fillId="0" borderId="0" xfId="0" applyFont="1" applyAlignment="1">
      <alignment horizontal="left" vertical="center"/>
    </xf>
    <xf numFmtId="0" fontId="33" fillId="0" borderId="0" xfId="0" applyFont="1" applyAlignment="1">
      <alignment vertical="center" wrapText="1"/>
    </xf>
    <xf numFmtId="0" fontId="32" fillId="0" borderId="0" xfId="0" applyFont="1" applyAlignment="1">
      <alignment horizontal="left" vertical="center" shrinkToFit="1"/>
    </xf>
    <xf numFmtId="0" fontId="40" fillId="0" borderId="0" xfId="0" applyFont="1" applyAlignment="1">
      <alignment horizontal="center" vertical="center"/>
    </xf>
    <xf numFmtId="0" fontId="39" fillId="0" borderId="0" xfId="0" applyFont="1" applyAlignment="1">
      <alignment horizontal="center" vertical="center"/>
    </xf>
    <xf numFmtId="0" fontId="49" fillId="0" borderId="0" xfId="0" applyFont="1" applyAlignment="1">
      <alignment horizontal="left" vertical="center" indent="1"/>
    </xf>
    <xf numFmtId="0" fontId="41" fillId="26" borderId="64" xfId="0" applyFont="1" applyFill="1" applyBorder="1" applyAlignment="1">
      <alignment horizontal="center" vertical="center"/>
    </xf>
    <xf numFmtId="0" fontId="42" fillId="0" borderId="64" xfId="0" applyFont="1" applyBorder="1" applyAlignment="1">
      <alignment horizontal="center" vertical="center"/>
    </xf>
    <xf numFmtId="0" fontId="19" fillId="0" borderId="0" xfId="0" applyFont="1" applyAlignment="1">
      <alignment wrapText="1"/>
    </xf>
    <xf numFmtId="0" fontId="44" fillId="0" borderId="84" xfId="0" applyFont="1" applyBorder="1" applyAlignment="1">
      <alignment horizontal="center" vertical="center"/>
    </xf>
    <xf numFmtId="0" fontId="44" fillId="0" borderId="89" xfId="0" applyFont="1" applyBorder="1" applyAlignment="1">
      <alignment horizontal="center" vertical="center"/>
    </xf>
    <xf numFmtId="0" fontId="44" fillId="0" borderId="85" xfId="0" applyFont="1" applyBorder="1" applyAlignment="1">
      <alignment horizontal="center" vertical="center"/>
    </xf>
    <xf numFmtId="0" fontId="32" fillId="0" borderId="57" xfId="0" applyFont="1" applyBorder="1" applyAlignment="1">
      <alignment horizontal="left" vertical="center"/>
    </xf>
    <xf numFmtId="0" fontId="32" fillId="0" borderId="23" xfId="0" applyFont="1" applyBorder="1" applyAlignment="1">
      <alignment horizontal="left" vertical="center"/>
    </xf>
    <xf numFmtId="0" fontId="32" fillId="0" borderId="57" xfId="0" applyFont="1" applyBorder="1" applyAlignment="1">
      <alignment horizontal="left" vertical="center" wrapText="1"/>
    </xf>
    <xf numFmtId="0" fontId="32" fillId="0" borderId="23" xfId="0" applyFont="1" applyBorder="1" applyAlignment="1">
      <alignment horizontal="left" vertical="center" wrapText="1"/>
    </xf>
    <xf numFmtId="0" fontId="20" fillId="0" borderId="78" xfId="0" applyFont="1" applyBorder="1" applyAlignment="1">
      <alignment horizontal="center"/>
    </xf>
    <xf numFmtId="0" fontId="20" fillId="0" borderId="17" xfId="0" applyFont="1" applyBorder="1" applyAlignment="1">
      <alignment horizontal="center"/>
    </xf>
    <xf numFmtId="0" fontId="20" fillId="0" borderId="79" xfId="0" applyFont="1" applyBorder="1" applyAlignment="1">
      <alignment horizontal="center"/>
    </xf>
    <xf numFmtId="38" fontId="25" fillId="29" borderId="17" xfId="37" applyFont="1" applyFill="1" applyBorder="1" applyAlignment="1">
      <alignment horizontal="center"/>
    </xf>
    <xf numFmtId="38" fontId="25" fillId="24" borderId="17" xfId="37" applyFont="1" applyFill="1" applyBorder="1" applyAlignment="1">
      <alignment horizontal="center"/>
    </xf>
    <xf numFmtId="38" fontId="25" fillId="29" borderId="26" xfId="37" applyFont="1" applyFill="1" applyBorder="1" applyAlignment="1">
      <alignment horizontal="center"/>
    </xf>
    <xf numFmtId="38" fontId="25" fillId="24" borderId="14" xfId="0" applyNumberFormat="1" applyFont="1" applyFill="1" applyBorder="1" applyAlignment="1">
      <alignment horizontal="center"/>
    </xf>
    <xf numFmtId="0" fontId="25" fillId="24" borderId="14" xfId="0" applyFont="1" applyFill="1" applyBorder="1" applyAlignment="1">
      <alignment horizontal="center"/>
    </xf>
    <xf numFmtId="0" fontId="25" fillId="29" borderId="14" xfId="0" applyFont="1" applyFill="1" applyBorder="1" applyAlignment="1">
      <alignment horizontal="center"/>
    </xf>
    <xf numFmtId="38" fontId="25" fillId="29" borderId="21" xfId="37" applyFont="1" applyFill="1" applyBorder="1" applyAlignment="1">
      <alignment horizontal="center"/>
    </xf>
    <xf numFmtId="38" fontId="25" fillId="18" borderId="17" xfId="37" applyFont="1" applyFill="1" applyBorder="1" applyAlignment="1">
      <alignment horizontal="center"/>
    </xf>
    <xf numFmtId="0" fontId="20" fillId="0" borderId="72" xfId="0" applyFont="1" applyBorder="1" applyAlignment="1">
      <alignment horizontal="left" vertical="top" wrapText="1"/>
    </xf>
    <xf numFmtId="0" fontId="20" fillId="0" borderId="0" xfId="0" applyFont="1" applyAlignment="1">
      <alignment horizontal="left" vertical="top" wrapText="1"/>
    </xf>
    <xf numFmtId="179" fontId="20" fillId="18" borderId="0" xfId="0" applyNumberFormat="1" applyFont="1" applyFill="1" applyAlignment="1">
      <alignment horizontal="center"/>
    </xf>
    <xf numFmtId="38" fontId="20" fillId="18" borderId="0" xfId="37" applyFont="1" applyFill="1" applyAlignment="1">
      <alignment horizontal="center"/>
    </xf>
    <xf numFmtId="38" fontId="25" fillId="18" borderId="2" xfId="37" applyFont="1" applyFill="1" applyBorder="1" applyAlignment="1">
      <alignment horizontal="center"/>
    </xf>
    <xf numFmtId="0" fontId="56" fillId="18" borderId="26" xfId="0" applyFont="1" applyFill="1" applyBorder="1"/>
    <xf numFmtId="38" fontId="25" fillId="24" borderId="1" xfId="37" applyFont="1" applyFill="1" applyBorder="1" applyAlignment="1">
      <alignment horizontal="center"/>
    </xf>
    <xf numFmtId="38" fontId="25" fillId="24" borderId="17" xfId="37" applyFont="1" applyFill="1" applyBorder="1" applyAlignment="1">
      <alignment horizontal="right"/>
    </xf>
    <xf numFmtId="38" fontId="25" fillId="25" borderId="17" xfId="0" applyNumberFormat="1" applyFont="1" applyFill="1" applyBorder="1" applyAlignment="1">
      <alignment horizontal="right"/>
    </xf>
    <xf numFmtId="38" fontId="25" fillId="18" borderId="14" xfId="37" quotePrefix="1" applyFont="1" applyFill="1" applyBorder="1" applyAlignment="1"/>
    <xf numFmtId="38" fontId="25" fillId="29" borderId="1" xfId="37" applyFont="1" applyFill="1" applyBorder="1" applyAlignment="1">
      <alignment horizontal="center"/>
    </xf>
    <xf numFmtId="38" fontId="25" fillId="29" borderId="2" xfId="37" applyFont="1" applyFill="1" applyBorder="1" applyAlignment="1">
      <alignment horizontal="center"/>
    </xf>
    <xf numFmtId="38" fontId="25" fillId="24" borderId="17" xfId="0" applyNumberFormat="1" applyFont="1" applyFill="1" applyBorder="1" applyAlignment="1">
      <alignment horizontal="center"/>
    </xf>
    <xf numFmtId="0" fontId="25" fillId="24" borderId="17" xfId="0" applyFont="1" applyFill="1" applyBorder="1" applyAlignment="1">
      <alignment horizontal="center"/>
    </xf>
    <xf numFmtId="38" fontId="25" fillId="24" borderId="14" xfId="37" applyFont="1" applyFill="1" applyBorder="1" applyAlignment="1">
      <alignment horizontal="center"/>
    </xf>
    <xf numFmtId="38" fontId="25" fillId="24" borderId="26" xfId="37" applyFont="1" applyFill="1" applyBorder="1" applyAlignment="1">
      <alignment horizontal="center"/>
    </xf>
    <xf numFmtId="38" fontId="25" fillId="29" borderId="14" xfId="37" applyFont="1" applyFill="1" applyBorder="1" applyAlignment="1">
      <alignment horizontal="center"/>
    </xf>
    <xf numFmtId="38" fontId="25" fillId="29" borderId="61" xfId="37" applyFont="1" applyFill="1" applyBorder="1" applyAlignment="1">
      <alignment horizontal="center"/>
    </xf>
    <xf numFmtId="38" fontId="25" fillId="24" borderId="61" xfId="0" applyNumberFormat="1" applyFont="1" applyFill="1" applyBorder="1" applyAlignment="1">
      <alignment horizontal="center"/>
    </xf>
    <xf numFmtId="0" fontId="25" fillId="24" borderId="61" xfId="0" applyFont="1" applyFill="1" applyBorder="1" applyAlignment="1">
      <alignment horizontal="center"/>
    </xf>
    <xf numFmtId="38" fontId="25" fillId="20" borderId="17" xfId="37" applyFont="1" applyFill="1" applyBorder="1" applyAlignment="1">
      <alignment horizontal="center"/>
    </xf>
    <xf numFmtId="177" fontId="25" fillId="25" borderId="34" xfId="0" applyNumberFormat="1" applyFont="1" applyFill="1" applyBorder="1" applyAlignment="1">
      <alignment horizontal="center"/>
    </xf>
    <xf numFmtId="38" fontId="25" fillId="25" borderId="17" xfId="0" applyNumberFormat="1" applyFont="1" applyFill="1" applyBorder="1" applyAlignment="1">
      <alignment horizontal="center"/>
    </xf>
    <xf numFmtId="177" fontId="37" fillId="25" borderId="34" xfId="0" applyNumberFormat="1" applyFont="1" applyFill="1" applyBorder="1" applyAlignment="1">
      <alignment horizontal="center"/>
    </xf>
    <xf numFmtId="38" fontId="25" fillId="25" borderId="26" xfId="0" applyNumberFormat="1" applyFont="1" applyFill="1" applyBorder="1" applyAlignment="1">
      <alignment horizontal="center"/>
    </xf>
    <xf numFmtId="176" fontId="25" fillId="24" borderId="14" xfId="37" applyNumberFormat="1" applyFont="1" applyFill="1" applyBorder="1" applyAlignment="1">
      <alignment horizontal="center"/>
    </xf>
    <xf numFmtId="38" fontId="25" fillId="25" borderId="14" xfId="37" applyFont="1" applyFill="1" applyBorder="1" applyAlignment="1">
      <alignment horizontal="center"/>
    </xf>
    <xf numFmtId="0" fontId="29" fillId="0" borderId="0" xfId="0" applyFont="1" applyAlignment="1">
      <alignment horizontal="center" vertical="center" wrapText="1" shrinkToFit="1"/>
    </xf>
    <xf numFmtId="0" fontId="29" fillId="0" borderId="0" xfId="0" applyFont="1" applyAlignment="1">
      <alignment horizontal="center" vertical="center" shrinkToFit="1"/>
    </xf>
    <xf numFmtId="0" fontId="20" fillId="19" borderId="2" xfId="0" applyFont="1" applyFill="1" applyBorder="1" applyAlignment="1">
      <alignment horizontal="center"/>
    </xf>
    <xf numFmtId="38" fontId="25" fillId="18" borderId="28" xfId="0" applyNumberFormat="1" applyFont="1" applyFill="1" applyBorder="1" applyAlignment="1">
      <alignment horizontal="center"/>
    </xf>
    <xf numFmtId="40" fontId="25" fillId="18" borderId="17" xfId="0" applyNumberFormat="1" applyFont="1" applyFill="1" applyBorder="1" applyAlignment="1">
      <alignment horizontal="center"/>
    </xf>
    <xf numFmtId="38" fontId="0" fillId="23" borderId="98" xfId="37" applyFont="1" applyFill="1" applyBorder="1" applyAlignment="1">
      <alignment horizontal="right" vertical="center"/>
    </xf>
  </cellXfs>
  <cellStyles count="4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args.style" xfId="19" xr:uid="{ACE15557-9A9C-4AB6-9815-532741612A3D}"/>
    <cellStyle name="Header1" xfId="20" xr:uid="{32095550-A25A-4359-A417-1AA9D1A2ACDB}"/>
    <cellStyle name="Header2" xfId="21" xr:uid="{B957193C-4320-490C-8450-48940494412D}"/>
    <cellStyle name="per.style" xfId="22" xr:uid="{5D52BCEE-8559-419B-BA88-F58848B4E9BE}"/>
    <cellStyle name="アクセント 1" xfId="23" builtinId="29" customBuiltin="1"/>
    <cellStyle name="アクセント 2" xfId="24" builtinId="33" customBuiltin="1"/>
    <cellStyle name="アクセント 3" xfId="25" builtinId="37" customBuiltin="1"/>
    <cellStyle name="アクセント 4" xfId="26" builtinId="41" customBuiltin="1"/>
    <cellStyle name="アクセント 5" xfId="27" builtinId="45" customBuiltin="1"/>
    <cellStyle name="アクセント 6" xfId="28" builtinId="49" customBuiltin="1"/>
    <cellStyle name="タイトル" xfId="29" builtinId="15" customBuiltin="1"/>
    <cellStyle name="チェック セル" xfId="30" builtinId="23" customBuiltin="1"/>
    <cellStyle name="どちらでもない" xfId="31" builtinId="28" customBuiltin="1"/>
    <cellStyle name="ハイパーリンク" xfId="47" builtinId="8"/>
    <cellStyle name="メモ" xfId="32" builtinId="10" customBuiltin="1"/>
    <cellStyle name="リンク セル" xfId="33" builtinId="24" customBuiltin="1"/>
    <cellStyle name="悪い" xfId="34" builtinId="27" customBuiltin="1"/>
    <cellStyle name="計算" xfId="35" builtinId="22" customBuiltin="1"/>
    <cellStyle name="警告文" xfId="36" builtinId="11" customBuiltin="1"/>
    <cellStyle name="桁区切り" xfId="37" builtinId="6"/>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入力" xfId="45" builtinId="20" customBuiltin="1"/>
    <cellStyle name="標準" xfId="0" builtinId="0"/>
    <cellStyle name="良い" xfId="46"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91110</xdr:colOff>
      <xdr:row>34</xdr:row>
      <xdr:rowOff>1573696</xdr:rowOff>
    </xdr:from>
    <xdr:to>
      <xdr:col>18</xdr:col>
      <xdr:colOff>125786</xdr:colOff>
      <xdr:row>35</xdr:row>
      <xdr:rowOff>2297099</xdr:rowOff>
    </xdr:to>
    <xdr:pic>
      <xdr:nvPicPr>
        <xdr:cNvPr id="2" name="図 1" descr="テキスト&#10;&#10;AI によって生成されたコンテンツは間違っている可能性があります。">
          <a:extLst>
            <a:ext uri="{FF2B5EF4-FFF2-40B4-BE49-F238E27FC236}">
              <a16:creationId xmlns:a16="http://schemas.microsoft.com/office/drawing/2014/main" id="{0826505C-77FB-E915-9161-DE54653D26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4436" y="35772587"/>
          <a:ext cx="4681220" cy="23964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235595</xdr:colOff>
      <xdr:row>3</xdr:row>
      <xdr:rowOff>134179</xdr:rowOff>
    </xdr:from>
    <xdr:to>
      <xdr:col>23</xdr:col>
      <xdr:colOff>392503</xdr:colOff>
      <xdr:row>15</xdr:row>
      <xdr:rowOff>153229</xdr:rowOff>
    </xdr:to>
    <xdr:sp macro="" textlink="">
      <xdr:nvSpPr>
        <xdr:cNvPr id="2" name="正方形/長方形 1">
          <a:extLst>
            <a:ext uri="{FF2B5EF4-FFF2-40B4-BE49-F238E27FC236}">
              <a16:creationId xmlns:a16="http://schemas.microsoft.com/office/drawing/2014/main" id="{E00BA9C3-ACD0-7577-49A9-C77AE05B5C85}"/>
            </a:ext>
          </a:extLst>
        </xdr:cNvPr>
        <xdr:cNvSpPr/>
      </xdr:nvSpPr>
      <xdr:spPr>
        <a:xfrm>
          <a:off x="508921" y="813353"/>
          <a:ext cx="6170082" cy="2197376"/>
        </a:xfrm>
        <a:prstGeom prst="rect">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just"/>
          <a:r>
            <a:rPr lang="ja-JP" sz="1200" kern="100">
              <a:solidFill>
                <a:srgbClr val="000000"/>
              </a:solidFill>
              <a:effectLst/>
              <a:ea typeface="BIZ UDP明朝 Medium" panose="02020500000000000000" pitchFamily="18" charset="-128"/>
              <a:cs typeface="Times New Roman" panose="02020603050405020304" pitchFamily="18" charset="0"/>
            </a:rPr>
            <a:t>１　入力表</a:t>
          </a:r>
          <a:endParaRPr lang="ja-JP" sz="1050" kern="100">
            <a:effectLst/>
            <a:ea typeface="游明朝" panose="02020400000000000000" pitchFamily="18" charset="-128"/>
            <a:cs typeface="Times New Roman" panose="02020603050405020304" pitchFamily="18" charset="0"/>
          </a:endParaRPr>
        </a:p>
        <a:p>
          <a:pPr algn="just"/>
          <a:r>
            <a:rPr lang="ja-JP" sz="1200" kern="100">
              <a:solidFill>
                <a:srgbClr val="000000"/>
              </a:solidFill>
              <a:effectLst/>
              <a:ea typeface="BIZ UDP明朝 Medium" panose="02020500000000000000" pitchFamily="18" charset="-128"/>
              <a:cs typeface="Times New Roman" panose="02020603050405020304" pitchFamily="18" charset="0"/>
            </a:rPr>
            <a:t>・「黄　色」のセル・・各自治体の実態に応じて入力を変更してください</a:t>
          </a:r>
          <a:endParaRPr lang="ja-JP" sz="1050" kern="100">
            <a:effectLst/>
            <a:ea typeface="游明朝" panose="02020400000000000000" pitchFamily="18" charset="-128"/>
            <a:cs typeface="Times New Roman" panose="02020603050405020304" pitchFamily="18" charset="0"/>
          </a:endParaRPr>
        </a:p>
        <a:p>
          <a:pPr algn="just"/>
          <a:r>
            <a:rPr lang="ja-JP" sz="1200" kern="100">
              <a:solidFill>
                <a:srgbClr val="000000"/>
              </a:solidFill>
              <a:effectLst/>
              <a:ea typeface="BIZ UDP明朝 Medium" panose="02020500000000000000" pitchFamily="18" charset="-128"/>
              <a:cs typeface="Times New Roman" panose="02020603050405020304" pitchFamily="18" charset="0"/>
            </a:rPr>
            <a:t>・「緑　色」のセル・・法令等変更の可能性があります。都度確認をしてください</a:t>
          </a:r>
          <a:endParaRPr lang="ja-JP" sz="1050" kern="100">
            <a:effectLst/>
            <a:ea typeface="游明朝" panose="02020400000000000000" pitchFamily="18" charset="-128"/>
            <a:cs typeface="Times New Roman" panose="02020603050405020304" pitchFamily="18" charset="0"/>
          </a:endParaRPr>
        </a:p>
        <a:p>
          <a:pPr algn="just"/>
          <a:r>
            <a:rPr lang="ja-JP" sz="1200" kern="100">
              <a:solidFill>
                <a:srgbClr val="000000"/>
              </a:solidFill>
              <a:effectLst/>
              <a:ea typeface="BIZ UDP明朝 Medium" panose="02020500000000000000" pitchFamily="18" charset="-128"/>
              <a:cs typeface="Times New Roman" panose="02020603050405020304" pitchFamily="18" charset="0"/>
            </a:rPr>
            <a:t>（詳細は下記の「入力表について」を参照）</a:t>
          </a:r>
          <a:endParaRPr lang="ja-JP" sz="1050" kern="100">
            <a:effectLst/>
            <a:ea typeface="游明朝" panose="02020400000000000000" pitchFamily="18" charset="-128"/>
            <a:cs typeface="Times New Roman" panose="02020603050405020304" pitchFamily="18" charset="0"/>
          </a:endParaRPr>
        </a:p>
        <a:p>
          <a:pPr algn="just"/>
          <a:r>
            <a:rPr lang="en-US" sz="1200" kern="100">
              <a:solidFill>
                <a:srgbClr val="000000"/>
              </a:solidFill>
              <a:effectLst/>
              <a:latin typeface="BIZ UDP明朝 Medium" panose="02020500000000000000" pitchFamily="18" charset="-128"/>
              <a:ea typeface="游明朝" panose="02020400000000000000" pitchFamily="18" charset="-128"/>
              <a:cs typeface="Times New Roman" panose="02020603050405020304" pitchFamily="18" charset="0"/>
            </a:rPr>
            <a:t> </a:t>
          </a:r>
          <a:endParaRPr lang="ja-JP" sz="1050" kern="100">
            <a:effectLst/>
            <a:ea typeface="游明朝" panose="02020400000000000000" pitchFamily="18" charset="-128"/>
            <a:cs typeface="Times New Roman" panose="02020603050405020304" pitchFamily="18" charset="0"/>
          </a:endParaRPr>
        </a:p>
        <a:p>
          <a:pPr algn="just"/>
          <a:r>
            <a:rPr lang="ja-JP" sz="1200" kern="100">
              <a:solidFill>
                <a:srgbClr val="000000"/>
              </a:solidFill>
              <a:effectLst/>
              <a:ea typeface="BIZ UDP明朝 Medium" panose="02020500000000000000" pitchFamily="18" charset="-128"/>
              <a:cs typeface="Times New Roman" panose="02020603050405020304" pitchFamily="18" charset="0"/>
            </a:rPr>
            <a:t>２　原価計算書</a:t>
          </a:r>
          <a:endParaRPr lang="ja-JP" sz="1050" kern="100">
            <a:effectLst/>
            <a:ea typeface="游明朝" panose="02020400000000000000" pitchFamily="18" charset="-128"/>
            <a:cs typeface="Times New Roman" panose="02020603050405020304" pitchFamily="18" charset="0"/>
          </a:endParaRPr>
        </a:p>
        <a:p>
          <a:pPr algn="just"/>
          <a:r>
            <a:rPr lang="ja-JP" sz="1200" kern="100">
              <a:solidFill>
                <a:srgbClr val="000000"/>
              </a:solidFill>
              <a:effectLst/>
              <a:ea typeface="BIZ UDP明朝 Medium" panose="02020500000000000000" pitchFamily="18" charset="-128"/>
              <a:cs typeface="Times New Roman" panose="02020603050405020304" pitchFamily="18" charset="0"/>
            </a:rPr>
            <a:t>・「グレー」のセル・・自動計算のため、入力不要です</a:t>
          </a:r>
          <a:endParaRPr lang="ja-JP" sz="1050" kern="100">
            <a:effectLst/>
            <a:ea typeface="游明朝" panose="02020400000000000000" pitchFamily="18" charset="-128"/>
            <a:cs typeface="Times New Roman" panose="02020603050405020304" pitchFamily="18" charset="0"/>
          </a:endParaRPr>
        </a:p>
        <a:p>
          <a:pPr algn="just"/>
          <a:r>
            <a:rPr lang="ja-JP" sz="1200" kern="100">
              <a:solidFill>
                <a:srgbClr val="000000"/>
              </a:solidFill>
              <a:effectLst/>
              <a:ea typeface="BIZ UDP明朝 Medium" panose="02020500000000000000" pitchFamily="18" charset="-128"/>
              <a:cs typeface="Times New Roman" panose="02020603050405020304" pitchFamily="18" charset="0"/>
            </a:rPr>
            <a:t>・</a:t>
          </a:r>
          <a:r>
            <a:rPr lang="en-US" sz="1200" kern="100">
              <a:solidFill>
                <a:srgbClr val="000000"/>
              </a:solidFill>
              <a:effectLst/>
              <a:ea typeface="BIZ UDP明朝 Medium" panose="02020500000000000000" pitchFamily="18" charset="-128"/>
              <a:cs typeface="Times New Roman" panose="02020603050405020304" pitchFamily="18" charset="0"/>
            </a:rPr>
            <a:t>C</a:t>
          </a:r>
          <a:r>
            <a:rPr lang="ja-JP" sz="1200" kern="100">
              <a:solidFill>
                <a:srgbClr val="000000"/>
              </a:solidFill>
              <a:effectLst/>
              <a:ea typeface="BIZ UDP明朝 Medium" panose="02020500000000000000" pitchFamily="18" charset="-128"/>
              <a:cs typeface="Times New Roman" panose="02020603050405020304" pitchFamily="18" charset="0"/>
            </a:rPr>
            <a:t>列から</a:t>
          </a:r>
          <a:r>
            <a:rPr lang="en-US" sz="1200" kern="100">
              <a:solidFill>
                <a:srgbClr val="000000"/>
              </a:solidFill>
              <a:effectLst/>
              <a:ea typeface="BIZ UDP明朝 Medium" panose="02020500000000000000" pitchFamily="18" charset="-128"/>
              <a:cs typeface="Times New Roman" panose="02020603050405020304" pitchFamily="18" charset="0"/>
            </a:rPr>
            <a:t>AB</a:t>
          </a:r>
          <a:r>
            <a:rPr lang="ja-JP" sz="1200" kern="100">
              <a:solidFill>
                <a:srgbClr val="000000"/>
              </a:solidFill>
              <a:effectLst/>
              <a:ea typeface="BIZ UDP明朝 Medium" panose="02020500000000000000" pitchFamily="18" charset="-128"/>
              <a:cs typeface="Times New Roman" panose="02020603050405020304" pitchFamily="18" charset="0"/>
            </a:rPr>
            <a:t>列で色が付いていないセルは、入力不要です</a:t>
          </a:r>
          <a:endParaRPr lang="ja-JP" sz="1050" kern="100">
            <a:effectLst/>
            <a:ea typeface="游明朝" panose="02020400000000000000" pitchFamily="18" charset="-128"/>
            <a:cs typeface="Times New Roman" panose="02020603050405020304" pitchFamily="18" charset="0"/>
          </a:endParaRPr>
        </a:p>
        <a:p>
          <a:pPr algn="just"/>
          <a:r>
            <a:rPr lang="ja-JP" sz="1200" kern="100">
              <a:solidFill>
                <a:srgbClr val="000000"/>
              </a:solidFill>
              <a:effectLst/>
              <a:ea typeface="BIZ UDP明朝 Medium" panose="02020500000000000000" pitchFamily="18" charset="-128"/>
              <a:cs typeface="Times New Roman" panose="02020603050405020304" pitchFamily="18" charset="0"/>
            </a:rPr>
            <a:t>・色がついているセルは入力表から転記されるセルです。原価計算書への直接入力</a:t>
          </a:r>
          <a:r>
            <a:rPr lang="ja-JP" altLang="en-US" sz="1200" kern="100">
              <a:solidFill>
                <a:srgbClr val="000000"/>
              </a:solidFill>
              <a:effectLst/>
              <a:ea typeface="BIZ UDP明朝 Medium" panose="02020500000000000000" pitchFamily="18" charset="-128"/>
              <a:cs typeface="Times New Roman" panose="02020603050405020304" pitchFamily="18" charset="0"/>
            </a:rPr>
            <a:t>は</a:t>
          </a:r>
          <a:r>
            <a:rPr lang="ja-JP" sz="1200" kern="100">
              <a:solidFill>
                <a:srgbClr val="000000"/>
              </a:solidFill>
              <a:effectLst/>
              <a:ea typeface="BIZ UDP明朝 Medium" panose="02020500000000000000" pitchFamily="18" charset="-128"/>
              <a:cs typeface="Times New Roman" panose="02020603050405020304" pitchFamily="18" charset="0"/>
            </a:rPr>
            <a:t>不要です</a:t>
          </a:r>
          <a:endParaRPr lang="ja-JP" sz="1050" kern="100">
            <a:effectLst/>
            <a:ea typeface="游明朝" panose="02020400000000000000" pitchFamily="18" charset="-128"/>
            <a:cs typeface="Times New Roman" panose="02020603050405020304" pitchFamily="18"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169334</xdr:colOff>
      <xdr:row>5</xdr:row>
      <xdr:rowOff>76202</xdr:rowOff>
    </xdr:from>
    <xdr:to>
      <xdr:col>23</xdr:col>
      <xdr:colOff>52916</xdr:colOff>
      <xdr:row>17</xdr:row>
      <xdr:rowOff>95252</xdr:rowOff>
    </xdr:to>
    <xdr:sp macro="" textlink="">
      <xdr:nvSpPr>
        <xdr:cNvPr id="2" name="正方形/長方形 1">
          <a:extLst>
            <a:ext uri="{FF2B5EF4-FFF2-40B4-BE49-F238E27FC236}">
              <a16:creationId xmlns:a16="http://schemas.microsoft.com/office/drawing/2014/main" id="{04F3AFB6-F62B-462E-A807-FEE763848396}"/>
            </a:ext>
          </a:extLst>
        </xdr:cNvPr>
        <xdr:cNvSpPr/>
      </xdr:nvSpPr>
      <xdr:spPr>
        <a:xfrm>
          <a:off x="169334" y="804865"/>
          <a:ext cx="5798607" cy="2119312"/>
        </a:xfrm>
        <a:prstGeom prst="rect">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just"/>
          <a:r>
            <a:rPr lang="ja-JP" sz="1200" kern="100">
              <a:solidFill>
                <a:srgbClr val="000000"/>
              </a:solidFill>
              <a:effectLst/>
              <a:ea typeface="BIZ UDP明朝 Medium" panose="02020500000000000000" pitchFamily="18" charset="-128"/>
              <a:cs typeface="Times New Roman" panose="02020603050405020304" pitchFamily="18" charset="0"/>
            </a:rPr>
            <a:t>１　入力表</a:t>
          </a:r>
          <a:endParaRPr lang="ja-JP" sz="1050" kern="100">
            <a:effectLst/>
            <a:ea typeface="游明朝" panose="02020400000000000000" pitchFamily="18" charset="-128"/>
            <a:cs typeface="Times New Roman" panose="02020603050405020304" pitchFamily="18" charset="0"/>
          </a:endParaRPr>
        </a:p>
        <a:p>
          <a:pPr algn="just"/>
          <a:r>
            <a:rPr lang="ja-JP" sz="1200" kern="100">
              <a:solidFill>
                <a:srgbClr val="000000"/>
              </a:solidFill>
              <a:effectLst/>
              <a:ea typeface="BIZ UDP明朝 Medium" panose="02020500000000000000" pitchFamily="18" charset="-128"/>
              <a:cs typeface="Times New Roman" panose="02020603050405020304" pitchFamily="18" charset="0"/>
            </a:rPr>
            <a:t>・「黄　色」のセル・・各自治体の実態に応じて入力を変更してください</a:t>
          </a:r>
          <a:endParaRPr lang="ja-JP" sz="1050" kern="100">
            <a:effectLst/>
            <a:ea typeface="游明朝" panose="02020400000000000000" pitchFamily="18" charset="-128"/>
            <a:cs typeface="Times New Roman" panose="02020603050405020304" pitchFamily="18" charset="0"/>
          </a:endParaRPr>
        </a:p>
        <a:p>
          <a:pPr algn="just"/>
          <a:r>
            <a:rPr lang="ja-JP" sz="1200" kern="100">
              <a:solidFill>
                <a:srgbClr val="000000"/>
              </a:solidFill>
              <a:effectLst/>
              <a:ea typeface="BIZ UDP明朝 Medium" panose="02020500000000000000" pitchFamily="18" charset="-128"/>
              <a:cs typeface="Times New Roman" panose="02020603050405020304" pitchFamily="18" charset="0"/>
            </a:rPr>
            <a:t>・「緑　色」のセル・・法令等変更の可能性があります。都度確認をしてください</a:t>
          </a:r>
          <a:endParaRPr lang="ja-JP" sz="1050" kern="100">
            <a:effectLst/>
            <a:ea typeface="游明朝" panose="02020400000000000000" pitchFamily="18" charset="-128"/>
            <a:cs typeface="Times New Roman" panose="02020603050405020304" pitchFamily="18" charset="0"/>
          </a:endParaRPr>
        </a:p>
        <a:p>
          <a:pPr algn="just"/>
          <a:r>
            <a:rPr lang="ja-JP" sz="1200" kern="100">
              <a:solidFill>
                <a:srgbClr val="000000"/>
              </a:solidFill>
              <a:effectLst/>
              <a:ea typeface="BIZ UDP明朝 Medium" panose="02020500000000000000" pitchFamily="18" charset="-128"/>
              <a:cs typeface="Times New Roman" panose="02020603050405020304" pitchFamily="18" charset="0"/>
            </a:rPr>
            <a:t>（詳細は下記の「入力表について」を参照）</a:t>
          </a:r>
          <a:endParaRPr lang="ja-JP" sz="1050" kern="100">
            <a:effectLst/>
            <a:ea typeface="游明朝" panose="02020400000000000000" pitchFamily="18" charset="-128"/>
            <a:cs typeface="Times New Roman" panose="02020603050405020304" pitchFamily="18" charset="0"/>
          </a:endParaRPr>
        </a:p>
        <a:p>
          <a:pPr algn="just"/>
          <a:r>
            <a:rPr lang="en-US" sz="1200" kern="100">
              <a:solidFill>
                <a:srgbClr val="000000"/>
              </a:solidFill>
              <a:effectLst/>
              <a:latin typeface="BIZ UDP明朝 Medium" panose="02020500000000000000" pitchFamily="18" charset="-128"/>
              <a:ea typeface="游明朝" panose="02020400000000000000" pitchFamily="18" charset="-128"/>
              <a:cs typeface="Times New Roman" panose="02020603050405020304" pitchFamily="18" charset="0"/>
            </a:rPr>
            <a:t> </a:t>
          </a:r>
          <a:endParaRPr lang="ja-JP" sz="1050" kern="100">
            <a:effectLst/>
            <a:ea typeface="游明朝" panose="02020400000000000000" pitchFamily="18" charset="-128"/>
            <a:cs typeface="Times New Roman" panose="02020603050405020304" pitchFamily="18" charset="0"/>
          </a:endParaRPr>
        </a:p>
        <a:p>
          <a:pPr algn="just"/>
          <a:r>
            <a:rPr lang="ja-JP" sz="1200" kern="100">
              <a:solidFill>
                <a:srgbClr val="000000"/>
              </a:solidFill>
              <a:effectLst/>
              <a:ea typeface="BIZ UDP明朝 Medium" panose="02020500000000000000" pitchFamily="18" charset="-128"/>
              <a:cs typeface="Times New Roman" panose="02020603050405020304" pitchFamily="18" charset="0"/>
            </a:rPr>
            <a:t>２　原価計算書</a:t>
          </a:r>
          <a:endParaRPr lang="ja-JP" sz="1050" kern="100">
            <a:effectLst/>
            <a:ea typeface="游明朝" panose="02020400000000000000" pitchFamily="18" charset="-128"/>
            <a:cs typeface="Times New Roman" panose="02020603050405020304" pitchFamily="18" charset="0"/>
          </a:endParaRPr>
        </a:p>
        <a:p>
          <a:pPr algn="just"/>
          <a:r>
            <a:rPr lang="ja-JP" sz="1200" kern="100">
              <a:solidFill>
                <a:srgbClr val="000000"/>
              </a:solidFill>
              <a:effectLst/>
              <a:ea typeface="BIZ UDP明朝 Medium" panose="02020500000000000000" pitchFamily="18" charset="-128"/>
              <a:cs typeface="Times New Roman" panose="02020603050405020304" pitchFamily="18" charset="0"/>
            </a:rPr>
            <a:t>・「グレー」のセル・・自動計算のため、入力不要です</a:t>
          </a:r>
          <a:endParaRPr lang="ja-JP" sz="1050" kern="100">
            <a:effectLst/>
            <a:ea typeface="游明朝" panose="02020400000000000000" pitchFamily="18" charset="-128"/>
            <a:cs typeface="Times New Roman" panose="02020603050405020304" pitchFamily="18" charset="0"/>
          </a:endParaRPr>
        </a:p>
        <a:p>
          <a:pPr algn="just"/>
          <a:r>
            <a:rPr lang="ja-JP" sz="1200" kern="100">
              <a:solidFill>
                <a:srgbClr val="000000"/>
              </a:solidFill>
              <a:effectLst/>
              <a:ea typeface="BIZ UDP明朝 Medium" panose="02020500000000000000" pitchFamily="18" charset="-128"/>
              <a:cs typeface="Times New Roman" panose="02020603050405020304" pitchFamily="18" charset="0"/>
            </a:rPr>
            <a:t>・</a:t>
          </a:r>
          <a:r>
            <a:rPr lang="en-US" sz="1200" kern="100">
              <a:solidFill>
                <a:srgbClr val="000000"/>
              </a:solidFill>
              <a:effectLst/>
              <a:ea typeface="BIZ UDP明朝 Medium" panose="02020500000000000000" pitchFamily="18" charset="-128"/>
              <a:cs typeface="Times New Roman" panose="02020603050405020304" pitchFamily="18" charset="0"/>
            </a:rPr>
            <a:t>C</a:t>
          </a:r>
          <a:r>
            <a:rPr lang="ja-JP" sz="1200" kern="100">
              <a:solidFill>
                <a:srgbClr val="000000"/>
              </a:solidFill>
              <a:effectLst/>
              <a:ea typeface="BIZ UDP明朝 Medium" panose="02020500000000000000" pitchFamily="18" charset="-128"/>
              <a:cs typeface="Times New Roman" panose="02020603050405020304" pitchFamily="18" charset="0"/>
            </a:rPr>
            <a:t>列から</a:t>
          </a:r>
          <a:r>
            <a:rPr lang="en-US" sz="1200" kern="100">
              <a:solidFill>
                <a:srgbClr val="000000"/>
              </a:solidFill>
              <a:effectLst/>
              <a:ea typeface="BIZ UDP明朝 Medium" panose="02020500000000000000" pitchFamily="18" charset="-128"/>
              <a:cs typeface="Times New Roman" panose="02020603050405020304" pitchFamily="18" charset="0"/>
            </a:rPr>
            <a:t>AB</a:t>
          </a:r>
          <a:r>
            <a:rPr lang="ja-JP" sz="1200" kern="100">
              <a:solidFill>
                <a:srgbClr val="000000"/>
              </a:solidFill>
              <a:effectLst/>
              <a:ea typeface="BIZ UDP明朝 Medium" panose="02020500000000000000" pitchFamily="18" charset="-128"/>
              <a:cs typeface="Times New Roman" panose="02020603050405020304" pitchFamily="18" charset="0"/>
            </a:rPr>
            <a:t>列で色が付いていないセルは、入力不要です</a:t>
          </a:r>
          <a:endParaRPr lang="ja-JP" sz="1050" kern="100">
            <a:effectLst/>
            <a:ea typeface="游明朝" panose="02020400000000000000" pitchFamily="18" charset="-128"/>
            <a:cs typeface="Times New Roman" panose="02020603050405020304" pitchFamily="18" charset="0"/>
          </a:endParaRPr>
        </a:p>
        <a:p>
          <a:pPr algn="just"/>
          <a:r>
            <a:rPr lang="ja-JP" sz="1200" kern="100">
              <a:solidFill>
                <a:srgbClr val="000000"/>
              </a:solidFill>
              <a:effectLst/>
              <a:ea typeface="BIZ UDP明朝 Medium" panose="02020500000000000000" pitchFamily="18" charset="-128"/>
              <a:cs typeface="Times New Roman" panose="02020603050405020304" pitchFamily="18" charset="0"/>
            </a:rPr>
            <a:t>・色がついているセルは入力表から転記されるセルです。原価計算書への直接入力</a:t>
          </a:r>
          <a:r>
            <a:rPr lang="ja-JP" altLang="en-US" sz="1200" kern="100">
              <a:solidFill>
                <a:srgbClr val="000000"/>
              </a:solidFill>
              <a:effectLst/>
              <a:ea typeface="BIZ UDP明朝 Medium" panose="02020500000000000000" pitchFamily="18" charset="-128"/>
              <a:cs typeface="Times New Roman" panose="02020603050405020304" pitchFamily="18" charset="0"/>
            </a:rPr>
            <a:t>は</a:t>
          </a:r>
          <a:r>
            <a:rPr lang="ja-JP" sz="1200" kern="100">
              <a:solidFill>
                <a:srgbClr val="000000"/>
              </a:solidFill>
              <a:effectLst/>
              <a:ea typeface="BIZ UDP明朝 Medium" panose="02020500000000000000" pitchFamily="18" charset="-128"/>
              <a:cs typeface="Times New Roman" panose="02020603050405020304" pitchFamily="18" charset="0"/>
            </a:rPr>
            <a:t>不要です</a:t>
          </a:r>
          <a:endParaRPr lang="ja-JP" sz="1050" kern="100">
            <a:effectLst/>
            <a:ea typeface="游明朝" panose="02020400000000000000" pitchFamily="18"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29112-14C9-4D82-9B1C-57FE0F7F76A8}">
  <dimension ref="A1"/>
  <sheetViews>
    <sheetView workbookViewId="0"/>
  </sheetViews>
  <sheetFormatPr defaultRowHeight="13.5"/>
  <sheetData/>
  <phoneticPr fontId="22"/>
  <pageMargins left="0.75" right="0.75" top="1" bottom="1" header="0.51200000000000001" footer="0.51200000000000001"/>
  <pageSetup paperSize="0" scale="0" firstPageNumber="0" orientation="portrait" usePrinterDefaults="0" horizontalDpi="0" verticalDpi="0" copies="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6AB4F-AFEB-4364-B56A-6B8EEF7153E2}">
  <sheetPr>
    <tabColor theme="5" tint="-0.249977111117893"/>
  </sheetPr>
  <dimension ref="A1:X38"/>
  <sheetViews>
    <sheetView workbookViewId="0">
      <selection sqref="A1:X1"/>
    </sheetView>
  </sheetViews>
  <sheetFormatPr defaultRowHeight="13.5"/>
  <cols>
    <col min="1" max="83" width="3.625" customWidth="1"/>
  </cols>
  <sheetData>
    <row r="1" spans="1:24" ht="16.5">
      <c r="A1" s="310" t="s">
        <v>194</v>
      </c>
      <c r="B1" s="310"/>
      <c r="C1" s="310"/>
      <c r="D1" s="310"/>
      <c r="E1" s="310"/>
      <c r="F1" s="310"/>
      <c r="G1" s="310"/>
      <c r="H1" s="310"/>
      <c r="I1" s="310"/>
      <c r="J1" s="310"/>
      <c r="K1" s="310"/>
      <c r="L1" s="310"/>
      <c r="M1" s="310"/>
      <c r="N1" s="310"/>
      <c r="O1" s="310"/>
      <c r="P1" s="310"/>
      <c r="Q1" s="310"/>
      <c r="R1" s="310"/>
      <c r="S1" s="310"/>
      <c r="T1" s="310"/>
      <c r="U1" s="310"/>
      <c r="V1" s="310"/>
      <c r="W1" s="310"/>
      <c r="X1" s="310"/>
    </row>
    <row r="2" spans="1:24" ht="14.25">
      <c r="A2" s="311"/>
      <c r="B2" s="311"/>
      <c r="C2" s="311"/>
      <c r="D2" s="311"/>
      <c r="E2" s="311"/>
      <c r="F2" s="311"/>
      <c r="G2" s="311"/>
      <c r="H2" s="311"/>
      <c r="I2" s="311"/>
      <c r="J2" s="311"/>
      <c r="K2" s="311"/>
      <c r="L2" s="311"/>
      <c r="M2" s="311"/>
      <c r="N2" s="311"/>
      <c r="O2" s="311"/>
      <c r="P2" s="311"/>
      <c r="Q2" s="311"/>
      <c r="R2" s="311"/>
      <c r="S2" s="311"/>
      <c r="T2" s="311"/>
      <c r="U2" s="311"/>
      <c r="V2" s="311"/>
      <c r="W2" s="311"/>
      <c r="X2" s="311"/>
    </row>
    <row r="3" spans="1:24" ht="37.5" customHeight="1">
      <c r="A3" s="309" t="s">
        <v>198</v>
      </c>
      <c r="B3" s="309"/>
      <c r="C3" s="309"/>
      <c r="D3" s="309"/>
      <c r="E3" s="309"/>
      <c r="F3" s="309"/>
      <c r="G3" s="309"/>
      <c r="H3" s="309"/>
      <c r="I3" s="309"/>
      <c r="J3" s="309"/>
      <c r="K3" s="309"/>
      <c r="L3" s="309"/>
      <c r="M3" s="309"/>
      <c r="N3" s="309"/>
      <c r="O3" s="309"/>
      <c r="P3" s="309"/>
      <c r="Q3" s="309"/>
      <c r="R3" s="309"/>
      <c r="S3" s="309"/>
      <c r="T3" s="309"/>
      <c r="U3" s="309"/>
      <c r="V3" s="309"/>
      <c r="W3" s="309"/>
      <c r="X3" s="309"/>
    </row>
    <row r="4" spans="1:24" ht="14.25">
      <c r="A4" s="52"/>
      <c r="B4" s="52"/>
      <c r="C4" s="52"/>
      <c r="D4" s="52"/>
      <c r="E4" s="52"/>
      <c r="F4" s="52"/>
      <c r="G4" s="52"/>
      <c r="H4" s="52"/>
      <c r="I4" s="52"/>
      <c r="J4" s="52"/>
      <c r="K4" s="52"/>
      <c r="L4" s="52"/>
      <c r="M4" s="52"/>
      <c r="N4" s="52"/>
      <c r="O4" s="52"/>
      <c r="P4" s="52"/>
      <c r="Q4" s="52"/>
      <c r="R4" s="52"/>
      <c r="S4" s="52"/>
      <c r="T4" s="52"/>
      <c r="U4" s="52"/>
      <c r="V4" s="52"/>
      <c r="W4" s="52"/>
      <c r="X4" s="52"/>
    </row>
    <row r="5" spans="1:24" ht="14.25" customHeight="1">
      <c r="A5" s="321" t="s">
        <v>207</v>
      </c>
      <c r="B5" s="321"/>
      <c r="C5" s="321"/>
      <c r="D5" s="321"/>
      <c r="E5" s="321"/>
      <c r="F5" s="321"/>
      <c r="G5" s="321"/>
      <c r="H5" s="321"/>
      <c r="I5" s="321"/>
      <c r="J5" s="321"/>
      <c r="K5" s="321"/>
      <c r="L5" s="321"/>
      <c r="M5" s="321"/>
      <c r="N5" s="321"/>
      <c r="O5" s="321"/>
      <c r="P5" s="321"/>
      <c r="Q5" s="321"/>
      <c r="R5" s="321"/>
      <c r="S5" s="321"/>
      <c r="T5" s="321"/>
      <c r="U5" s="321"/>
      <c r="V5" s="321"/>
      <c r="W5" s="321"/>
      <c r="X5" s="321"/>
    </row>
    <row r="6" spans="1:24" ht="14.25">
      <c r="B6" s="46" t="s">
        <v>199</v>
      </c>
    </row>
    <row r="7" spans="1:24" ht="14.25">
      <c r="B7" s="45" t="s">
        <v>195</v>
      </c>
    </row>
    <row r="8" spans="1:24" ht="14.25" customHeight="1">
      <c r="A8" s="48"/>
      <c r="B8" s="45" t="s">
        <v>196</v>
      </c>
    </row>
    <row r="9" spans="1:24" ht="14.25">
      <c r="A9" s="47"/>
      <c r="B9" s="45" t="s">
        <v>205</v>
      </c>
    </row>
    <row r="10" spans="1:24" ht="14.25">
      <c r="A10" s="49"/>
      <c r="B10" s="309" t="s">
        <v>211</v>
      </c>
      <c r="C10" s="309"/>
      <c r="D10" s="309"/>
      <c r="E10" s="309"/>
      <c r="F10" s="309"/>
      <c r="G10" s="309"/>
      <c r="H10" s="309"/>
      <c r="I10" s="309"/>
      <c r="J10" s="309"/>
      <c r="K10" s="309"/>
      <c r="L10" s="309"/>
      <c r="M10" s="309"/>
      <c r="N10" s="309"/>
      <c r="O10" s="309"/>
      <c r="P10" s="309"/>
      <c r="Q10" s="309"/>
      <c r="R10" s="309"/>
      <c r="S10" s="309"/>
      <c r="T10" s="309"/>
      <c r="U10" s="309"/>
      <c r="V10" s="309"/>
      <c r="W10" s="309"/>
      <c r="X10" s="309"/>
    </row>
    <row r="11" spans="1:24" ht="42" customHeight="1">
      <c r="A11" s="49"/>
      <c r="B11" s="309"/>
      <c r="C11" s="309"/>
      <c r="D11" s="309"/>
      <c r="E11" s="309"/>
      <c r="F11" s="309"/>
      <c r="G11" s="309"/>
      <c r="H11" s="309"/>
      <c r="I11" s="309"/>
      <c r="J11" s="309"/>
      <c r="K11" s="309"/>
      <c r="L11" s="309"/>
      <c r="M11" s="309"/>
      <c r="N11" s="309"/>
      <c r="O11" s="309"/>
      <c r="P11" s="309"/>
      <c r="Q11" s="309"/>
      <c r="R11" s="309"/>
      <c r="S11" s="309"/>
      <c r="T11" s="309"/>
      <c r="U11" s="309"/>
      <c r="V11" s="309"/>
      <c r="W11" s="309"/>
      <c r="X11" s="309"/>
    </row>
    <row r="12" spans="1:24" ht="14.25">
      <c r="A12" s="49"/>
    </row>
    <row r="13" spans="1:24" ht="14.25">
      <c r="A13" s="49"/>
    </row>
    <row r="14" spans="1:24" ht="14.25" customHeight="1">
      <c r="A14" s="321" t="s">
        <v>210</v>
      </c>
      <c r="B14" s="321"/>
      <c r="C14" s="321"/>
      <c r="D14" s="321"/>
      <c r="E14" s="321"/>
      <c r="F14" s="321"/>
      <c r="G14" s="321"/>
      <c r="H14" s="321"/>
      <c r="I14" s="321"/>
      <c r="J14" s="321"/>
      <c r="K14" s="321"/>
      <c r="L14" s="321"/>
      <c r="M14" s="321"/>
      <c r="N14" s="321"/>
      <c r="O14" s="321"/>
      <c r="P14" s="321"/>
      <c r="Q14" s="321"/>
      <c r="R14" s="321"/>
      <c r="S14" s="321"/>
      <c r="T14" s="321"/>
      <c r="U14" s="321"/>
      <c r="V14" s="321"/>
      <c r="W14" s="321"/>
      <c r="X14" s="321"/>
    </row>
    <row r="15" spans="1:24" ht="338.25" customHeight="1">
      <c r="A15" s="313" t="s">
        <v>208</v>
      </c>
      <c r="B15" s="314"/>
      <c r="C15" s="314"/>
      <c r="D15" s="314"/>
      <c r="E15" s="314"/>
      <c r="F15" s="314"/>
      <c r="G15" s="314"/>
      <c r="H15" s="314"/>
      <c r="I15" s="314"/>
      <c r="J15" s="314"/>
      <c r="K15" s="314"/>
      <c r="L15" s="314"/>
      <c r="M15" s="314"/>
      <c r="N15" s="314"/>
      <c r="O15" s="314"/>
      <c r="P15" s="314"/>
      <c r="Q15" s="314"/>
      <c r="R15" s="314"/>
      <c r="S15" s="314"/>
      <c r="T15" s="314"/>
      <c r="U15" s="314"/>
      <c r="V15" s="314"/>
      <c r="W15" s="314"/>
      <c r="X15" s="314"/>
    </row>
    <row r="16" spans="1:24" ht="14.25">
      <c r="A16" s="50"/>
    </row>
    <row r="17" spans="1:24" ht="14.25" customHeight="1">
      <c r="A17" s="321" t="s">
        <v>209</v>
      </c>
      <c r="B17" s="321"/>
      <c r="C17" s="321"/>
      <c r="D17" s="321"/>
      <c r="E17" s="321"/>
      <c r="F17" s="321"/>
      <c r="G17" s="321"/>
      <c r="H17" s="321"/>
      <c r="I17" s="321"/>
      <c r="J17" s="321"/>
      <c r="K17" s="321"/>
      <c r="L17" s="321"/>
      <c r="M17" s="321"/>
      <c r="N17" s="321"/>
      <c r="O17" s="321"/>
      <c r="P17" s="321"/>
      <c r="Q17" s="321"/>
      <c r="R17" s="321"/>
      <c r="S17" s="321"/>
      <c r="T17" s="321"/>
      <c r="U17" s="321"/>
      <c r="V17" s="321"/>
      <c r="W17" s="321"/>
      <c r="X17" s="321"/>
    </row>
    <row r="18" spans="1:24" ht="14.25" customHeight="1">
      <c r="A18" s="57"/>
      <c r="B18" s="57"/>
      <c r="C18" s="57"/>
      <c r="D18" s="57"/>
      <c r="E18" s="57"/>
      <c r="F18" s="57"/>
      <c r="G18" s="57"/>
      <c r="H18" s="57"/>
      <c r="I18" s="57"/>
      <c r="J18" s="57"/>
      <c r="K18" s="57"/>
      <c r="L18" s="57"/>
      <c r="M18" s="57"/>
      <c r="N18" s="57"/>
      <c r="O18" s="57"/>
      <c r="P18" s="57"/>
      <c r="Q18" s="57"/>
      <c r="R18" s="57"/>
      <c r="S18" s="57"/>
      <c r="T18" s="57"/>
      <c r="U18" s="57"/>
      <c r="V18" s="57"/>
      <c r="W18" s="57"/>
      <c r="X18" s="57"/>
    </row>
    <row r="19" spans="1:24" ht="14.25">
      <c r="A19" s="318" t="s">
        <v>215</v>
      </c>
      <c r="B19" s="318"/>
      <c r="C19" s="318"/>
      <c r="D19" s="318"/>
      <c r="E19" s="318"/>
      <c r="F19" s="318"/>
      <c r="G19" s="318"/>
      <c r="H19" s="318"/>
      <c r="I19" s="318"/>
      <c r="J19" s="318"/>
      <c r="K19" s="318"/>
      <c r="L19" s="318"/>
      <c r="M19" s="318"/>
      <c r="N19" s="318"/>
      <c r="O19" s="318"/>
      <c r="P19" s="318"/>
      <c r="Q19" s="318"/>
      <c r="R19" s="318"/>
      <c r="S19" s="318"/>
      <c r="T19" s="318"/>
      <c r="U19" s="318"/>
      <c r="V19" s="318"/>
      <c r="W19" s="318"/>
      <c r="X19" s="318"/>
    </row>
    <row r="20" spans="1:24" ht="181.5" customHeight="1">
      <c r="A20" s="315" t="s">
        <v>214</v>
      </c>
      <c r="B20" s="316"/>
      <c r="C20" s="316"/>
      <c r="D20" s="316"/>
      <c r="E20" s="316"/>
      <c r="F20" s="316"/>
      <c r="G20" s="316"/>
      <c r="H20" s="316"/>
      <c r="I20" s="316"/>
      <c r="J20" s="316"/>
      <c r="K20" s="316"/>
      <c r="L20" s="316"/>
      <c r="M20" s="316"/>
      <c r="N20" s="316"/>
      <c r="O20" s="316"/>
      <c r="P20" s="316"/>
      <c r="Q20" s="316"/>
      <c r="R20" s="316"/>
      <c r="S20" s="316"/>
      <c r="T20" s="316"/>
      <c r="U20" s="316"/>
      <c r="V20" s="316"/>
      <c r="W20" s="316"/>
      <c r="X20" s="316"/>
    </row>
    <row r="21" spans="1:24" ht="226.5" customHeight="1">
      <c r="A21" s="317" t="s">
        <v>212</v>
      </c>
      <c r="B21" s="318"/>
      <c r="C21" s="318"/>
      <c r="D21" s="318"/>
      <c r="E21" s="318"/>
      <c r="F21" s="318"/>
      <c r="G21" s="318"/>
      <c r="H21" s="318"/>
      <c r="I21" s="318"/>
      <c r="J21" s="318"/>
      <c r="K21" s="318"/>
      <c r="L21" s="318"/>
      <c r="M21" s="318"/>
      <c r="N21" s="318"/>
      <c r="O21" s="318"/>
      <c r="P21" s="318"/>
      <c r="Q21" s="318"/>
      <c r="R21" s="318"/>
      <c r="S21" s="318"/>
      <c r="T21" s="318"/>
      <c r="U21" s="318"/>
      <c r="V21" s="318"/>
      <c r="W21" s="318"/>
      <c r="X21" s="318"/>
    </row>
    <row r="22" spans="1:24" ht="169.5" customHeight="1">
      <c r="A22" s="315" t="s">
        <v>213</v>
      </c>
      <c r="B22" s="316"/>
      <c r="C22" s="316"/>
      <c r="D22" s="316"/>
      <c r="E22" s="316"/>
      <c r="F22" s="316"/>
      <c r="G22" s="316"/>
      <c r="H22" s="316"/>
      <c r="I22" s="316"/>
      <c r="J22" s="316"/>
      <c r="K22" s="316"/>
      <c r="L22" s="316"/>
      <c r="M22" s="316"/>
      <c r="N22" s="316"/>
      <c r="O22" s="316"/>
      <c r="P22" s="316"/>
      <c r="Q22" s="316"/>
      <c r="R22" s="316"/>
      <c r="S22" s="316"/>
      <c r="T22" s="316"/>
      <c r="U22" s="316"/>
      <c r="V22" s="316"/>
      <c r="W22" s="316"/>
      <c r="X22" s="316"/>
    </row>
    <row r="23" spans="1:24" ht="245.25" customHeight="1">
      <c r="A23" s="319" t="s">
        <v>217</v>
      </c>
      <c r="B23" s="320"/>
      <c r="C23" s="320"/>
      <c r="D23" s="320"/>
      <c r="E23" s="320"/>
      <c r="F23" s="320"/>
      <c r="G23" s="320"/>
      <c r="H23" s="320"/>
      <c r="I23" s="320"/>
      <c r="J23" s="320"/>
      <c r="K23" s="320"/>
      <c r="L23" s="320"/>
      <c r="M23" s="320"/>
      <c r="N23" s="320"/>
      <c r="O23" s="320"/>
      <c r="P23" s="320"/>
      <c r="Q23" s="320"/>
      <c r="R23" s="320"/>
      <c r="S23" s="320"/>
      <c r="T23" s="320"/>
      <c r="U23" s="320"/>
      <c r="V23" s="320"/>
      <c r="W23" s="320"/>
      <c r="X23" s="320"/>
    </row>
    <row r="24" spans="1:24" ht="14.25">
      <c r="A24" s="306"/>
      <c r="B24" s="306"/>
      <c r="C24" s="306"/>
      <c r="D24" s="306"/>
      <c r="E24" s="306"/>
      <c r="F24" s="306"/>
      <c r="G24" s="306"/>
      <c r="H24" s="306"/>
      <c r="I24" s="306"/>
      <c r="J24" s="306"/>
      <c r="K24" s="306"/>
      <c r="L24" s="306"/>
      <c r="M24" s="306"/>
      <c r="N24" s="306"/>
      <c r="O24" s="306"/>
      <c r="P24" s="306"/>
      <c r="Q24" s="306"/>
      <c r="R24" s="306"/>
      <c r="S24" s="306"/>
      <c r="T24" s="306"/>
      <c r="U24" s="306"/>
      <c r="V24" s="306"/>
      <c r="W24" s="306"/>
      <c r="X24" s="306"/>
    </row>
    <row r="25" spans="1:24" ht="87.75" customHeight="1">
      <c r="A25" s="312" t="s">
        <v>216</v>
      </c>
      <c r="B25" s="307"/>
      <c r="C25" s="307"/>
      <c r="D25" s="307"/>
      <c r="E25" s="307"/>
      <c r="F25" s="307"/>
      <c r="G25" s="307"/>
      <c r="H25" s="307"/>
      <c r="I25" s="307"/>
      <c r="J25" s="307"/>
      <c r="K25" s="307"/>
      <c r="L25" s="307"/>
      <c r="M25" s="307"/>
      <c r="N25" s="307"/>
      <c r="O25" s="307"/>
      <c r="P25" s="307"/>
      <c r="Q25" s="307"/>
      <c r="R25" s="307"/>
      <c r="S25" s="307"/>
      <c r="T25" s="307"/>
      <c r="U25" s="307"/>
      <c r="V25" s="307"/>
      <c r="W25" s="307"/>
      <c r="X25" s="307"/>
    </row>
    <row r="26" spans="1:24" ht="131.25" customHeight="1">
      <c r="A26" s="305" t="s">
        <v>218</v>
      </c>
      <c r="B26" s="306"/>
      <c r="C26" s="306"/>
      <c r="D26" s="306"/>
      <c r="E26" s="306"/>
      <c r="F26" s="306"/>
      <c r="G26" s="306"/>
      <c r="H26" s="306"/>
      <c r="I26" s="306"/>
      <c r="J26" s="306"/>
      <c r="K26" s="306"/>
      <c r="L26" s="306"/>
      <c r="M26" s="306"/>
      <c r="N26" s="306"/>
      <c r="O26" s="306"/>
      <c r="P26" s="306"/>
      <c r="Q26" s="306"/>
      <c r="R26" s="306"/>
      <c r="S26" s="306"/>
      <c r="T26" s="306"/>
      <c r="U26" s="306"/>
      <c r="V26" s="306"/>
      <c r="W26" s="306"/>
      <c r="X26" s="306"/>
    </row>
    <row r="27" spans="1:24" ht="271.5" customHeight="1">
      <c r="A27" s="305" t="s">
        <v>219</v>
      </c>
      <c r="B27" s="306"/>
      <c r="C27" s="306"/>
      <c r="D27" s="306"/>
      <c r="E27" s="306"/>
      <c r="F27" s="306"/>
      <c r="G27" s="306"/>
      <c r="H27" s="306"/>
      <c r="I27" s="306"/>
      <c r="J27" s="306"/>
      <c r="K27" s="306"/>
      <c r="L27" s="306"/>
      <c r="M27" s="306"/>
      <c r="N27" s="306"/>
      <c r="O27" s="306"/>
      <c r="P27" s="306"/>
      <c r="Q27" s="306"/>
      <c r="R27" s="306"/>
      <c r="S27" s="306"/>
      <c r="T27" s="306"/>
      <c r="U27" s="306"/>
      <c r="V27" s="306"/>
      <c r="W27" s="306"/>
      <c r="X27" s="306"/>
    </row>
    <row r="28" spans="1:24" ht="189" customHeight="1">
      <c r="A28" s="307" t="s">
        <v>220</v>
      </c>
      <c r="B28" s="308"/>
      <c r="C28" s="308"/>
      <c r="D28" s="308"/>
      <c r="E28" s="308"/>
      <c r="F28" s="308"/>
      <c r="G28" s="308"/>
      <c r="H28" s="308"/>
      <c r="I28" s="308"/>
      <c r="J28" s="308"/>
      <c r="K28" s="308"/>
      <c r="L28" s="308"/>
      <c r="M28" s="308"/>
      <c r="N28" s="308"/>
      <c r="O28" s="308"/>
      <c r="P28" s="308"/>
      <c r="Q28" s="308"/>
      <c r="R28" s="308"/>
      <c r="S28" s="308"/>
      <c r="T28" s="308"/>
      <c r="U28" s="308"/>
      <c r="V28" s="308"/>
      <c r="W28" s="308"/>
      <c r="X28" s="308"/>
    </row>
    <row r="29" spans="1:24" ht="45" customHeight="1">
      <c r="A29" s="307" t="s">
        <v>221</v>
      </c>
      <c r="B29" s="308"/>
      <c r="C29" s="308"/>
      <c r="D29" s="308"/>
      <c r="E29" s="308"/>
      <c r="F29" s="308"/>
      <c r="G29" s="308"/>
      <c r="H29" s="308"/>
      <c r="I29" s="308"/>
      <c r="J29" s="308"/>
      <c r="K29" s="308"/>
      <c r="L29" s="308"/>
      <c r="M29" s="308"/>
      <c r="N29" s="308"/>
      <c r="O29" s="308"/>
      <c r="P29" s="308"/>
      <c r="Q29" s="308"/>
      <c r="R29" s="308"/>
      <c r="S29" s="308"/>
      <c r="T29" s="308"/>
      <c r="U29" s="308"/>
      <c r="V29" s="308"/>
      <c r="W29" s="308"/>
      <c r="X29" s="308"/>
    </row>
    <row r="30" spans="1:24" ht="55.5" customHeight="1">
      <c r="A30" s="309" t="s">
        <v>222</v>
      </c>
      <c r="B30" s="309"/>
      <c r="C30" s="309"/>
      <c r="D30" s="309"/>
      <c r="E30" s="309"/>
      <c r="F30" s="309"/>
      <c r="G30" s="309"/>
      <c r="H30" s="309"/>
      <c r="I30" s="309"/>
      <c r="J30" s="309"/>
      <c r="K30" s="309"/>
      <c r="L30" s="309"/>
      <c r="M30" s="309"/>
      <c r="N30" s="309"/>
      <c r="O30" s="309"/>
      <c r="P30" s="309"/>
      <c r="Q30" s="309"/>
      <c r="R30" s="309"/>
      <c r="S30" s="309"/>
      <c r="T30" s="309"/>
      <c r="U30" s="309"/>
      <c r="V30" s="309"/>
      <c r="W30" s="309"/>
      <c r="X30" s="309"/>
    </row>
    <row r="31" spans="1:24" ht="75" customHeight="1">
      <c r="A31" s="309" t="s">
        <v>223</v>
      </c>
      <c r="B31" s="309"/>
      <c r="C31" s="309"/>
      <c r="D31" s="309"/>
      <c r="E31" s="309"/>
      <c r="F31" s="309"/>
      <c r="G31" s="309"/>
      <c r="H31" s="309"/>
      <c r="I31" s="309"/>
      <c r="J31" s="309"/>
      <c r="K31" s="309"/>
      <c r="L31" s="309"/>
      <c r="M31" s="309"/>
      <c r="N31" s="309"/>
      <c r="O31" s="309"/>
      <c r="P31" s="309"/>
      <c r="Q31" s="309"/>
      <c r="R31" s="309"/>
      <c r="S31" s="309"/>
      <c r="T31" s="309"/>
      <c r="U31" s="309"/>
      <c r="V31" s="309"/>
      <c r="W31" s="309"/>
      <c r="X31" s="309"/>
    </row>
    <row r="32" spans="1:24" ht="229.5" customHeight="1">
      <c r="A32" s="307" t="s">
        <v>224</v>
      </c>
      <c r="B32" s="307"/>
      <c r="C32" s="307"/>
      <c r="D32" s="307"/>
      <c r="E32" s="307"/>
      <c r="F32" s="307"/>
      <c r="G32" s="307"/>
      <c r="H32" s="307"/>
      <c r="I32" s="307"/>
      <c r="J32" s="307"/>
      <c r="K32" s="307"/>
      <c r="L32" s="307"/>
      <c r="M32" s="307"/>
      <c r="N32" s="307"/>
      <c r="O32" s="307"/>
      <c r="P32" s="307"/>
      <c r="Q32" s="307"/>
      <c r="R32" s="307"/>
      <c r="S32" s="307"/>
      <c r="T32" s="307"/>
      <c r="U32" s="307"/>
      <c r="V32" s="307"/>
      <c r="W32" s="307"/>
      <c r="X32" s="307"/>
    </row>
    <row r="33" spans="1:24" ht="16.5" customHeight="1">
      <c r="A33" s="309"/>
      <c r="B33" s="309"/>
      <c r="C33" s="309"/>
      <c r="D33" s="309"/>
      <c r="E33" s="309"/>
      <c r="F33" s="309"/>
      <c r="G33" s="309"/>
      <c r="H33" s="309"/>
      <c r="I33" s="309"/>
      <c r="J33" s="309"/>
      <c r="K33" s="309"/>
      <c r="L33" s="309"/>
      <c r="M33" s="309"/>
      <c r="N33" s="309"/>
      <c r="O33" s="309"/>
      <c r="P33" s="309"/>
      <c r="Q33" s="309"/>
      <c r="R33" s="309"/>
      <c r="S33" s="309"/>
      <c r="T33" s="309"/>
      <c r="U33" s="309"/>
      <c r="V33" s="309"/>
      <c r="W33" s="309"/>
      <c r="X33" s="309"/>
    </row>
    <row r="34" spans="1:24" ht="105.75" customHeight="1">
      <c r="A34" s="307" t="s">
        <v>225</v>
      </c>
      <c r="B34" s="307"/>
      <c r="C34" s="307"/>
      <c r="D34" s="307"/>
      <c r="E34" s="307"/>
      <c r="F34" s="307"/>
      <c r="G34" s="307"/>
      <c r="H34" s="307"/>
      <c r="I34" s="307"/>
      <c r="J34" s="307"/>
      <c r="K34" s="307"/>
      <c r="L34" s="307"/>
      <c r="M34" s="307"/>
      <c r="N34" s="307"/>
      <c r="O34" s="307"/>
      <c r="P34" s="307"/>
      <c r="Q34" s="307"/>
      <c r="R34" s="307"/>
      <c r="S34" s="307"/>
      <c r="T34" s="307"/>
      <c r="U34" s="307"/>
      <c r="V34" s="307"/>
      <c r="W34" s="307"/>
      <c r="X34" s="307"/>
    </row>
    <row r="35" spans="1:24" ht="132" customHeight="1">
      <c r="A35" s="309" t="s">
        <v>226</v>
      </c>
      <c r="B35" s="309"/>
      <c r="C35" s="309"/>
      <c r="D35" s="309"/>
      <c r="E35" s="309"/>
      <c r="F35" s="309"/>
      <c r="G35" s="309"/>
      <c r="H35" s="309"/>
      <c r="I35" s="309"/>
      <c r="J35" s="309"/>
      <c r="K35" s="309"/>
      <c r="L35" s="309"/>
      <c r="M35" s="309"/>
      <c r="N35" s="309"/>
      <c r="O35" s="309"/>
      <c r="P35" s="309"/>
      <c r="Q35" s="309"/>
      <c r="R35" s="309"/>
      <c r="S35" s="309"/>
      <c r="T35" s="309"/>
      <c r="U35" s="309"/>
      <c r="V35" s="309"/>
      <c r="W35" s="309"/>
      <c r="X35" s="309"/>
    </row>
    <row r="36" spans="1:24" ht="198.75" customHeight="1">
      <c r="A36" s="56"/>
      <c r="B36" s="56"/>
      <c r="C36" s="56"/>
      <c r="D36" s="56"/>
      <c r="E36" s="56"/>
      <c r="F36" s="56"/>
      <c r="G36" s="56"/>
      <c r="H36" s="56"/>
      <c r="I36" s="56"/>
      <c r="J36" s="56"/>
      <c r="K36" s="56"/>
      <c r="L36" s="56"/>
      <c r="M36" s="56"/>
      <c r="N36" s="56"/>
      <c r="O36" s="56"/>
      <c r="P36" s="56"/>
      <c r="Q36" s="56"/>
      <c r="R36" s="56"/>
      <c r="S36" s="56"/>
      <c r="T36" s="56"/>
      <c r="U36" s="56"/>
      <c r="V36" s="56"/>
      <c r="W36" s="56"/>
      <c r="X36" s="56"/>
    </row>
    <row r="37" spans="1:24" ht="14.25">
      <c r="A37" s="46"/>
    </row>
    <row r="38" spans="1:24">
      <c r="A38" s="43"/>
    </row>
  </sheetData>
  <mergeCells count="25">
    <mergeCell ref="A1:X1"/>
    <mergeCell ref="A2:X2"/>
    <mergeCell ref="A25:X25"/>
    <mergeCell ref="A3:X3"/>
    <mergeCell ref="B10:X11"/>
    <mergeCell ref="A15:X15"/>
    <mergeCell ref="A20:X20"/>
    <mergeCell ref="A21:X21"/>
    <mergeCell ref="A23:X23"/>
    <mergeCell ref="A24:X24"/>
    <mergeCell ref="A5:X5"/>
    <mergeCell ref="A14:X14"/>
    <mergeCell ref="A17:X17"/>
    <mergeCell ref="A19:X19"/>
    <mergeCell ref="A22:X22"/>
    <mergeCell ref="A33:X33"/>
    <mergeCell ref="A34:X34"/>
    <mergeCell ref="A35:X35"/>
    <mergeCell ref="A30:X30"/>
    <mergeCell ref="A31:X31"/>
    <mergeCell ref="A27:X27"/>
    <mergeCell ref="A28:X28"/>
    <mergeCell ref="A29:X29"/>
    <mergeCell ref="A26:X26"/>
    <mergeCell ref="A32:X32"/>
  </mergeCells>
  <phoneticPr fontId="22"/>
  <pageMargins left="0.7" right="0.7" top="0.75" bottom="0.75" header="0.3" footer="0.3"/>
  <pageSetup paperSize="9" scale="61" orientation="portrait" r:id="rId1"/>
  <rowBreaks count="3" manualBreakCount="3">
    <brk id="16" max="23" man="1"/>
    <brk id="26" max="23" man="1"/>
    <brk id="36" max="2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6F06F-D3A7-417B-81CA-8C651DCBB68F}">
  <sheetPr>
    <tabColor theme="5" tint="-0.249977111117893"/>
  </sheetPr>
  <dimension ref="A1:X53"/>
  <sheetViews>
    <sheetView workbookViewId="0">
      <selection sqref="A1:X1"/>
    </sheetView>
  </sheetViews>
  <sheetFormatPr defaultRowHeight="13.5"/>
  <cols>
    <col min="1" max="23" width="3.625" customWidth="1"/>
    <col min="24" max="24" width="5.625" customWidth="1"/>
    <col min="25" max="83" width="3.625" customWidth="1"/>
  </cols>
  <sheetData>
    <row r="1" spans="1:24" ht="24.75" customHeight="1">
      <c r="A1" s="323" t="s">
        <v>190</v>
      </c>
      <c r="B1" s="323"/>
      <c r="C1" s="323"/>
      <c r="D1" s="323"/>
      <c r="E1" s="323"/>
      <c r="F1" s="323"/>
      <c r="G1" s="323"/>
      <c r="H1" s="323"/>
      <c r="I1" s="323"/>
      <c r="J1" s="323"/>
      <c r="K1" s="323"/>
      <c r="L1" s="323"/>
      <c r="M1" s="323"/>
      <c r="N1" s="323"/>
      <c r="O1" s="323"/>
      <c r="P1" s="323"/>
      <c r="Q1" s="323"/>
      <c r="R1" s="323"/>
      <c r="S1" s="323"/>
      <c r="T1" s="323"/>
      <c r="U1" s="323"/>
      <c r="V1" s="323"/>
      <c r="W1" s="323"/>
      <c r="X1" s="323"/>
    </row>
    <row r="2" spans="1:24" ht="14.25">
      <c r="A2" s="300" t="s">
        <v>192</v>
      </c>
      <c r="B2" s="300"/>
      <c r="C2" s="300"/>
      <c r="D2" s="300"/>
      <c r="E2" s="300"/>
      <c r="F2" s="300"/>
      <c r="G2" s="300"/>
      <c r="H2" s="300"/>
      <c r="I2" s="300"/>
      <c r="J2" s="300"/>
      <c r="K2" s="300"/>
      <c r="L2" s="300"/>
      <c r="M2" s="300"/>
      <c r="N2" s="300"/>
      <c r="O2" s="300"/>
      <c r="P2" s="300"/>
      <c r="Q2" s="300"/>
      <c r="R2" s="300"/>
      <c r="S2" s="300"/>
      <c r="T2" s="300"/>
      <c r="U2" s="300"/>
      <c r="V2" s="300"/>
      <c r="W2" s="300"/>
      <c r="X2" s="300"/>
    </row>
    <row r="3" spans="1:24" ht="14.25">
      <c r="B3" s="46" t="s">
        <v>236</v>
      </c>
    </row>
    <row r="4" spans="1:24" ht="14.25">
      <c r="A4" s="48"/>
    </row>
    <row r="5" spans="1:24">
      <c r="A5" s="47"/>
    </row>
    <row r="6" spans="1:24" ht="14.25">
      <c r="A6" s="49"/>
    </row>
    <row r="7" spans="1:24" ht="14.25">
      <c r="A7" s="49"/>
    </row>
    <row r="8" spans="1:24" ht="14.25">
      <c r="A8" s="49"/>
    </row>
    <row r="9" spans="1:24" ht="14.25">
      <c r="A9" s="49"/>
    </row>
    <row r="10" spans="1:24" ht="14.25">
      <c r="A10" s="49"/>
    </row>
    <row r="11" spans="1:24" ht="14.25">
      <c r="A11" s="49"/>
    </row>
    <row r="12" spans="1:24" ht="14.25">
      <c r="A12" s="49"/>
    </row>
    <row r="13" spans="1:24" ht="14.25">
      <c r="A13" s="50"/>
    </row>
    <row r="14" spans="1:24" ht="14.25">
      <c r="A14" s="50"/>
    </row>
    <row r="15" spans="1:24" ht="14.25">
      <c r="A15" s="50"/>
    </row>
    <row r="16" spans="1:24" ht="14.25">
      <c r="A16" s="50"/>
    </row>
    <row r="17" spans="1:24" ht="14.25">
      <c r="A17" s="51" t="s">
        <v>167</v>
      </c>
    </row>
    <row r="18" spans="1:24" ht="14.25">
      <c r="A18" s="51" t="s">
        <v>153</v>
      </c>
    </row>
    <row r="19" spans="1:24" ht="14.25">
      <c r="A19" s="45" t="s">
        <v>181</v>
      </c>
    </row>
    <row r="20" spans="1:24" ht="29.25" customHeight="1">
      <c r="A20" s="309" t="s">
        <v>170</v>
      </c>
      <c r="B20" s="309"/>
      <c r="C20" s="309"/>
      <c r="D20" s="309"/>
      <c r="E20" s="309"/>
      <c r="F20" s="309"/>
      <c r="G20" s="309"/>
      <c r="H20" s="309"/>
      <c r="I20" s="309"/>
      <c r="J20" s="309"/>
      <c r="K20" s="309"/>
      <c r="L20" s="309"/>
      <c r="M20" s="309"/>
      <c r="N20" s="309"/>
      <c r="O20" s="309"/>
      <c r="P20" s="309"/>
      <c r="Q20" s="309"/>
      <c r="R20" s="309"/>
      <c r="S20" s="309"/>
      <c r="T20" s="309"/>
      <c r="U20" s="309"/>
      <c r="V20" s="309"/>
      <c r="W20" s="309"/>
      <c r="X20" s="309"/>
    </row>
    <row r="21" spans="1:24" ht="14.25">
      <c r="A21" s="45" t="s">
        <v>182</v>
      </c>
    </row>
    <row r="22" spans="1:24" ht="14.25">
      <c r="A22" s="45" t="s">
        <v>172</v>
      </c>
    </row>
    <row r="23" spans="1:24" ht="29.25" customHeight="1">
      <c r="A23" s="309" t="s">
        <v>183</v>
      </c>
      <c r="B23" s="309"/>
      <c r="C23" s="309"/>
      <c r="D23" s="309"/>
      <c r="E23" s="309"/>
      <c r="F23" s="309"/>
      <c r="G23" s="309"/>
      <c r="H23" s="309"/>
      <c r="I23" s="309"/>
      <c r="J23" s="309"/>
      <c r="K23" s="309"/>
      <c r="L23" s="309"/>
      <c r="M23" s="309"/>
      <c r="N23" s="309"/>
      <c r="O23" s="309"/>
      <c r="P23" s="309"/>
      <c r="Q23" s="309"/>
      <c r="R23" s="309"/>
      <c r="S23" s="309"/>
      <c r="T23" s="309"/>
      <c r="U23" s="309"/>
      <c r="V23" s="309"/>
      <c r="W23" s="309"/>
      <c r="X23" s="309"/>
    </row>
    <row r="24" spans="1:24" ht="14.25">
      <c r="A24" s="45"/>
    </row>
    <row r="25" spans="1:24" ht="14.25">
      <c r="A25" s="45" t="s">
        <v>154</v>
      </c>
    </row>
    <row r="26" spans="1:24" ht="14.25">
      <c r="A26" s="46" t="s">
        <v>155</v>
      </c>
    </row>
    <row r="27" spans="1:24" ht="14.25">
      <c r="A27" s="45"/>
    </row>
    <row r="28" spans="1:24" ht="14.25">
      <c r="A28" s="51" t="s">
        <v>156</v>
      </c>
    </row>
    <row r="29" spans="1:24" ht="29.25" customHeight="1">
      <c r="A29" s="309" t="s">
        <v>184</v>
      </c>
      <c r="B29" s="309"/>
      <c r="C29" s="309"/>
      <c r="D29" s="309"/>
      <c r="E29" s="309"/>
      <c r="F29" s="309"/>
      <c r="G29" s="309"/>
      <c r="H29" s="309"/>
      <c r="I29" s="309"/>
      <c r="J29" s="309"/>
      <c r="K29" s="309"/>
      <c r="L29" s="309"/>
      <c r="M29" s="309"/>
      <c r="N29" s="309"/>
      <c r="O29" s="309"/>
      <c r="P29" s="309"/>
      <c r="Q29" s="309"/>
      <c r="R29" s="309"/>
      <c r="S29" s="309"/>
      <c r="T29" s="309"/>
      <c r="U29" s="309"/>
      <c r="V29" s="309"/>
      <c r="W29" s="309"/>
      <c r="X29" s="309"/>
    </row>
    <row r="30" spans="1:24" ht="29.25" customHeight="1">
      <c r="A30" s="309" t="s">
        <v>185</v>
      </c>
      <c r="B30" s="309"/>
      <c r="C30" s="309"/>
      <c r="D30" s="309"/>
      <c r="E30" s="309"/>
      <c r="F30" s="309"/>
      <c r="G30" s="309"/>
      <c r="H30" s="309"/>
      <c r="I30" s="309"/>
      <c r="J30" s="309"/>
      <c r="K30" s="309"/>
      <c r="L30" s="309"/>
      <c r="M30" s="309"/>
      <c r="N30" s="309"/>
      <c r="O30" s="309"/>
      <c r="P30" s="309"/>
      <c r="Q30" s="309"/>
      <c r="R30" s="309"/>
      <c r="S30" s="309"/>
      <c r="T30" s="309"/>
      <c r="U30" s="309"/>
      <c r="V30" s="309"/>
      <c r="W30" s="309"/>
      <c r="X30" s="309"/>
    </row>
    <row r="31" spans="1:24" ht="14.25">
      <c r="A31" s="309" t="s">
        <v>186</v>
      </c>
      <c r="B31" s="309"/>
      <c r="C31" s="309"/>
      <c r="D31" s="309"/>
      <c r="E31" s="309"/>
      <c r="F31" s="309"/>
      <c r="G31" s="309"/>
      <c r="H31" s="309"/>
      <c r="I31" s="309"/>
      <c r="J31" s="309"/>
      <c r="K31" s="309"/>
      <c r="L31" s="309"/>
      <c r="M31" s="309"/>
      <c r="N31" s="309"/>
      <c r="O31" s="309"/>
      <c r="P31" s="309"/>
      <c r="Q31" s="309"/>
      <c r="R31" s="309"/>
      <c r="S31" s="309"/>
      <c r="T31" s="309"/>
      <c r="U31" s="309"/>
      <c r="V31" s="309"/>
      <c r="W31" s="309"/>
      <c r="X31" s="309"/>
    </row>
    <row r="32" spans="1:24" ht="29.25" customHeight="1">
      <c r="A32" s="309" t="s">
        <v>187</v>
      </c>
      <c r="B32" s="309"/>
      <c r="C32" s="309"/>
      <c r="D32" s="309"/>
      <c r="E32" s="309"/>
      <c r="F32" s="309"/>
      <c r="G32" s="309"/>
      <c r="H32" s="309"/>
      <c r="I32" s="309"/>
      <c r="J32" s="309"/>
      <c r="K32" s="309"/>
      <c r="L32" s="309"/>
      <c r="M32" s="309"/>
      <c r="N32" s="309"/>
      <c r="O32" s="309"/>
      <c r="P32" s="309"/>
      <c r="Q32" s="309"/>
      <c r="R32" s="309"/>
      <c r="S32" s="309"/>
      <c r="T32" s="309"/>
      <c r="U32" s="309"/>
      <c r="V32" s="309"/>
      <c r="W32" s="309"/>
      <c r="X32" s="309"/>
    </row>
    <row r="33" spans="1:24" ht="49.5" customHeight="1">
      <c r="A33" s="309" t="s">
        <v>168</v>
      </c>
      <c r="B33" s="309"/>
      <c r="C33" s="309"/>
      <c r="D33" s="309"/>
      <c r="E33" s="309"/>
      <c r="F33" s="309"/>
      <c r="G33" s="309"/>
      <c r="H33" s="309"/>
      <c r="I33" s="309"/>
      <c r="J33" s="309"/>
      <c r="K33" s="309"/>
      <c r="L33" s="309"/>
      <c r="M33" s="309"/>
      <c r="N33" s="309"/>
      <c r="O33" s="309"/>
      <c r="P33" s="309"/>
      <c r="Q33" s="309"/>
      <c r="R33" s="309"/>
      <c r="S33" s="309"/>
      <c r="T33" s="309"/>
      <c r="U33" s="309"/>
      <c r="V33" s="309"/>
      <c r="W33" s="309"/>
      <c r="X33" s="309"/>
    </row>
    <row r="34" spans="1:24" ht="29.25" customHeight="1">
      <c r="A34" s="309" t="s">
        <v>178</v>
      </c>
      <c r="B34" s="309"/>
      <c r="C34" s="309"/>
      <c r="D34" s="309"/>
      <c r="E34" s="309"/>
      <c r="F34" s="309"/>
      <c r="G34" s="309"/>
      <c r="H34" s="309"/>
      <c r="I34" s="309"/>
      <c r="J34" s="309"/>
      <c r="K34" s="309"/>
      <c r="L34" s="309"/>
      <c r="M34" s="309"/>
      <c r="N34" s="309"/>
      <c r="O34" s="309"/>
      <c r="P34" s="309"/>
      <c r="Q34" s="309"/>
      <c r="R34" s="309"/>
      <c r="S34" s="309"/>
      <c r="T34" s="309"/>
      <c r="U34" s="309"/>
      <c r="V34" s="309"/>
      <c r="W34" s="309"/>
      <c r="X34" s="309"/>
    </row>
    <row r="35" spans="1:24" ht="5.25" customHeight="1">
      <c r="A35" s="52"/>
      <c r="B35" s="52"/>
      <c r="C35" s="52"/>
      <c r="D35" s="52"/>
      <c r="E35" s="52"/>
      <c r="F35" s="52"/>
      <c r="G35" s="52"/>
      <c r="H35" s="52"/>
      <c r="I35" s="52"/>
      <c r="J35" s="52"/>
      <c r="K35" s="52"/>
      <c r="L35" s="52"/>
      <c r="M35" s="52"/>
      <c r="N35" s="52"/>
      <c r="O35" s="52"/>
      <c r="P35" s="52"/>
      <c r="Q35" s="52"/>
      <c r="R35" s="52"/>
      <c r="S35" s="52"/>
      <c r="T35" s="52"/>
      <c r="U35" s="52"/>
      <c r="V35" s="52"/>
      <c r="W35" s="52"/>
      <c r="X35" s="52"/>
    </row>
    <row r="36" spans="1:24" ht="14.25">
      <c r="A36" s="46" t="s">
        <v>157</v>
      </c>
    </row>
    <row r="37" spans="1:24" ht="30.75" customHeight="1">
      <c r="A37" s="322" t="s">
        <v>193</v>
      </c>
      <c r="B37" s="322"/>
      <c r="C37" s="322"/>
      <c r="D37" s="322"/>
      <c r="E37" s="322"/>
      <c r="F37" s="322"/>
      <c r="G37" s="322"/>
      <c r="H37" s="322"/>
      <c r="I37" s="322"/>
      <c r="J37" s="322"/>
      <c r="K37" s="322"/>
      <c r="L37" s="322"/>
      <c r="M37" s="322"/>
      <c r="N37" s="322"/>
      <c r="O37" s="322"/>
      <c r="P37" s="322"/>
      <c r="Q37" s="322"/>
      <c r="R37" s="322"/>
      <c r="S37" s="322"/>
      <c r="T37" s="322"/>
      <c r="U37" s="322"/>
      <c r="V37" s="322"/>
      <c r="W37" s="322"/>
      <c r="X37" s="322"/>
    </row>
    <row r="38" spans="1:24" ht="57.75" customHeight="1">
      <c r="A38" s="309" t="s">
        <v>188</v>
      </c>
      <c r="B38" s="309"/>
      <c r="C38" s="309"/>
      <c r="D38" s="309"/>
      <c r="E38" s="309"/>
      <c r="F38" s="309"/>
      <c r="G38" s="309"/>
      <c r="H38" s="309"/>
      <c r="I38" s="309"/>
      <c r="J38" s="309"/>
      <c r="K38" s="309"/>
      <c r="L38" s="309"/>
      <c r="M38" s="309"/>
      <c r="N38" s="309"/>
      <c r="O38" s="309"/>
      <c r="P38" s="309"/>
      <c r="Q38" s="309"/>
      <c r="R38" s="309"/>
      <c r="S38" s="309"/>
      <c r="T38" s="309"/>
      <c r="U38" s="309"/>
      <c r="V38" s="309"/>
      <c r="W38" s="309"/>
      <c r="X38" s="309"/>
    </row>
    <row r="39" spans="1:24" ht="5.65" customHeight="1">
      <c r="A39" s="45"/>
    </row>
    <row r="40" spans="1:24" ht="14.25">
      <c r="A40" s="46" t="s">
        <v>160</v>
      </c>
    </row>
    <row r="41" spans="1:24" ht="14.25">
      <c r="A41" s="45" t="s">
        <v>161</v>
      </c>
    </row>
    <row r="42" spans="1:24" ht="14.25">
      <c r="A42" s="51"/>
    </row>
    <row r="43" spans="1:24" ht="14.25">
      <c r="A43" s="51" t="s">
        <v>162</v>
      </c>
    </row>
    <row r="44" spans="1:24" ht="14.25">
      <c r="A44" s="51" t="s">
        <v>163</v>
      </c>
    </row>
    <row r="45" spans="1:24" ht="14.25">
      <c r="A45" s="45" t="s">
        <v>164</v>
      </c>
    </row>
    <row r="46" spans="1:24" ht="14.25">
      <c r="A46" s="45" t="s">
        <v>165</v>
      </c>
    </row>
    <row r="47" spans="1:24" ht="14.25">
      <c r="A47" s="45"/>
    </row>
    <row r="48" spans="1:24" ht="14.25">
      <c r="A48" s="51" t="s">
        <v>202</v>
      </c>
    </row>
    <row r="49" spans="1:24" ht="14.25">
      <c r="A49" s="45" t="s">
        <v>203</v>
      </c>
    </row>
    <row r="50" spans="1:24" ht="14.25">
      <c r="A50" s="45"/>
    </row>
    <row r="51" spans="1:24" ht="14.25">
      <c r="A51" s="51" t="s">
        <v>201</v>
      </c>
    </row>
    <row r="52" spans="1:24" ht="34.15" customHeight="1">
      <c r="A52" s="309" t="s">
        <v>189</v>
      </c>
      <c r="B52" s="309"/>
      <c r="C52" s="309"/>
      <c r="D52" s="309"/>
      <c r="E52" s="309"/>
      <c r="F52" s="309"/>
      <c r="G52" s="309"/>
      <c r="H52" s="309"/>
      <c r="I52" s="309"/>
      <c r="J52" s="309"/>
      <c r="K52" s="309"/>
      <c r="L52" s="309"/>
      <c r="M52" s="309"/>
      <c r="N52" s="309"/>
      <c r="O52" s="309"/>
      <c r="P52" s="309"/>
      <c r="Q52" s="309"/>
      <c r="R52" s="309"/>
      <c r="S52" s="309"/>
      <c r="T52" s="309"/>
      <c r="U52" s="309"/>
      <c r="V52" s="309"/>
      <c r="W52" s="309"/>
      <c r="X52" s="309"/>
    </row>
    <row r="53" spans="1:24">
      <c r="A53" s="43"/>
    </row>
  </sheetData>
  <mergeCells count="13">
    <mergeCell ref="A38:X38"/>
    <mergeCell ref="A33:X33"/>
    <mergeCell ref="A52:X52"/>
    <mergeCell ref="A37:X37"/>
    <mergeCell ref="A1:X1"/>
    <mergeCell ref="A20:X20"/>
    <mergeCell ref="A23:X23"/>
    <mergeCell ref="A34:X34"/>
    <mergeCell ref="A31:X31"/>
    <mergeCell ref="A30:X30"/>
    <mergeCell ref="A29:X29"/>
    <mergeCell ref="A32:X32"/>
    <mergeCell ref="A2:X2"/>
  </mergeCells>
  <phoneticPr fontId="22"/>
  <pageMargins left="0.7" right="0.7" top="0.75" bottom="0.75" header="0.3" footer="0.3"/>
  <pageSetup paperSize="9" scale="88"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7C59A-F5D4-4F1E-990C-20A28DBD6EE6}">
  <sheetPr>
    <tabColor theme="5" tint="-0.249977111117893"/>
  </sheetPr>
  <dimension ref="A1:X55"/>
  <sheetViews>
    <sheetView workbookViewId="0">
      <selection sqref="A1:X1"/>
    </sheetView>
  </sheetViews>
  <sheetFormatPr defaultRowHeight="13.5"/>
  <cols>
    <col min="1" max="83" width="3.625" customWidth="1"/>
  </cols>
  <sheetData>
    <row r="1" spans="1:24" ht="30" customHeight="1">
      <c r="A1" s="324" t="s">
        <v>190</v>
      </c>
      <c r="B1" s="324"/>
      <c r="C1" s="324"/>
      <c r="D1" s="324"/>
      <c r="E1" s="324"/>
      <c r="F1" s="324"/>
      <c r="G1" s="324"/>
      <c r="H1" s="324"/>
      <c r="I1" s="324"/>
      <c r="J1" s="324"/>
      <c r="K1" s="324"/>
      <c r="L1" s="324"/>
      <c r="M1" s="324"/>
      <c r="N1" s="324"/>
      <c r="O1" s="324"/>
      <c r="P1" s="324"/>
      <c r="Q1" s="324"/>
      <c r="R1" s="324"/>
      <c r="S1" s="324"/>
      <c r="T1" s="324"/>
      <c r="U1" s="324"/>
      <c r="V1" s="324"/>
      <c r="W1" s="324"/>
      <c r="X1" s="324"/>
    </row>
    <row r="2" spans="1:24" ht="14.25">
      <c r="A2" s="311" t="s">
        <v>204</v>
      </c>
      <c r="B2" s="311"/>
      <c r="C2" s="311"/>
      <c r="D2" s="311"/>
      <c r="E2" s="311"/>
      <c r="F2" s="311"/>
      <c r="G2" s="311"/>
      <c r="H2" s="311"/>
      <c r="I2" s="311"/>
      <c r="J2" s="311"/>
      <c r="K2" s="311"/>
      <c r="L2" s="311"/>
      <c r="M2" s="311"/>
      <c r="N2" s="311"/>
      <c r="O2" s="311"/>
      <c r="P2" s="311"/>
      <c r="Q2" s="311"/>
      <c r="R2" s="311"/>
      <c r="S2" s="311"/>
      <c r="T2" s="311"/>
      <c r="U2" s="311"/>
      <c r="V2" s="311"/>
      <c r="W2" s="311"/>
      <c r="X2" s="311"/>
    </row>
    <row r="3" spans="1:24" ht="14.25">
      <c r="A3" s="53"/>
      <c r="B3" s="53"/>
      <c r="C3" s="53"/>
      <c r="D3" s="53"/>
      <c r="E3" s="53"/>
      <c r="F3" s="53"/>
      <c r="G3" s="53"/>
      <c r="H3" s="53"/>
      <c r="I3" s="53"/>
      <c r="J3" s="53"/>
      <c r="K3" s="53"/>
      <c r="L3" s="53"/>
      <c r="M3" s="53"/>
      <c r="N3" s="53"/>
      <c r="O3" s="53"/>
      <c r="P3" s="53"/>
      <c r="Q3" s="53"/>
      <c r="R3" s="53"/>
      <c r="S3" s="53"/>
      <c r="T3" s="53"/>
      <c r="U3" s="53"/>
      <c r="V3" s="53"/>
      <c r="W3" s="53"/>
      <c r="X3" s="53"/>
    </row>
    <row r="4" spans="1:24" ht="14.25">
      <c r="B4" s="46" t="s">
        <v>166</v>
      </c>
    </row>
    <row r="5" spans="1:24" ht="14.25">
      <c r="B5" s="45" t="s">
        <v>152</v>
      </c>
    </row>
    <row r="6" spans="1:24" ht="14.25">
      <c r="A6" s="48"/>
    </row>
    <row r="7" spans="1:24">
      <c r="A7" s="47"/>
    </row>
    <row r="8" spans="1:24" ht="14.25">
      <c r="A8" s="49"/>
    </row>
    <row r="9" spans="1:24" ht="14.25">
      <c r="A9" s="49"/>
    </row>
    <row r="10" spans="1:24" ht="14.25">
      <c r="A10" s="49"/>
    </row>
    <row r="11" spans="1:24" ht="14.25">
      <c r="A11" s="49"/>
    </row>
    <row r="12" spans="1:24" ht="14.25">
      <c r="A12" s="49"/>
    </row>
    <row r="13" spans="1:24" ht="14.25">
      <c r="A13" s="49"/>
    </row>
    <row r="14" spans="1:24" ht="14.25">
      <c r="A14" s="49"/>
    </row>
    <row r="15" spans="1:24" ht="14.25">
      <c r="A15" s="50"/>
    </row>
    <row r="16" spans="1:24" ht="14.25">
      <c r="A16" s="50"/>
    </row>
    <row r="17" spans="1:24" ht="14.25">
      <c r="A17" s="50"/>
    </row>
    <row r="18" spans="1:24" ht="14.25">
      <c r="A18" s="50"/>
    </row>
    <row r="19" spans="1:24" ht="14.25">
      <c r="A19" s="51" t="s">
        <v>167</v>
      </c>
    </row>
    <row r="20" spans="1:24" ht="14.25">
      <c r="A20" s="51" t="s">
        <v>153</v>
      </c>
    </row>
    <row r="21" spans="1:24" ht="14.25">
      <c r="A21" s="45" t="s">
        <v>169</v>
      </c>
    </row>
    <row r="22" spans="1:24" ht="29.25" customHeight="1">
      <c r="A22" s="309" t="s">
        <v>170</v>
      </c>
      <c r="B22" s="309"/>
      <c r="C22" s="309"/>
      <c r="D22" s="309"/>
      <c r="E22" s="309"/>
      <c r="F22" s="309"/>
      <c r="G22" s="309"/>
      <c r="H22" s="309"/>
      <c r="I22" s="309"/>
      <c r="J22" s="309"/>
      <c r="K22" s="309"/>
      <c r="L22" s="309"/>
      <c r="M22" s="309"/>
      <c r="N22" s="309"/>
      <c r="O22" s="309"/>
      <c r="P22" s="309"/>
      <c r="Q22" s="309"/>
      <c r="R22" s="309"/>
      <c r="S22" s="309"/>
      <c r="T22" s="309"/>
      <c r="U22" s="309"/>
      <c r="V22" s="309"/>
      <c r="W22" s="309"/>
      <c r="X22" s="309"/>
    </row>
    <row r="23" spans="1:24" ht="14.25">
      <c r="A23" s="45" t="s">
        <v>171</v>
      </c>
    </row>
    <row r="24" spans="1:24" ht="14.25">
      <c r="A24" s="45" t="s">
        <v>172</v>
      </c>
    </row>
    <row r="25" spans="1:24" ht="29.25" customHeight="1">
      <c r="A25" s="309" t="s">
        <v>173</v>
      </c>
      <c r="B25" s="309"/>
      <c r="C25" s="309"/>
      <c r="D25" s="309"/>
      <c r="E25" s="309"/>
      <c r="F25" s="309"/>
      <c r="G25" s="309"/>
      <c r="H25" s="309"/>
      <c r="I25" s="309"/>
      <c r="J25" s="309"/>
      <c r="K25" s="309"/>
      <c r="L25" s="309"/>
      <c r="M25" s="309"/>
      <c r="N25" s="309"/>
      <c r="O25" s="309"/>
      <c r="P25" s="309"/>
      <c r="Q25" s="309"/>
      <c r="R25" s="309"/>
      <c r="S25" s="309"/>
      <c r="T25" s="309"/>
      <c r="U25" s="309"/>
      <c r="V25" s="309"/>
      <c r="W25" s="309"/>
      <c r="X25" s="309"/>
    </row>
    <row r="26" spans="1:24" ht="14.25">
      <c r="A26" s="45"/>
    </row>
    <row r="27" spans="1:24" ht="14.25">
      <c r="A27" s="45" t="s">
        <v>154</v>
      </c>
    </row>
    <row r="28" spans="1:24" ht="14.25">
      <c r="A28" s="46" t="s">
        <v>155</v>
      </c>
    </row>
    <row r="29" spans="1:24" ht="14.25">
      <c r="A29" s="45"/>
    </row>
    <row r="30" spans="1:24" ht="14.25">
      <c r="A30" s="51" t="s">
        <v>156</v>
      </c>
    </row>
    <row r="31" spans="1:24" ht="29.25" customHeight="1">
      <c r="A31" s="309" t="s">
        <v>174</v>
      </c>
      <c r="B31" s="309"/>
      <c r="C31" s="309"/>
      <c r="D31" s="309"/>
      <c r="E31" s="309"/>
      <c r="F31" s="309"/>
      <c r="G31" s="309"/>
      <c r="H31" s="309"/>
      <c r="I31" s="309"/>
      <c r="J31" s="309"/>
      <c r="K31" s="309"/>
      <c r="L31" s="309"/>
      <c r="M31" s="309"/>
      <c r="N31" s="309"/>
      <c r="O31" s="309"/>
      <c r="P31" s="309"/>
      <c r="Q31" s="309"/>
      <c r="R31" s="309"/>
      <c r="S31" s="309"/>
      <c r="T31" s="309"/>
      <c r="U31" s="309"/>
      <c r="V31" s="309"/>
      <c r="W31" s="309"/>
      <c r="X31" s="309"/>
    </row>
    <row r="32" spans="1:24" ht="29.25" customHeight="1">
      <c r="A32" s="309" t="s">
        <v>175</v>
      </c>
      <c r="B32" s="309"/>
      <c r="C32" s="309"/>
      <c r="D32" s="309"/>
      <c r="E32" s="309"/>
      <c r="F32" s="309"/>
      <c r="G32" s="309"/>
      <c r="H32" s="309"/>
      <c r="I32" s="309"/>
      <c r="J32" s="309"/>
      <c r="K32" s="309"/>
      <c r="L32" s="309"/>
      <c r="M32" s="309"/>
      <c r="N32" s="309"/>
      <c r="O32" s="309"/>
      <c r="P32" s="309"/>
      <c r="Q32" s="309"/>
      <c r="R32" s="309"/>
      <c r="S32" s="309"/>
      <c r="T32" s="309"/>
      <c r="U32" s="309"/>
      <c r="V32" s="309"/>
      <c r="W32" s="309"/>
      <c r="X32" s="309"/>
    </row>
    <row r="33" spans="1:24" ht="30.75" customHeight="1">
      <c r="A33" s="309" t="s">
        <v>176</v>
      </c>
      <c r="B33" s="309"/>
      <c r="C33" s="309"/>
      <c r="D33" s="309"/>
      <c r="E33" s="309"/>
      <c r="F33" s="309"/>
      <c r="G33" s="309"/>
      <c r="H33" s="309"/>
      <c r="I33" s="309"/>
      <c r="J33" s="309"/>
      <c r="K33" s="309"/>
      <c r="L33" s="309"/>
      <c r="M33" s="309"/>
      <c r="N33" s="309"/>
      <c r="O33" s="309"/>
      <c r="P33" s="309"/>
      <c r="Q33" s="309"/>
      <c r="R33" s="309"/>
      <c r="S33" s="309"/>
      <c r="T33" s="309"/>
      <c r="U33" s="309"/>
      <c r="V33" s="309"/>
      <c r="W33" s="309"/>
      <c r="X33" s="309"/>
    </row>
    <row r="34" spans="1:24" ht="29.25" customHeight="1">
      <c r="A34" s="309" t="s">
        <v>177</v>
      </c>
      <c r="B34" s="309"/>
      <c r="C34" s="309"/>
      <c r="D34" s="309"/>
      <c r="E34" s="309"/>
      <c r="F34" s="309"/>
      <c r="G34" s="309"/>
      <c r="H34" s="309"/>
      <c r="I34" s="309"/>
      <c r="J34" s="309"/>
      <c r="K34" s="309"/>
      <c r="L34" s="309"/>
      <c r="M34" s="309"/>
      <c r="N34" s="309"/>
      <c r="O34" s="309"/>
      <c r="P34" s="309"/>
      <c r="Q34" s="309"/>
      <c r="R34" s="309"/>
      <c r="S34" s="309"/>
      <c r="T34" s="309"/>
      <c r="U34" s="309"/>
      <c r="V34" s="309"/>
      <c r="W34" s="309"/>
      <c r="X34" s="309"/>
    </row>
    <row r="35" spans="1:24" ht="40.9" customHeight="1">
      <c r="A35" s="309" t="s">
        <v>179</v>
      </c>
      <c r="B35" s="309"/>
      <c r="C35" s="309"/>
      <c r="D35" s="309"/>
      <c r="E35" s="309"/>
      <c r="F35" s="309"/>
      <c r="G35" s="309"/>
      <c r="H35" s="309"/>
      <c r="I35" s="309"/>
      <c r="J35" s="309"/>
      <c r="K35" s="309"/>
      <c r="L35" s="309"/>
      <c r="M35" s="309"/>
      <c r="N35" s="309"/>
      <c r="O35" s="309"/>
      <c r="P35" s="309"/>
      <c r="Q35" s="309"/>
      <c r="R35" s="309"/>
      <c r="S35" s="309"/>
      <c r="T35" s="309"/>
      <c r="U35" s="309"/>
      <c r="V35" s="309"/>
      <c r="W35" s="309"/>
      <c r="X35" s="309"/>
    </row>
    <row r="36" spans="1:24" ht="29.25" customHeight="1">
      <c r="A36" s="309" t="s">
        <v>178</v>
      </c>
      <c r="B36" s="309"/>
      <c r="C36" s="309"/>
      <c r="D36" s="309"/>
      <c r="E36" s="309"/>
      <c r="F36" s="309"/>
      <c r="G36" s="309"/>
      <c r="H36" s="309"/>
      <c r="I36" s="309"/>
      <c r="J36" s="309"/>
      <c r="K36" s="309"/>
      <c r="L36" s="309"/>
      <c r="M36" s="309"/>
      <c r="N36" s="309"/>
      <c r="O36" s="309"/>
      <c r="P36" s="309"/>
      <c r="Q36" s="309"/>
      <c r="R36" s="309"/>
      <c r="S36" s="309"/>
      <c r="T36" s="309"/>
      <c r="U36" s="309"/>
      <c r="V36" s="309"/>
      <c r="W36" s="309"/>
      <c r="X36" s="309"/>
    </row>
    <row r="37" spans="1:24" ht="5.25" customHeight="1">
      <c r="A37" s="52"/>
      <c r="B37" s="52"/>
      <c r="C37" s="52"/>
      <c r="D37" s="52"/>
      <c r="E37" s="52"/>
      <c r="F37" s="52"/>
      <c r="G37" s="52"/>
      <c r="H37" s="52"/>
      <c r="I37" s="52"/>
      <c r="J37" s="52"/>
      <c r="K37" s="52"/>
      <c r="L37" s="52"/>
      <c r="M37" s="52"/>
      <c r="N37" s="52"/>
      <c r="O37" s="52"/>
      <c r="P37" s="52"/>
      <c r="Q37" s="52"/>
      <c r="R37" s="52"/>
      <c r="S37" s="52"/>
      <c r="T37" s="52"/>
      <c r="U37" s="52"/>
      <c r="V37" s="52"/>
      <c r="W37" s="52"/>
      <c r="X37" s="52"/>
    </row>
    <row r="38" spans="1:24" ht="14.25">
      <c r="A38" s="46" t="s">
        <v>157</v>
      </c>
    </row>
    <row r="39" spans="1:24" ht="30.75" customHeight="1">
      <c r="A39" s="322" t="s">
        <v>158</v>
      </c>
      <c r="B39" s="322"/>
      <c r="C39" s="322"/>
      <c r="D39" s="322"/>
      <c r="E39" s="322"/>
      <c r="F39" s="322"/>
      <c r="G39" s="322"/>
      <c r="H39" s="322"/>
      <c r="I39" s="322"/>
      <c r="J39" s="322"/>
      <c r="K39" s="322"/>
      <c r="L39" s="322"/>
      <c r="M39" s="322"/>
      <c r="N39" s="322"/>
      <c r="O39" s="322"/>
      <c r="P39" s="322"/>
      <c r="Q39" s="322"/>
      <c r="R39" s="322"/>
      <c r="S39" s="322"/>
      <c r="T39" s="322"/>
      <c r="U39" s="322"/>
      <c r="V39" s="322"/>
      <c r="W39" s="322"/>
      <c r="X39" s="322"/>
    </row>
    <row r="40" spans="1:24" ht="51" customHeight="1">
      <c r="A40" s="309" t="s">
        <v>159</v>
      </c>
      <c r="B40" s="309"/>
      <c r="C40" s="309"/>
      <c r="D40" s="309"/>
      <c r="E40" s="309"/>
      <c r="F40" s="309"/>
      <c r="G40" s="309"/>
      <c r="H40" s="309"/>
      <c r="I40" s="309"/>
      <c r="J40" s="309"/>
      <c r="K40" s="309"/>
      <c r="L40" s="309"/>
      <c r="M40" s="309"/>
      <c r="N40" s="309"/>
      <c r="O40" s="309"/>
      <c r="P40" s="309"/>
      <c r="Q40" s="309"/>
      <c r="R40" s="309"/>
      <c r="S40" s="309"/>
      <c r="T40" s="309"/>
      <c r="U40" s="309"/>
      <c r="V40" s="309"/>
      <c r="W40" s="309"/>
      <c r="X40" s="309"/>
    </row>
    <row r="41" spans="1:24" ht="5.65" customHeight="1">
      <c r="A41" s="45"/>
    </row>
    <row r="42" spans="1:24" ht="14.25">
      <c r="A42" s="46" t="s">
        <v>160</v>
      </c>
    </row>
    <row r="43" spans="1:24" ht="14.25">
      <c r="A43" s="45" t="s">
        <v>161</v>
      </c>
    </row>
    <row r="44" spans="1:24" ht="14.25">
      <c r="A44" s="51"/>
    </row>
    <row r="45" spans="1:24" ht="14.25">
      <c r="A45" s="51" t="s">
        <v>162</v>
      </c>
    </row>
    <row r="46" spans="1:24" ht="14.25">
      <c r="A46" s="51" t="s">
        <v>163</v>
      </c>
    </row>
    <row r="47" spans="1:24" ht="14.25">
      <c r="A47" s="45" t="s">
        <v>197</v>
      </c>
    </row>
    <row r="48" spans="1:24" ht="14.25">
      <c r="A48" s="45" t="s">
        <v>165</v>
      </c>
    </row>
    <row r="49" spans="1:24" ht="14.25">
      <c r="A49" s="45"/>
    </row>
    <row r="50" spans="1:24" ht="14.25">
      <c r="A50" s="51" t="s">
        <v>202</v>
      </c>
    </row>
    <row r="51" spans="1:24" ht="14.25">
      <c r="A51" s="45" t="s">
        <v>203</v>
      </c>
    </row>
    <row r="52" spans="1:24" ht="14.25">
      <c r="A52" s="45"/>
    </row>
    <row r="53" spans="1:24" ht="14.25">
      <c r="A53" s="51" t="s">
        <v>201</v>
      </c>
    </row>
    <row r="54" spans="1:24" ht="34.15" customHeight="1">
      <c r="A54" s="309" t="s">
        <v>180</v>
      </c>
      <c r="B54" s="309"/>
      <c r="C54" s="309"/>
      <c r="D54" s="309"/>
      <c r="E54" s="309"/>
      <c r="F54" s="309"/>
      <c r="G54" s="309"/>
      <c r="H54" s="309"/>
      <c r="I54" s="309"/>
      <c r="J54" s="309"/>
      <c r="K54" s="309"/>
      <c r="L54" s="309"/>
      <c r="M54" s="309"/>
      <c r="N54" s="309"/>
      <c r="O54" s="309"/>
      <c r="P54" s="309"/>
      <c r="Q54" s="309"/>
      <c r="R54" s="309"/>
      <c r="S54" s="309"/>
      <c r="T54" s="309"/>
      <c r="U54" s="309"/>
      <c r="V54" s="309"/>
      <c r="W54" s="309"/>
      <c r="X54" s="309"/>
    </row>
    <row r="55" spans="1:24">
      <c r="A55" s="43"/>
    </row>
  </sheetData>
  <mergeCells count="13">
    <mergeCell ref="A54:X54"/>
    <mergeCell ref="A34:X34"/>
    <mergeCell ref="A36:X36"/>
    <mergeCell ref="A39:X39"/>
    <mergeCell ref="A35:X35"/>
    <mergeCell ref="A40:X40"/>
    <mergeCell ref="A33:X33"/>
    <mergeCell ref="A2:X2"/>
    <mergeCell ref="A1:X1"/>
    <mergeCell ref="A22:X22"/>
    <mergeCell ref="A25:X25"/>
    <mergeCell ref="A31:X31"/>
    <mergeCell ref="A32:X32"/>
  </mergeCells>
  <phoneticPr fontId="22"/>
  <pageMargins left="0.7" right="0.7" top="0.75" bottom="0.75" header="0.3" footer="0.3"/>
  <pageSetup paperSize="9" scale="8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0D2C6-838E-4FB7-AC26-CC3F85C76F65}">
  <sheetPr>
    <tabColor theme="0"/>
    <pageSetUpPr fitToPage="1"/>
  </sheetPr>
  <dimension ref="A1:XFD65"/>
  <sheetViews>
    <sheetView topLeftCell="A11" workbookViewId="0">
      <selection activeCell="D31" sqref="D31"/>
    </sheetView>
  </sheetViews>
  <sheetFormatPr defaultRowHeight="13.5"/>
  <cols>
    <col min="1" max="1" width="3.625" style="149" customWidth="1"/>
    <col min="2" max="2" width="18.125" style="149" customWidth="1"/>
    <col min="3" max="3" width="17.125" style="149" customWidth="1"/>
    <col min="4" max="4" width="75.75" customWidth="1"/>
    <col min="5" max="5" width="3.625" hidden="1" customWidth="1"/>
    <col min="6" max="85" width="3.625" customWidth="1"/>
  </cols>
  <sheetData>
    <row r="1" spans="1:26" ht="14.25">
      <c r="A1" s="45"/>
      <c r="B1" s="45"/>
      <c r="C1" s="45"/>
      <c r="D1" s="53"/>
      <c r="E1" s="53"/>
      <c r="F1" s="53"/>
      <c r="G1" s="53"/>
      <c r="H1" s="53"/>
      <c r="I1" s="53"/>
      <c r="J1" s="53"/>
      <c r="K1" s="53"/>
      <c r="L1" s="53"/>
      <c r="M1" s="53"/>
      <c r="N1" s="53"/>
      <c r="O1" s="53"/>
      <c r="P1" s="53"/>
      <c r="Q1" s="53"/>
      <c r="R1" s="53"/>
      <c r="S1" s="53"/>
      <c r="T1" s="53"/>
      <c r="U1" s="53"/>
      <c r="V1" s="53"/>
      <c r="W1" s="53"/>
      <c r="X1" s="53"/>
      <c r="Y1" s="53"/>
      <c r="Z1" s="53"/>
    </row>
    <row r="2" spans="1:26" ht="63.75" customHeight="1">
      <c r="A2" s="45"/>
      <c r="B2" s="326" t="s">
        <v>237</v>
      </c>
      <c r="C2" s="326"/>
      <c r="D2" s="326"/>
      <c r="E2" s="146"/>
      <c r="F2" s="147"/>
      <c r="G2" s="53"/>
      <c r="H2" s="53"/>
      <c r="I2" s="53"/>
      <c r="J2" s="53"/>
      <c r="K2" s="53"/>
      <c r="L2" s="53"/>
      <c r="M2" s="53"/>
      <c r="N2" s="53"/>
      <c r="O2" s="53"/>
      <c r="P2" s="53"/>
      <c r="Q2" s="53"/>
      <c r="R2" s="53"/>
      <c r="S2" s="53"/>
      <c r="T2" s="53"/>
      <c r="U2" s="53"/>
      <c r="V2" s="53"/>
      <c r="W2" s="53"/>
      <c r="X2" s="53"/>
      <c r="Y2" s="53"/>
      <c r="Z2" s="53"/>
    </row>
    <row r="3" spans="1:26" ht="27" customHeight="1">
      <c r="A3" s="45"/>
      <c r="B3" s="327" t="s">
        <v>238</v>
      </c>
      <c r="C3" s="327"/>
      <c r="D3" s="327"/>
      <c r="E3" s="148"/>
      <c r="F3" s="147"/>
      <c r="G3" s="53"/>
      <c r="H3" s="53"/>
      <c r="I3" s="53"/>
      <c r="J3" s="53"/>
      <c r="K3" s="53"/>
      <c r="L3" s="53"/>
      <c r="M3" s="53"/>
      <c r="N3" s="53"/>
      <c r="O3" s="53"/>
      <c r="P3" s="53"/>
      <c r="Q3" s="53"/>
      <c r="R3" s="53"/>
      <c r="S3" s="53"/>
      <c r="T3" s="53"/>
      <c r="U3" s="53"/>
      <c r="V3" s="53"/>
      <c r="W3" s="53"/>
      <c r="X3" s="53"/>
      <c r="Y3" s="53"/>
      <c r="Z3" s="53"/>
    </row>
    <row r="4" spans="1:26" ht="14.25">
      <c r="A4" s="45"/>
      <c r="B4" s="45"/>
      <c r="C4" s="45"/>
      <c r="D4" s="53"/>
      <c r="E4" s="53"/>
      <c r="F4" s="53"/>
      <c r="G4" s="53"/>
      <c r="H4" s="53"/>
      <c r="I4" s="53"/>
      <c r="J4" s="53"/>
      <c r="K4" s="53"/>
      <c r="L4" s="53"/>
      <c r="M4" s="53"/>
      <c r="N4" s="53"/>
      <c r="O4" s="53"/>
      <c r="P4" s="53"/>
      <c r="Q4" s="53"/>
      <c r="R4" s="53"/>
      <c r="S4" s="53"/>
      <c r="T4" s="53"/>
      <c r="U4" s="53"/>
      <c r="V4" s="53"/>
      <c r="W4" s="53"/>
      <c r="X4" s="53"/>
      <c r="Y4" s="53"/>
      <c r="Z4" s="53"/>
    </row>
    <row r="5" spans="1:26" ht="37.5" customHeight="1">
      <c r="A5"/>
      <c r="B5" s="309" t="s">
        <v>260</v>
      </c>
      <c r="C5" s="309"/>
      <c r="D5" s="328"/>
      <c r="E5" s="328"/>
      <c r="F5" s="45"/>
      <c r="G5" s="45"/>
      <c r="H5" s="45"/>
      <c r="I5" s="45"/>
      <c r="J5" s="45"/>
      <c r="K5" s="45"/>
      <c r="L5" s="45"/>
      <c r="M5" s="45"/>
      <c r="N5" s="45"/>
      <c r="O5" s="45"/>
      <c r="P5" s="45"/>
      <c r="Q5" s="45"/>
      <c r="R5" s="45"/>
      <c r="S5" s="45"/>
      <c r="T5" s="45"/>
      <c r="U5" s="45"/>
      <c r="V5" s="45"/>
      <c r="W5" s="45"/>
      <c r="X5" s="45"/>
      <c r="Y5" s="45"/>
      <c r="Z5" s="45"/>
    </row>
    <row r="6" spans="1:26" ht="14.25">
      <c r="A6" s="45"/>
      <c r="B6" s="45"/>
      <c r="C6" s="45"/>
      <c r="D6" s="53"/>
      <c r="E6" s="53"/>
      <c r="F6" s="53"/>
      <c r="G6" s="53"/>
      <c r="H6" s="53"/>
      <c r="I6" s="53"/>
      <c r="J6" s="53"/>
      <c r="K6" s="53"/>
      <c r="L6" s="53"/>
      <c r="M6" s="53"/>
      <c r="N6" s="53"/>
      <c r="O6" s="53"/>
      <c r="P6" s="53"/>
      <c r="Q6" s="53"/>
      <c r="R6" s="53"/>
      <c r="S6" s="53"/>
      <c r="T6" s="53"/>
      <c r="U6" s="53"/>
      <c r="V6" s="53"/>
      <c r="W6" s="53"/>
      <c r="X6" s="53"/>
      <c r="Y6" s="53"/>
      <c r="Z6" s="53"/>
    </row>
    <row r="7" spans="1:26" ht="14.25">
      <c r="B7" s="45" t="s">
        <v>239</v>
      </c>
      <c r="C7" s="45"/>
    </row>
    <row r="9" spans="1:26" ht="30" customHeight="1">
      <c r="A9" s="145"/>
      <c r="B9" s="150" t="s">
        <v>240</v>
      </c>
      <c r="C9" s="332" t="s">
        <v>262</v>
      </c>
      <c r="D9" s="333"/>
    </row>
    <row r="10" spans="1:26" ht="30" customHeight="1">
      <c r="A10" s="44"/>
      <c r="B10" s="150" t="s">
        <v>241</v>
      </c>
      <c r="C10" s="332" t="s">
        <v>242</v>
      </c>
      <c r="D10" s="333"/>
    </row>
    <row r="11" spans="1:26" ht="28.5" customHeight="1">
      <c r="A11" s="45"/>
      <c r="B11" s="150" t="s">
        <v>243</v>
      </c>
      <c r="C11" s="334" t="s">
        <v>261</v>
      </c>
      <c r="D11" s="335"/>
      <c r="E11" s="45"/>
      <c r="F11" s="45"/>
      <c r="G11" s="45"/>
      <c r="H11" s="45"/>
      <c r="I11" s="45"/>
      <c r="J11" s="45"/>
      <c r="K11" s="45"/>
      <c r="L11" s="45"/>
      <c r="M11" s="45"/>
      <c r="N11" s="45"/>
      <c r="O11" s="45"/>
      <c r="P11" s="45"/>
      <c r="Q11" s="45"/>
      <c r="R11" s="45"/>
      <c r="S11" s="45"/>
      <c r="T11" s="45"/>
      <c r="U11" s="45"/>
      <c r="V11" s="45"/>
      <c r="W11" s="45"/>
      <c r="X11" s="45"/>
      <c r="Y11" s="45"/>
      <c r="Z11" s="45"/>
    </row>
    <row r="12" spans="1:26" ht="14.25">
      <c r="A12" s="45"/>
      <c r="B12" s="45"/>
      <c r="C12" s="45"/>
    </row>
    <row r="13" spans="1:26" ht="15" thickBot="1">
      <c r="A13" s="45"/>
      <c r="B13" s="45"/>
      <c r="C13" s="45"/>
    </row>
    <row r="14" spans="1:26" s="154" customFormat="1" ht="29.25" customHeight="1" thickBot="1">
      <c r="A14" s="151"/>
      <c r="B14" s="329" t="s">
        <v>244</v>
      </c>
      <c r="C14" s="330"/>
      <c r="D14" s="331"/>
      <c r="E14" s="152"/>
      <c r="F14" s="153"/>
    </row>
    <row r="15" spans="1:26" ht="18.75">
      <c r="A15" s="155"/>
      <c r="B15"/>
      <c r="C15"/>
      <c r="D15" s="156"/>
      <c r="I15" s="154"/>
    </row>
    <row r="16" spans="1:26" ht="19.5" thickBot="1">
      <c r="A16" s="155"/>
      <c r="B16"/>
      <c r="C16"/>
      <c r="D16" s="156"/>
      <c r="I16" s="154"/>
    </row>
    <row r="17" spans="1:9" s="154" customFormat="1" ht="27" customHeight="1" thickBot="1">
      <c r="B17" s="157" t="s">
        <v>245</v>
      </c>
      <c r="C17" s="157"/>
      <c r="D17" s="158" t="s">
        <v>246</v>
      </c>
      <c r="E17" s="159"/>
    </row>
    <row r="18" spans="1:9" s="154" customFormat="1" ht="12.75" customHeight="1">
      <c r="B18" s="160"/>
      <c r="C18" s="160"/>
      <c r="E18" s="161"/>
    </row>
    <row r="19" spans="1:9" ht="18.95" customHeight="1">
      <c r="A19"/>
      <c r="B19" s="162" t="s">
        <v>263</v>
      </c>
      <c r="C19" s="325" t="s">
        <v>248</v>
      </c>
      <c r="D19" s="325"/>
      <c r="E19" s="156"/>
      <c r="I19" s="154"/>
    </row>
    <row r="20" spans="1:9" ht="18.75">
      <c r="B20"/>
      <c r="C20"/>
      <c r="D20" s="164"/>
      <c r="I20" s="154"/>
    </row>
    <row r="21" spans="1:9">
      <c r="B21" s="173" t="s">
        <v>265</v>
      </c>
      <c r="C21" s="173" t="s">
        <v>266</v>
      </c>
      <c r="D21" s="173" t="s">
        <v>267</v>
      </c>
      <c r="E21" s="173"/>
    </row>
    <row r="22" spans="1:9">
      <c r="B22" s="175" t="s">
        <v>268</v>
      </c>
      <c r="C22" s="174" t="s">
        <v>110</v>
      </c>
      <c r="D22" s="174" t="s">
        <v>277</v>
      </c>
      <c r="E22" s="174"/>
    </row>
    <row r="23" spans="1:9" ht="30.75" customHeight="1">
      <c r="B23" s="175" t="s">
        <v>269</v>
      </c>
      <c r="C23" s="174" t="s">
        <v>280</v>
      </c>
      <c r="D23" s="174" t="s">
        <v>281</v>
      </c>
      <c r="E23" s="174"/>
    </row>
    <row r="24" spans="1:9">
      <c r="B24" s="175" t="s">
        <v>271</v>
      </c>
      <c r="C24" s="174" t="s">
        <v>270</v>
      </c>
      <c r="D24" s="174" t="s">
        <v>278</v>
      </c>
      <c r="E24" s="174"/>
    </row>
    <row r="25" spans="1:9" ht="24">
      <c r="B25" s="175" t="s">
        <v>273</v>
      </c>
      <c r="C25" s="174" t="s">
        <v>272</v>
      </c>
      <c r="D25" s="174" t="s">
        <v>279</v>
      </c>
      <c r="E25" s="174"/>
    </row>
    <row r="26" spans="1:9" ht="52.5" customHeight="1">
      <c r="B26" s="175" t="s">
        <v>346</v>
      </c>
      <c r="C26" s="174" t="s">
        <v>310</v>
      </c>
      <c r="D26" s="174" t="s">
        <v>386</v>
      </c>
      <c r="E26" s="174"/>
    </row>
    <row r="27" spans="1:9" ht="24">
      <c r="B27" s="175" t="s">
        <v>347</v>
      </c>
      <c r="C27" s="174" t="s">
        <v>274</v>
      </c>
      <c r="D27" s="174" t="s">
        <v>275</v>
      </c>
      <c r="E27" s="174"/>
    </row>
    <row r="28" spans="1:9" ht="54" customHeight="1">
      <c r="B28" s="175" t="s">
        <v>348</v>
      </c>
      <c r="C28" s="174" t="s">
        <v>276</v>
      </c>
      <c r="D28" s="174" t="s">
        <v>385</v>
      </c>
      <c r="E28" s="174"/>
    </row>
    <row r="29" spans="1:9" ht="13.5" customHeight="1">
      <c r="B29"/>
      <c r="C29"/>
      <c r="D29" s="164"/>
    </row>
    <row r="30" spans="1:9" ht="13.5" customHeight="1">
      <c r="B30"/>
      <c r="C30"/>
      <c r="D30" s="164"/>
    </row>
    <row r="31" spans="1:9" ht="13.5" customHeight="1">
      <c r="B31"/>
      <c r="C31"/>
      <c r="D31" s="164"/>
      <c r="E31" s="45"/>
    </row>
    <row r="32" spans="1:9" ht="13.5" customHeight="1">
      <c r="B32"/>
      <c r="C32"/>
      <c r="D32" s="165"/>
    </row>
    <row r="33" spans="2:5" customFormat="1" ht="18.95" customHeight="1">
      <c r="B33" s="166" t="s">
        <v>264</v>
      </c>
      <c r="C33" s="325" t="s">
        <v>249</v>
      </c>
      <c r="D33" s="325"/>
      <c r="E33" s="156"/>
    </row>
    <row r="34" spans="2:5" customFormat="1" ht="18.95" customHeight="1">
      <c r="C34" s="163"/>
      <c r="D34" s="163"/>
      <c r="E34" s="156"/>
    </row>
    <row r="35" spans="2:5" customFormat="1">
      <c r="B35" s="176" t="s">
        <v>265</v>
      </c>
      <c r="C35" s="176" t="s">
        <v>266</v>
      </c>
      <c r="D35" s="176" t="s">
        <v>267</v>
      </c>
      <c r="E35" s="156"/>
    </row>
    <row r="36" spans="2:5" customFormat="1" ht="29.25" customHeight="1">
      <c r="B36" s="179" t="s">
        <v>349</v>
      </c>
      <c r="C36" s="178" t="s">
        <v>131</v>
      </c>
      <c r="D36" s="178" t="s">
        <v>292</v>
      </c>
      <c r="E36" s="156"/>
    </row>
    <row r="37" spans="2:5" customFormat="1" ht="43.5" customHeight="1">
      <c r="B37" s="179" t="s">
        <v>350</v>
      </c>
      <c r="C37" s="178" t="s">
        <v>283</v>
      </c>
      <c r="D37" s="178" t="s">
        <v>366</v>
      </c>
      <c r="E37" s="156"/>
    </row>
    <row r="38" spans="2:5" customFormat="1" ht="30.75" customHeight="1">
      <c r="B38" s="179" t="s">
        <v>351</v>
      </c>
      <c r="C38" s="178" t="s">
        <v>135</v>
      </c>
      <c r="D38" s="178" t="s">
        <v>293</v>
      </c>
      <c r="E38" s="156"/>
    </row>
    <row r="39" spans="2:5" customFormat="1" ht="29.25" customHeight="1">
      <c r="B39" s="179" t="s">
        <v>352</v>
      </c>
      <c r="C39" s="178" t="s">
        <v>284</v>
      </c>
      <c r="D39" s="178" t="s">
        <v>294</v>
      </c>
      <c r="E39" s="156"/>
    </row>
    <row r="40" spans="2:5" customFormat="1" ht="29.25" customHeight="1">
      <c r="B40" s="179" t="s">
        <v>353</v>
      </c>
      <c r="C40" s="178" t="s">
        <v>367</v>
      </c>
      <c r="D40" s="178" t="s">
        <v>300</v>
      </c>
      <c r="E40" s="156"/>
    </row>
    <row r="41" spans="2:5" customFormat="1" ht="44.25" customHeight="1">
      <c r="B41" s="179" t="s">
        <v>354</v>
      </c>
      <c r="C41" s="178" t="s">
        <v>368</v>
      </c>
      <c r="D41" s="178" t="s">
        <v>301</v>
      </c>
      <c r="E41" s="156"/>
    </row>
    <row r="42" spans="2:5" customFormat="1" ht="29.25" customHeight="1">
      <c r="B42" s="179" t="s">
        <v>355</v>
      </c>
      <c r="C42" s="178" t="s">
        <v>285</v>
      </c>
      <c r="D42" s="178" t="s">
        <v>295</v>
      </c>
      <c r="E42" s="156"/>
    </row>
    <row r="43" spans="2:5" customFormat="1" ht="29.25" customHeight="1">
      <c r="B43" s="179" t="s">
        <v>303</v>
      </c>
      <c r="C43" s="179" t="s">
        <v>286</v>
      </c>
      <c r="D43" s="178" t="s">
        <v>302</v>
      </c>
      <c r="E43" s="156"/>
    </row>
    <row r="44" spans="2:5" customFormat="1" ht="29.25" customHeight="1">
      <c r="B44" s="179" t="s">
        <v>356</v>
      </c>
      <c r="C44" s="178" t="s">
        <v>287</v>
      </c>
      <c r="D44" s="178" t="s">
        <v>295</v>
      </c>
      <c r="E44" s="156"/>
    </row>
    <row r="45" spans="2:5" customFormat="1" ht="29.25" customHeight="1">
      <c r="B45" s="179" t="s">
        <v>357</v>
      </c>
      <c r="C45" s="178" t="s">
        <v>288</v>
      </c>
      <c r="D45" s="178" t="s">
        <v>296</v>
      </c>
      <c r="E45" s="156"/>
    </row>
    <row r="46" spans="2:5" customFormat="1" ht="39.75" customHeight="1">
      <c r="B46" s="179" t="s">
        <v>358</v>
      </c>
      <c r="C46" s="178" t="s">
        <v>369</v>
      </c>
      <c r="D46" s="178" t="s">
        <v>371</v>
      </c>
      <c r="E46" s="178"/>
    </row>
    <row r="47" spans="2:5" customFormat="1" ht="29.25" customHeight="1">
      <c r="B47" s="179" t="s">
        <v>282</v>
      </c>
      <c r="C47" s="178" t="s">
        <v>289</v>
      </c>
      <c r="D47" s="178" t="s">
        <v>297</v>
      </c>
      <c r="E47" s="156"/>
    </row>
    <row r="48" spans="2:5" customFormat="1" ht="29.25" customHeight="1">
      <c r="B48" s="179" t="s">
        <v>359</v>
      </c>
      <c r="C48" s="178" t="s">
        <v>140</v>
      </c>
      <c r="D48" s="178" t="s">
        <v>298</v>
      </c>
      <c r="E48" s="156"/>
    </row>
    <row r="49" spans="1:16384" ht="29.25" customHeight="1">
      <c r="A49"/>
      <c r="B49" s="179" t="s">
        <v>360</v>
      </c>
      <c r="C49" s="178" t="s">
        <v>290</v>
      </c>
      <c r="D49" s="178" t="s">
        <v>299</v>
      </c>
      <c r="E49" s="156"/>
    </row>
    <row r="50" spans="1:16384" ht="43.5" customHeight="1">
      <c r="A50"/>
      <c r="B50" s="179" t="s">
        <v>361</v>
      </c>
      <c r="C50" s="178" t="s">
        <v>144</v>
      </c>
      <c r="D50" s="178" t="s">
        <v>304</v>
      </c>
      <c r="E50" s="156"/>
    </row>
    <row r="51" spans="1:16384" ht="43.5" customHeight="1">
      <c r="A51"/>
      <c r="B51" s="179" t="s">
        <v>362</v>
      </c>
      <c r="C51" s="178" t="s">
        <v>339</v>
      </c>
      <c r="D51" s="178" t="s">
        <v>370</v>
      </c>
      <c r="E51" s="156"/>
    </row>
    <row r="52" spans="1:16384" ht="29.25" customHeight="1">
      <c r="A52"/>
      <c r="B52" s="179" t="s">
        <v>363</v>
      </c>
      <c r="C52" s="178" t="s">
        <v>291</v>
      </c>
      <c r="D52" s="178" t="s">
        <v>299</v>
      </c>
      <c r="E52" s="156"/>
    </row>
    <row r="53" spans="1:16384" ht="29.25" customHeight="1">
      <c r="A53"/>
      <c r="B53" s="179" t="s">
        <v>364</v>
      </c>
      <c r="C53" s="177" t="s">
        <v>117</v>
      </c>
      <c r="D53" s="178" t="s">
        <v>372</v>
      </c>
      <c r="E53" s="156"/>
    </row>
    <row r="54" spans="1:16384" ht="18.95" customHeight="1">
      <c r="A54"/>
      <c r="B54"/>
      <c r="D54" s="163"/>
      <c r="E54" s="156"/>
    </row>
    <row r="55" spans="1:16384" ht="14.25" thickBot="1">
      <c r="B55"/>
      <c r="C55"/>
      <c r="D55" s="167"/>
    </row>
    <row r="56" spans="1:16384" ht="30.75" customHeight="1" thickBot="1">
      <c r="A56"/>
      <c r="B56" s="157" t="s">
        <v>250</v>
      </c>
      <c r="C56" s="157"/>
      <c r="D56" s="158" t="s">
        <v>251</v>
      </c>
      <c r="E56" s="159"/>
      <c r="F56" s="160"/>
      <c r="G56" s="154"/>
      <c r="H56" s="161"/>
      <c r="I56" s="160"/>
      <c r="J56" s="154"/>
      <c r="K56" s="161"/>
      <c r="L56" s="160"/>
      <c r="M56" s="154"/>
      <c r="N56" s="161"/>
      <c r="O56" s="160"/>
      <c r="P56" s="154"/>
      <c r="Q56" s="161"/>
      <c r="R56" s="160"/>
      <c r="S56" s="154"/>
      <c r="T56" s="161"/>
      <c r="U56" s="160"/>
      <c r="V56" s="154"/>
      <c r="W56" s="161"/>
      <c r="X56" s="160"/>
      <c r="Y56" s="154"/>
      <c r="Z56" s="161"/>
      <c r="AA56" s="160"/>
      <c r="AB56" s="154"/>
      <c r="AC56" s="161"/>
      <c r="AD56" s="160"/>
      <c r="AE56" s="154"/>
      <c r="AF56" s="161"/>
      <c r="AG56" s="160"/>
      <c r="AH56" s="154"/>
      <c r="AI56" s="161"/>
      <c r="AJ56" s="160"/>
      <c r="AK56" s="154"/>
      <c r="AL56" s="161"/>
      <c r="AM56" s="160"/>
      <c r="AN56" s="154"/>
      <c r="AO56" s="161"/>
      <c r="AP56" s="160"/>
      <c r="AQ56" s="154"/>
      <c r="AR56" s="161"/>
      <c r="AS56" s="160"/>
      <c r="AT56" s="154"/>
      <c r="AU56" s="161"/>
      <c r="AV56" s="160"/>
      <c r="AW56" s="154"/>
      <c r="AX56" s="161"/>
      <c r="AY56" s="160"/>
      <c r="AZ56" s="154"/>
      <c r="BA56" s="161"/>
      <c r="BB56" s="160"/>
      <c r="BC56" s="154"/>
      <c r="BD56" s="161"/>
      <c r="BE56" s="160"/>
      <c r="BF56" s="154"/>
      <c r="BG56" s="161"/>
      <c r="BH56" s="160"/>
      <c r="BI56" s="154"/>
      <c r="BJ56" s="161"/>
      <c r="BK56" s="160"/>
      <c r="BL56" s="154"/>
      <c r="BM56" s="161"/>
      <c r="BN56" s="160"/>
      <c r="BO56" s="154"/>
      <c r="BP56" s="161"/>
      <c r="BQ56" s="160"/>
      <c r="BR56" s="154"/>
      <c r="BS56" s="161"/>
      <c r="BT56" s="160"/>
      <c r="BU56" s="154"/>
      <c r="BV56" s="161"/>
      <c r="BW56" s="160"/>
      <c r="BX56" s="154"/>
      <c r="BY56" s="161"/>
      <c r="BZ56" s="160"/>
      <c r="CA56" s="154"/>
      <c r="CB56" s="161"/>
      <c r="CC56" s="160"/>
      <c r="CD56" s="154"/>
      <c r="CE56" s="161"/>
      <c r="CF56" s="160"/>
      <c r="CG56" s="154"/>
      <c r="CH56" s="161"/>
      <c r="CI56" s="160"/>
      <c r="CJ56" s="154"/>
      <c r="CK56" s="161"/>
      <c r="CL56" s="160"/>
      <c r="CM56" s="154"/>
      <c r="CN56" s="161"/>
      <c r="CO56" s="160"/>
      <c r="CP56" s="154"/>
      <c r="CQ56" s="161"/>
      <c r="CR56" s="160"/>
      <c r="CS56" s="154"/>
      <c r="CT56" s="161"/>
      <c r="CU56" s="160"/>
      <c r="CV56" s="154"/>
      <c r="CW56" s="161"/>
      <c r="CX56" s="160"/>
      <c r="CY56" s="154"/>
      <c r="CZ56" s="161"/>
      <c r="DA56" s="160"/>
      <c r="DB56" s="154"/>
      <c r="DC56" s="161"/>
      <c r="DD56" s="160"/>
      <c r="DE56" s="154"/>
      <c r="DF56" s="161"/>
      <c r="DG56" s="160"/>
      <c r="DH56" s="154"/>
      <c r="DI56" s="161"/>
      <c r="DJ56" s="160"/>
      <c r="DK56" s="154"/>
      <c r="DL56" s="161"/>
      <c r="DM56" s="160"/>
      <c r="DN56" s="154"/>
      <c r="DO56" s="161"/>
      <c r="DP56" s="160"/>
      <c r="DQ56" s="154"/>
      <c r="DR56" s="161"/>
      <c r="DS56" s="160"/>
      <c r="DT56" s="154"/>
      <c r="DU56" s="161"/>
      <c r="DV56" s="160"/>
      <c r="DW56" s="154"/>
      <c r="DX56" s="161"/>
      <c r="DY56" s="160"/>
      <c r="DZ56" s="154"/>
      <c r="EA56" s="161"/>
      <c r="EB56" s="160"/>
      <c r="EC56" s="154"/>
      <c r="ED56" s="161"/>
      <c r="EE56" s="160"/>
      <c r="EF56" s="154"/>
      <c r="EG56" s="161"/>
      <c r="EH56" s="160"/>
      <c r="EI56" s="154"/>
      <c r="EJ56" s="161"/>
      <c r="EK56" s="160"/>
      <c r="EL56" s="154"/>
      <c r="EM56" s="161"/>
      <c r="EN56" s="160"/>
      <c r="EO56" s="154"/>
      <c r="EP56" s="161"/>
      <c r="EQ56" s="160"/>
      <c r="ER56" s="154"/>
      <c r="ES56" s="161"/>
      <c r="ET56" s="160"/>
      <c r="EU56" s="154"/>
      <c r="EV56" s="161"/>
      <c r="EW56" s="160"/>
      <c r="EX56" s="154"/>
      <c r="EY56" s="161"/>
      <c r="EZ56" s="160"/>
      <c r="FA56" s="154"/>
      <c r="FB56" s="161"/>
      <c r="FC56" s="160"/>
      <c r="FD56" s="154"/>
      <c r="FE56" s="161"/>
      <c r="FF56" s="160"/>
      <c r="FG56" s="154"/>
      <c r="FH56" s="161"/>
      <c r="FI56" s="160"/>
      <c r="FJ56" s="154"/>
      <c r="FK56" s="161"/>
      <c r="FL56" s="160"/>
      <c r="FM56" s="154"/>
      <c r="FN56" s="161"/>
      <c r="FO56" s="160"/>
      <c r="FP56" s="154"/>
      <c r="FQ56" s="161"/>
      <c r="FR56" s="160"/>
      <c r="FS56" s="154"/>
      <c r="FT56" s="161"/>
      <c r="FU56" s="160"/>
      <c r="FV56" s="154"/>
      <c r="FW56" s="161"/>
      <c r="FX56" s="160"/>
      <c r="FY56" s="154"/>
      <c r="FZ56" s="161"/>
      <c r="GA56" s="160"/>
      <c r="GB56" s="154"/>
      <c r="GC56" s="161"/>
      <c r="GD56" s="160"/>
      <c r="GE56" s="154"/>
      <c r="GF56" s="161"/>
      <c r="GG56" s="160"/>
      <c r="GH56" s="154"/>
      <c r="GI56" s="161"/>
      <c r="GJ56" s="160"/>
      <c r="GK56" s="154"/>
      <c r="GL56" s="161"/>
      <c r="GM56" s="160"/>
      <c r="GN56" s="154"/>
      <c r="GO56" s="161"/>
      <c r="GP56" s="160"/>
      <c r="GQ56" s="154"/>
      <c r="GR56" s="161"/>
      <c r="GS56" s="160"/>
      <c r="GT56" s="154"/>
      <c r="GU56" s="161"/>
      <c r="GV56" s="160"/>
      <c r="GW56" s="154"/>
      <c r="GX56" s="161"/>
      <c r="GY56" s="160"/>
      <c r="GZ56" s="154"/>
      <c r="HA56" s="161"/>
      <c r="HB56" s="160"/>
      <c r="HC56" s="154"/>
      <c r="HD56" s="161"/>
      <c r="HE56" s="160"/>
      <c r="HF56" s="154"/>
      <c r="HG56" s="161"/>
      <c r="HH56" s="160"/>
      <c r="HI56" s="154"/>
      <c r="HJ56" s="161"/>
      <c r="HK56" s="160"/>
      <c r="HL56" s="154"/>
      <c r="HM56" s="161"/>
      <c r="HN56" s="160"/>
      <c r="HO56" s="154"/>
      <c r="HP56" s="161"/>
      <c r="HQ56" s="160"/>
      <c r="HR56" s="154"/>
      <c r="HS56" s="161"/>
      <c r="HT56" s="160"/>
      <c r="HU56" s="154"/>
      <c r="HV56" s="161"/>
      <c r="HW56" s="160"/>
      <c r="HX56" s="154"/>
      <c r="HY56" s="161"/>
      <c r="HZ56" s="160"/>
      <c r="IA56" s="154"/>
      <c r="IB56" s="161"/>
      <c r="IC56" s="160"/>
      <c r="ID56" s="154"/>
      <c r="IE56" s="161"/>
      <c r="IF56" s="160"/>
      <c r="IG56" s="154"/>
      <c r="IH56" s="161"/>
      <c r="II56" s="160"/>
      <c r="IJ56" s="154"/>
      <c r="IK56" s="161"/>
      <c r="IL56" s="160"/>
      <c r="IM56" s="154"/>
      <c r="IN56" s="161"/>
      <c r="IO56" s="160"/>
      <c r="IP56" s="154"/>
      <c r="IQ56" s="161"/>
      <c r="IR56" s="160"/>
      <c r="IS56" s="154"/>
      <c r="IT56" s="161"/>
      <c r="IU56" s="160"/>
      <c r="IV56" s="154"/>
      <c r="IW56" s="161"/>
      <c r="IX56" s="160"/>
      <c r="IY56" s="154"/>
      <c r="IZ56" s="161"/>
      <c r="JA56" s="160"/>
      <c r="JB56" s="154"/>
      <c r="JC56" s="161"/>
      <c r="JD56" s="160"/>
      <c r="JE56" s="154"/>
      <c r="JF56" s="161"/>
      <c r="JG56" s="160"/>
      <c r="JH56" s="154"/>
      <c r="JI56" s="161"/>
      <c r="JJ56" s="160"/>
      <c r="JK56" s="154"/>
      <c r="JL56" s="161"/>
      <c r="JM56" s="160"/>
      <c r="JN56" s="154"/>
      <c r="JO56" s="161"/>
      <c r="JP56" s="160"/>
      <c r="JQ56" s="154"/>
      <c r="JR56" s="161"/>
      <c r="JS56" s="160"/>
      <c r="JT56" s="154"/>
      <c r="JU56" s="161"/>
      <c r="JV56" s="160"/>
      <c r="JW56" s="154"/>
      <c r="JX56" s="161"/>
      <c r="JY56" s="160"/>
      <c r="JZ56" s="154"/>
      <c r="KA56" s="161"/>
      <c r="KB56" s="160"/>
      <c r="KC56" s="154"/>
      <c r="KD56" s="161"/>
      <c r="KE56" s="160"/>
      <c r="KF56" s="154"/>
      <c r="KG56" s="161"/>
      <c r="KH56" s="160"/>
      <c r="KI56" s="154"/>
      <c r="KJ56" s="161"/>
      <c r="KK56" s="160"/>
      <c r="KL56" s="154"/>
      <c r="KM56" s="161"/>
      <c r="KN56" s="160"/>
      <c r="KO56" s="154"/>
      <c r="KP56" s="161"/>
      <c r="KQ56" s="160"/>
      <c r="KR56" s="154"/>
      <c r="KS56" s="161"/>
      <c r="KT56" s="160"/>
      <c r="KU56" s="154"/>
      <c r="KV56" s="161"/>
      <c r="KW56" s="160"/>
      <c r="KX56" s="154"/>
      <c r="KY56" s="161"/>
      <c r="KZ56" s="160"/>
      <c r="LA56" s="154"/>
      <c r="LB56" s="161"/>
      <c r="LC56" s="160"/>
      <c r="LD56" s="154"/>
      <c r="LE56" s="161"/>
      <c r="LF56" s="160"/>
      <c r="LG56" s="154"/>
      <c r="LH56" s="161"/>
      <c r="LI56" s="160"/>
      <c r="LJ56" s="154"/>
      <c r="LK56" s="161"/>
      <c r="LL56" s="160"/>
      <c r="LM56" s="154"/>
      <c r="LN56" s="161"/>
      <c r="LO56" s="160"/>
      <c r="LP56" s="154"/>
      <c r="LQ56" s="161"/>
      <c r="LR56" s="160"/>
      <c r="LS56" s="154"/>
      <c r="LT56" s="161"/>
      <c r="LU56" s="160"/>
      <c r="LV56" s="154"/>
      <c r="LW56" s="161"/>
      <c r="LX56" s="160"/>
      <c r="LY56" s="154"/>
      <c r="LZ56" s="161"/>
      <c r="MA56" s="160"/>
      <c r="MB56" s="154"/>
      <c r="MC56" s="161"/>
      <c r="MD56" s="160"/>
      <c r="ME56" s="154"/>
      <c r="MF56" s="161"/>
      <c r="MG56" s="160"/>
      <c r="MH56" s="154"/>
      <c r="MI56" s="161"/>
      <c r="MJ56" s="160"/>
      <c r="MK56" s="154"/>
      <c r="ML56" s="161"/>
      <c r="MM56" s="160"/>
      <c r="MN56" s="154"/>
      <c r="MO56" s="161"/>
      <c r="MP56" s="160"/>
      <c r="MQ56" s="154"/>
      <c r="MR56" s="161"/>
      <c r="MS56" s="160"/>
      <c r="MT56" s="154"/>
      <c r="MU56" s="161"/>
      <c r="MV56" s="160"/>
      <c r="MW56" s="154"/>
      <c r="MX56" s="161"/>
      <c r="MY56" s="160"/>
      <c r="MZ56" s="154"/>
      <c r="NA56" s="161"/>
      <c r="NB56" s="160"/>
      <c r="NC56" s="154"/>
      <c r="ND56" s="161"/>
      <c r="NE56" s="160"/>
      <c r="NF56" s="154"/>
      <c r="NG56" s="161"/>
      <c r="NH56" s="160"/>
      <c r="NI56" s="154"/>
      <c r="NJ56" s="161"/>
      <c r="NK56" s="160"/>
      <c r="NL56" s="154"/>
      <c r="NM56" s="161"/>
      <c r="NN56" s="160"/>
      <c r="NO56" s="154"/>
      <c r="NP56" s="161"/>
      <c r="NQ56" s="160"/>
      <c r="NR56" s="154"/>
      <c r="NS56" s="161"/>
      <c r="NT56" s="160"/>
      <c r="NU56" s="154"/>
      <c r="NV56" s="161"/>
      <c r="NW56" s="160"/>
      <c r="NX56" s="154"/>
      <c r="NY56" s="161"/>
      <c r="NZ56" s="160"/>
      <c r="OA56" s="154"/>
      <c r="OB56" s="161"/>
      <c r="OC56" s="160"/>
      <c r="OD56" s="154"/>
      <c r="OE56" s="161"/>
      <c r="OF56" s="160"/>
      <c r="OG56" s="154"/>
      <c r="OH56" s="161"/>
      <c r="OI56" s="160"/>
      <c r="OJ56" s="154"/>
      <c r="OK56" s="161"/>
      <c r="OL56" s="160"/>
      <c r="OM56" s="154"/>
      <c r="ON56" s="161"/>
      <c r="OO56" s="160"/>
      <c r="OP56" s="154"/>
      <c r="OQ56" s="161"/>
      <c r="OR56" s="160"/>
      <c r="OS56" s="154"/>
      <c r="OT56" s="161"/>
      <c r="OU56" s="160"/>
      <c r="OV56" s="154"/>
      <c r="OW56" s="161"/>
      <c r="OX56" s="160"/>
      <c r="OY56" s="154"/>
      <c r="OZ56" s="161"/>
      <c r="PA56" s="160"/>
      <c r="PB56" s="154"/>
      <c r="PC56" s="161"/>
      <c r="PD56" s="160"/>
      <c r="PE56" s="154"/>
      <c r="PF56" s="161"/>
      <c r="PG56" s="160"/>
      <c r="PH56" s="154"/>
      <c r="PI56" s="161"/>
      <c r="PJ56" s="160"/>
      <c r="PK56" s="154"/>
      <c r="PL56" s="161"/>
      <c r="PM56" s="160"/>
      <c r="PN56" s="154"/>
      <c r="PO56" s="161"/>
      <c r="PP56" s="160"/>
      <c r="PQ56" s="154"/>
      <c r="PR56" s="161"/>
      <c r="PS56" s="160"/>
      <c r="PT56" s="154"/>
      <c r="PU56" s="161"/>
      <c r="PV56" s="160"/>
      <c r="PW56" s="154"/>
      <c r="PX56" s="161"/>
      <c r="PY56" s="160"/>
      <c r="PZ56" s="154"/>
      <c r="QA56" s="161"/>
      <c r="QB56" s="160"/>
      <c r="QC56" s="154"/>
      <c r="QD56" s="161"/>
      <c r="QE56" s="160"/>
      <c r="QF56" s="154"/>
      <c r="QG56" s="161"/>
      <c r="QH56" s="160"/>
      <c r="QI56" s="154"/>
      <c r="QJ56" s="161"/>
      <c r="QK56" s="160"/>
      <c r="QL56" s="154"/>
      <c r="QM56" s="161"/>
      <c r="QN56" s="160"/>
      <c r="QO56" s="154"/>
      <c r="QP56" s="161"/>
      <c r="QQ56" s="160"/>
      <c r="QR56" s="154"/>
      <c r="QS56" s="161"/>
      <c r="QT56" s="160"/>
      <c r="QU56" s="154"/>
      <c r="QV56" s="161"/>
      <c r="QW56" s="160"/>
      <c r="QX56" s="154"/>
      <c r="QY56" s="161"/>
      <c r="QZ56" s="160"/>
      <c r="RA56" s="154"/>
      <c r="RB56" s="161"/>
      <c r="RC56" s="160"/>
      <c r="RD56" s="154"/>
      <c r="RE56" s="161"/>
      <c r="RF56" s="160"/>
      <c r="RG56" s="154"/>
      <c r="RH56" s="161"/>
      <c r="RI56" s="160"/>
      <c r="RJ56" s="154"/>
      <c r="RK56" s="161"/>
      <c r="RL56" s="160"/>
      <c r="RM56" s="154"/>
      <c r="RN56" s="161"/>
      <c r="RO56" s="160"/>
      <c r="RP56" s="154"/>
      <c r="RQ56" s="161"/>
      <c r="RR56" s="160"/>
      <c r="RS56" s="154"/>
      <c r="RT56" s="161"/>
      <c r="RU56" s="160"/>
      <c r="RV56" s="154"/>
      <c r="RW56" s="161"/>
      <c r="RX56" s="160"/>
      <c r="RY56" s="154"/>
      <c r="RZ56" s="161"/>
      <c r="SA56" s="160"/>
      <c r="SB56" s="154"/>
      <c r="SC56" s="161"/>
      <c r="SD56" s="160"/>
      <c r="SE56" s="154"/>
      <c r="SF56" s="161"/>
      <c r="SG56" s="160"/>
      <c r="SH56" s="154"/>
      <c r="SI56" s="161"/>
      <c r="SJ56" s="160"/>
      <c r="SK56" s="154"/>
      <c r="SL56" s="161"/>
      <c r="SM56" s="160"/>
      <c r="SN56" s="154"/>
      <c r="SO56" s="161"/>
      <c r="SP56" s="160"/>
      <c r="SQ56" s="154"/>
      <c r="SR56" s="161"/>
      <c r="SS56" s="160"/>
      <c r="ST56" s="154"/>
      <c r="SU56" s="161"/>
      <c r="SV56" s="160"/>
      <c r="SW56" s="154"/>
      <c r="SX56" s="161"/>
      <c r="SY56" s="160"/>
      <c r="SZ56" s="154"/>
      <c r="TA56" s="161"/>
      <c r="TB56" s="160"/>
      <c r="TC56" s="154"/>
      <c r="TD56" s="161"/>
      <c r="TE56" s="160"/>
      <c r="TF56" s="154"/>
      <c r="TG56" s="161"/>
      <c r="TH56" s="160"/>
      <c r="TI56" s="154"/>
      <c r="TJ56" s="161"/>
      <c r="TK56" s="160"/>
      <c r="TL56" s="154"/>
      <c r="TM56" s="161"/>
      <c r="TN56" s="160"/>
      <c r="TO56" s="154"/>
      <c r="TP56" s="161"/>
      <c r="TQ56" s="160"/>
      <c r="TR56" s="154"/>
      <c r="TS56" s="161"/>
      <c r="TT56" s="160"/>
      <c r="TU56" s="154"/>
      <c r="TV56" s="161"/>
      <c r="TW56" s="160"/>
      <c r="TX56" s="154"/>
      <c r="TY56" s="161"/>
      <c r="TZ56" s="160"/>
      <c r="UA56" s="154"/>
      <c r="UB56" s="161"/>
      <c r="UC56" s="160"/>
      <c r="UD56" s="154"/>
      <c r="UE56" s="161"/>
      <c r="UF56" s="160"/>
      <c r="UG56" s="154"/>
      <c r="UH56" s="161"/>
      <c r="UI56" s="160"/>
      <c r="UJ56" s="154"/>
      <c r="UK56" s="161"/>
      <c r="UL56" s="160"/>
      <c r="UM56" s="154"/>
      <c r="UN56" s="161"/>
      <c r="UO56" s="160"/>
      <c r="UP56" s="154"/>
      <c r="UQ56" s="161"/>
      <c r="UR56" s="160"/>
      <c r="US56" s="154"/>
      <c r="UT56" s="161"/>
      <c r="UU56" s="160"/>
      <c r="UV56" s="154"/>
      <c r="UW56" s="161"/>
      <c r="UX56" s="160"/>
      <c r="UY56" s="154"/>
      <c r="UZ56" s="161"/>
      <c r="VA56" s="160"/>
      <c r="VB56" s="154"/>
      <c r="VC56" s="161"/>
      <c r="VD56" s="160"/>
      <c r="VE56" s="154"/>
      <c r="VF56" s="161"/>
      <c r="VG56" s="160"/>
      <c r="VH56" s="154"/>
      <c r="VI56" s="161"/>
      <c r="VJ56" s="160"/>
      <c r="VK56" s="154"/>
      <c r="VL56" s="161"/>
      <c r="VM56" s="160"/>
      <c r="VN56" s="154"/>
      <c r="VO56" s="161"/>
      <c r="VP56" s="160"/>
      <c r="VQ56" s="154"/>
      <c r="VR56" s="161"/>
      <c r="VS56" s="160"/>
      <c r="VT56" s="154"/>
      <c r="VU56" s="161"/>
      <c r="VV56" s="160"/>
      <c r="VW56" s="154"/>
      <c r="VX56" s="161"/>
      <c r="VY56" s="160"/>
      <c r="VZ56" s="154"/>
      <c r="WA56" s="161"/>
      <c r="WB56" s="160"/>
      <c r="WC56" s="154"/>
      <c r="WD56" s="161"/>
      <c r="WE56" s="160"/>
      <c r="WF56" s="154"/>
      <c r="WG56" s="161"/>
      <c r="WH56" s="160"/>
      <c r="WI56" s="154"/>
      <c r="WJ56" s="161"/>
      <c r="WK56" s="160"/>
      <c r="WL56" s="154"/>
      <c r="WM56" s="161"/>
      <c r="WN56" s="160"/>
      <c r="WO56" s="154"/>
      <c r="WP56" s="161"/>
      <c r="WQ56" s="160"/>
      <c r="WR56" s="154"/>
      <c r="WS56" s="161"/>
      <c r="WT56" s="160"/>
      <c r="WU56" s="154"/>
      <c r="WV56" s="161"/>
      <c r="WW56" s="160"/>
      <c r="WX56" s="154"/>
      <c r="WY56" s="161"/>
      <c r="WZ56" s="160"/>
      <c r="XA56" s="154"/>
      <c r="XB56" s="161"/>
      <c r="XC56" s="160"/>
      <c r="XD56" s="154"/>
      <c r="XE56" s="161"/>
      <c r="XF56" s="160"/>
      <c r="XG56" s="154"/>
      <c r="XH56" s="161"/>
      <c r="XI56" s="160"/>
      <c r="XJ56" s="154"/>
      <c r="XK56" s="161"/>
      <c r="XL56" s="160"/>
      <c r="XM56" s="154"/>
      <c r="XN56" s="161"/>
      <c r="XO56" s="160"/>
      <c r="XP56" s="154"/>
      <c r="XQ56" s="161"/>
      <c r="XR56" s="160"/>
      <c r="XS56" s="154"/>
      <c r="XT56" s="161"/>
      <c r="XU56" s="160"/>
      <c r="XV56" s="154"/>
      <c r="XW56" s="161"/>
      <c r="XX56" s="160"/>
      <c r="XY56" s="154"/>
      <c r="XZ56" s="161"/>
      <c r="YA56" s="160"/>
      <c r="YB56" s="154"/>
      <c r="YC56" s="161"/>
      <c r="YD56" s="160"/>
      <c r="YE56" s="154"/>
      <c r="YF56" s="161"/>
      <c r="YG56" s="160"/>
      <c r="YH56" s="154"/>
      <c r="YI56" s="161"/>
      <c r="YJ56" s="160"/>
      <c r="YK56" s="154"/>
      <c r="YL56" s="161"/>
      <c r="YM56" s="160"/>
      <c r="YN56" s="154"/>
      <c r="YO56" s="161"/>
      <c r="YP56" s="160"/>
      <c r="YQ56" s="154"/>
      <c r="YR56" s="161"/>
      <c r="YS56" s="160"/>
      <c r="YT56" s="154"/>
      <c r="YU56" s="161"/>
      <c r="YV56" s="160"/>
      <c r="YW56" s="154"/>
      <c r="YX56" s="161"/>
      <c r="YY56" s="160"/>
      <c r="YZ56" s="154"/>
      <c r="ZA56" s="161"/>
      <c r="ZB56" s="160"/>
      <c r="ZC56" s="154"/>
      <c r="ZD56" s="161"/>
      <c r="ZE56" s="160"/>
      <c r="ZF56" s="154"/>
      <c r="ZG56" s="161"/>
      <c r="ZH56" s="160"/>
      <c r="ZI56" s="154"/>
      <c r="ZJ56" s="161"/>
      <c r="ZK56" s="160"/>
      <c r="ZL56" s="154"/>
      <c r="ZM56" s="161"/>
      <c r="ZN56" s="160"/>
      <c r="ZO56" s="154"/>
      <c r="ZP56" s="161"/>
      <c r="ZQ56" s="160"/>
      <c r="ZR56" s="154"/>
      <c r="ZS56" s="161"/>
      <c r="ZT56" s="160"/>
      <c r="ZU56" s="154"/>
      <c r="ZV56" s="161"/>
      <c r="ZW56" s="160"/>
      <c r="ZX56" s="154"/>
      <c r="ZY56" s="161"/>
      <c r="ZZ56" s="160"/>
      <c r="AAA56" s="154"/>
      <c r="AAB56" s="161"/>
      <c r="AAC56" s="160"/>
      <c r="AAD56" s="154"/>
      <c r="AAE56" s="161"/>
      <c r="AAF56" s="160"/>
      <c r="AAG56" s="154"/>
      <c r="AAH56" s="161"/>
      <c r="AAI56" s="160"/>
      <c r="AAJ56" s="154"/>
      <c r="AAK56" s="161"/>
      <c r="AAL56" s="160"/>
      <c r="AAM56" s="154"/>
      <c r="AAN56" s="161"/>
      <c r="AAO56" s="160"/>
      <c r="AAP56" s="154"/>
      <c r="AAQ56" s="161"/>
      <c r="AAR56" s="160"/>
      <c r="AAS56" s="154"/>
      <c r="AAT56" s="161"/>
      <c r="AAU56" s="160"/>
      <c r="AAV56" s="154"/>
      <c r="AAW56" s="161"/>
      <c r="AAX56" s="160"/>
      <c r="AAY56" s="154"/>
      <c r="AAZ56" s="161"/>
      <c r="ABA56" s="160"/>
      <c r="ABB56" s="154"/>
      <c r="ABC56" s="161"/>
      <c r="ABD56" s="160"/>
      <c r="ABE56" s="154"/>
      <c r="ABF56" s="161"/>
      <c r="ABG56" s="160"/>
      <c r="ABH56" s="154"/>
      <c r="ABI56" s="161"/>
      <c r="ABJ56" s="160"/>
      <c r="ABK56" s="154"/>
      <c r="ABL56" s="161"/>
      <c r="ABM56" s="160"/>
      <c r="ABN56" s="154"/>
      <c r="ABO56" s="161"/>
      <c r="ABP56" s="160"/>
      <c r="ABQ56" s="154"/>
      <c r="ABR56" s="161"/>
      <c r="ABS56" s="160"/>
      <c r="ABT56" s="154"/>
      <c r="ABU56" s="161"/>
      <c r="ABV56" s="160"/>
      <c r="ABW56" s="154"/>
      <c r="ABX56" s="161"/>
      <c r="ABY56" s="160"/>
      <c r="ABZ56" s="154"/>
      <c r="ACA56" s="161"/>
      <c r="ACB56" s="160"/>
      <c r="ACC56" s="154"/>
      <c r="ACD56" s="161"/>
      <c r="ACE56" s="160"/>
      <c r="ACF56" s="154"/>
      <c r="ACG56" s="161"/>
      <c r="ACH56" s="160"/>
      <c r="ACI56" s="154"/>
      <c r="ACJ56" s="161"/>
      <c r="ACK56" s="160"/>
      <c r="ACL56" s="154"/>
      <c r="ACM56" s="161"/>
      <c r="ACN56" s="160"/>
      <c r="ACO56" s="154"/>
      <c r="ACP56" s="161"/>
      <c r="ACQ56" s="160"/>
      <c r="ACR56" s="154"/>
      <c r="ACS56" s="161"/>
      <c r="ACT56" s="160"/>
      <c r="ACU56" s="154"/>
      <c r="ACV56" s="161"/>
      <c r="ACW56" s="160"/>
      <c r="ACX56" s="154"/>
      <c r="ACY56" s="161"/>
      <c r="ACZ56" s="160"/>
      <c r="ADA56" s="154"/>
      <c r="ADB56" s="161"/>
      <c r="ADC56" s="160"/>
      <c r="ADD56" s="154"/>
      <c r="ADE56" s="161"/>
      <c r="ADF56" s="160"/>
      <c r="ADG56" s="154"/>
      <c r="ADH56" s="161"/>
      <c r="ADI56" s="160"/>
      <c r="ADJ56" s="154"/>
      <c r="ADK56" s="161"/>
      <c r="ADL56" s="160"/>
      <c r="ADM56" s="154"/>
      <c r="ADN56" s="161"/>
      <c r="ADO56" s="160"/>
      <c r="ADP56" s="154"/>
      <c r="ADQ56" s="161"/>
      <c r="ADR56" s="160"/>
      <c r="ADS56" s="154"/>
      <c r="ADT56" s="161"/>
      <c r="ADU56" s="160"/>
      <c r="ADV56" s="154"/>
      <c r="ADW56" s="161"/>
      <c r="ADX56" s="160"/>
      <c r="ADY56" s="154"/>
      <c r="ADZ56" s="161"/>
      <c r="AEA56" s="160"/>
      <c r="AEB56" s="154"/>
      <c r="AEC56" s="161"/>
      <c r="AED56" s="160"/>
      <c r="AEE56" s="154"/>
      <c r="AEF56" s="161"/>
      <c r="AEG56" s="160"/>
      <c r="AEH56" s="154"/>
      <c r="AEI56" s="161"/>
      <c r="AEJ56" s="160"/>
      <c r="AEK56" s="154"/>
      <c r="AEL56" s="161"/>
      <c r="AEM56" s="160"/>
      <c r="AEN56" s="154"/>
      <c r="AEO56" s="161"/>
      <c r="AEP56" s="160"/>
      <c r="AEQ56" s="154"/>
      <c r="AER56" s="161"/>
      <c r="AES56" s="160"/>
      <c r="AET56" s="154"/>
      <c r="AEU56" s="161"/>
      <c r="AEV56" s="160"/>
      <c r="AEW56" s="154"/>
      <c r="AEX56" s="161"/>
      <c r="AEY56" s="160"/>
      <c r="AEZ56" s="154"/>
      <c r="AFA56" s="161"/>
      <c r="AFB56" s="160"/>
      <c r="AFC56" s="154"/>
      <c r="AFD56" s="161"/>
      <c r="AFE56" s="160"/>
      <c r="AFF56" s="154"/>
      <c r="AFG56" s="161"/>
      <c r="AFH56" s="160"/>
      <c r="AFI56" s="154"/>
      <c r="AFJ56" s="161"/>
      <c r="AFK56" s="160"/>
      <c r="AFL56" s="154"/>
      <c r="AFM56" s="161"/>
      <c r="AFN56" s="160"/>
      <c r="AFO56" s="154"/>
      <c r="AFP56" s="161"/>
      <c r="AFQ56" s="160"/>
      <c r="AFR56" s="154"/>
      <c r="AFS56" s="161"/>
      <c r="AFT56" s="160"/>
      <c r="AFU56" s="154"/>
      <c r="AFV56" s="161"/>
      <c r="AFW56" s="160"/>
      <c r="AFX56" s="154"/>
      <c r="AFY56" s="161"/>
      <c r="AFZ56" s="160"/>
      <c r="AGA56" s="154"/>
      <c r="AGB56" s="161"/>
      <c r="AGC56" s="160"/>
      <c r="AGD56" s="154"/>
      <c r="AGE56" s="161"/>
      <c r="AGF56" s="160"/>
      <c r="AGG56" s="154"/>
      <c r="AGH56" s="161"/>
      <c r="AGI56" s="160"/>
      <c r="AGJ56" s="154"/>
      <c r="AGK56" s="161"/>
      <c r="AGL56" s="160"/>
      <c r="AGM56" s="154"/>
      <c r="AGN56" s="161"/>
      <c r="AGO56" s="160"/>
      <c r="AGP56" s="154"/>
      <c r="AGQ56" s="161"/>
      <c r="AGR56" s="160"/>
      <c r="AGS56" s="154"/>
      <c r="AGT56" s="161"/>
      <c r="AGU56" s="160"/>
      <c r="AGV56" s="154"/>
      <c r="AGW56" s="161"/>
      <c r="AGX56" s="160"/>
      <c r="AGY56" s="154"/>
      <c r="AGZ56" s="161"/>
      <c r="AHA56" s="160"/>
      <c r="AHB56" s="154"/>
      <c r="AHC56" s="161"/>
      <c r="AHD56" s="160"/>
      <c r="AHE56" s="154"/>
      <c r="AHF56" s="161"/>
      <c r="AHG56" s="160"/>
      <c r="AHH56" s="154"/>
      <c r="AHI56" s="161"/>
      <c r="AHJ56" s="160"/>
      <c r="AHK56" s="154"/>
      <c r="AHL56" s="161"/>
      <c r="AHM56" s="160"/>
      <c r="AHN56" s="154"/>
      <c r="AHO56" s="161"/>
      <c r="AHP56" s="160"/>
      <c r="AHQ56" s="154"/>
      <c r="AHR56" s="161"/>
      <c r="AHS56" s="160"/>
      <c r="AHT56" s="154"/>
      <c r="AHU56" s="161"/>
      <c r="AHV56" s="160"/>
      <c r="AHW56" s="154"/>
      <c r="AHX56" s="161"/>
      <c r="AHY56" s="160"/>
      <c r="AHZ56" s="154"/>
      <c r="AIA56" s="161"/>
      <c r="AIB56" s="160"/>
      <c r="AIC56" s="154"/>
      <c r="AID56" s="161"/>
      <c r="AIE56" s="160"/>
      <c r="AIF56" s="154"/>
      <c r="AIG56" s="161"/>
      <c r="AIH56" s="160"/>
      <c r="AII56" s="154"/>
      <c r="AIJ56" s="161"/>
      <c r="AIK56" s="160"/>
      <c r="AIL56" s="154"/>
      <c r="AIM56" s="161"/>
      <c r="AIN56" s="160"/>
      <c r="AIO56" s="154"/>
      <c r="AIP56" s="161"/>
      <c r="AIQ56" s="160"/>
      <c r="AIR56" s="154"/>
      <c r="AIS56" s="161"/>
      <c r="AIT56" s="160"/>
      <c r="AIU56" s="154"/>
      <c r="AIV56" s="161"/>
      <c r="AIW56" s="160"/>
      <c r="AIX56" s="154"/>
      <c r="AIY56" s="161"/>
      <c r="AIZ56" s="160"/>
      <c r="AJA56" s="154"/>
      <c r="AJB56" s="161"/>
      <c r="AJC56" s="160"/>
      <c r="AJD56" s="154"/>
      <c r="AJE56" s="161"/>
      <c r="AJF56" s="160"/>
      <c r="AJG56" s="154"/>
      <c r="AJH56" s="161"/>
      <c r="AJI56" s="160"/>
      <c r="AJJ56" s="154"/>
      <c r="AJK56" s="161"/>
      <c r="AJL56" s="160"/>
      <c r="AJM56" s="154"/>
      <c r="AJN56" s="161"/>
      <c r="AJO56" s="160"/>
      <c r="AJP56" s="154"/>
      <c r="AJQ56" s="161"/>
      <c r="AJR56" s="160"/>
      <c r="AJS56" s="154"/>
      <c r="AJT56" s="161"/>
      <c r="AJU56" s="160"/>
      <c r="AJV56" s="154"/>
      <c r="AJW56" s="161"/>
      <c r="AJX56" s="160"/>
      <c r="AJY56" s="154"/>
      <c r="AJZ56" s="161"/>
      <c r="AKA56" s="160"/>
      <c r="AKB56" s="154"/>
      <c r="AKC56" s="161"/>
      <c r="AKD56" s="160"/>
      <c r="AKE56" s="154"/>
      <c r="AKF56" s="161"/>
      <c r="AKG56" s="160"/>
      <c r="AKH56" s="154"/>
      <c r="AKI56" s="161"/>
      <c r="AKJ56" s="160"/>
      <c r="AKK56" s="154"/>
      <c r="AKL56" s="161"/>
      <c r="AKM56" s="160"/>
      <c r="AKN56" s="154"/>
      <c r="AKO56" s="161"/>
      <c r="AKP56" s="160"/>
      <c r="AKQ56" s="154"/>
      <c r="AKR56" s="161"/>
      <c r="AKS56" s="160"/>
      <c r="AKT56" s="154"/>
      <c r="AKU56" s="161"/>
      <c r="AKV56" s="160"/>
      <c r="AKW56" s="154"/>
      <c r="AKX56" s="161"/>
      <c r="AKY56" s="160"/>
      <c r="AKZ56" s="154"/>
      <c r="ALA56" s="161"/>
      <c r="ALB56" s="160"/>
      <c r="ALC56" s="154"/>
      <c r="ALD56" s="161"/>
      <c r="ALE56" s="160"/>
      <c r="ALF56" s="154"/>
      <c r="ALG56" s="161"/>
      <c r="ALH56" s="160"/>
      <c r="ALI56" s="154"/>
      <c r="ALJ56" s="161"/>
      <c r="ALK56" s="160"/>
      <c r="ALL56" s="154"/>
      <c r="ALM56" s="161"/>
      <c r="ALN56" s="160"/>
      <c r="ALO56" s="154"/>
      <c r="ALP56" s="161"/>
      <c r="ALQ56" s="160"/>
      <c r="ALR56" s="154"/>
      <c r="ALS56" s="161"/>
      <c r="ALT56" s="160"/>
      <c r="ALU56" s="154"/>
      <c r="ALV56" s="161"/>
      <c r="ALW56" s="160"/>
      <c r="ALX56" s="154"/>
      <c r="ALY56" s="161"/>
      <c r="ALZ56" s="160"/>
      <c r="AMA56" s="154"/>
      <c r="AMB56" s="161"/>
      <c r="AMC56" s="160"/>
      <c r="AMD56" s="154"/>
      <c r="AME56" s="161"/>
      <c r="AMF56" s="160"/>
      <c r="AMG56" s="154"/>
      <c r="AMH56" s="161"/>
      <c r="AMI56" s="160"/>
      <c r="AMJ56" s="154"/>
      <c r="AMK56" s="161"/>
      <c r="AML56" s="160"/>
      <c r="AMM56" s="154"/>
      <c r="AMN56" s="161"/>
      <c r="AMO56" s="160"/>
      <c r="AMP56" s="154"/>
      <c r="AMQ56" s="161"/>
      <c r="AMR56" s="160"/>
      <c r="AMS56" s="154"/>
      <c r="AMT56" s="161"/>
      <c r="AMU56" s="160"/>
      <c r="AMV56" s="154"/>
      <c r="AMW56" s="161"/>
      <c r="AMX56" s="160"/>
      <c r="AMY56" s="154"/>
      <c r="AMZ56" s="161"/>
      <c r="ANA56" s="160"/>
      <c r="ANB56" s="154"/>
      <c r="ANC56" s="161"/>
      <c r="AND56" s="160"/>
      <c r="ANE56" s="154"/>
      <c r="ANF56" s="161"/>
      <c r="ANG56" s="160"/>
      <c r="ANH56" s="154"/>
      <c r="ANI56" s="161"/>
      <c r="ANJ56" s="160"/>
      <c r="ANK56" s="154"/>
      <c r="ANL56" s="161"/>
      <c r="ANM56" s="160"/>
      <c r="ANN56" s="154"/>
      <c r="ANO56" s="161"/>
      <c r="ANP56" s="160"/>
      <c r="ANQ56" s="154"/>
      <c r="ANR56" s="161"/>
      <c r="ANS56" s="160"/>
      <c r="ANT56" s="154"/>
      <c r="ANU56" s="161"/>
      <c r="ANV56" s="160"/>
      <c r="ANW56" s="154"/>
      <c r="ANX56" s="161"/>
      <c r="ANY56" s="160"/>
      <c r="ANZ56" s="154"/>
      <c r="AOA56" s="161"/>
      <c r="AOB56" s="160"/>
      <c r="AOC56" s="154"/>
      <c r="AOD56" s="161"/>
      <c r="AOE56" s="160"/>
      <c r="AOF56" s="154"/>
      <c r="AOG56" s="161"/>
      <c r="AOH56" s="160"/>
      <c r="AOI56" s="154"/>
      <c r="AOJ56" s="161"/>
      <c r="AOK56" s="160"/>
      <c r="AOL56" s="154"/>
      <c r="AOM56" s="161"/>
      <c r="AON56" s="160"/>
      <c r="AOO56" s="154"/>
      <c r="AOP56" s="161"/>
      <c r="AOQ56" s="160"/>
      <c r="AOR56" s="154"/>
      <c r="AOS56" s="161"/>
      <c r="AOT56" s="160"/>
      <c r="AOU56" s="154"/>
      <c r="AOV56" s="161"/>
      <c r="AOW56" s="160"/>
      <c r="AOX56" s="154"/>
      <c r="AOY56" s="161"/>
      <c r="AOZ56" s="160"/>
      <c r="APA56" s="154"/>
      <c r="APB56" s="161"/>
      <c r="APC56" s="160"/>
      <c r="APD56" s="154"/>
      <c r="APE56" s="161"/>
      <c r="APF56" s="160"/>
      <c r="APG56" s="154"/>
      <c r="APH56" s="161"/>
      <c r="API56" s="160"/>
      <c r="APJ56" s="154"/>
      <c r="APK56" s="161"/>
      <c r="APL56" s="160"/>
      <c r="APM56" s="154"/>
      <c r="APN56" s="161"/>
      <c r="APO56" s="160"/>
      <c r="APP56" s="154"/>
      <c r="APQ56" s="161"/>
      <c r="APR56" s="160"/>
      <c r="APS56" s="154"/>
      <c r="APT56" s="161"/>
      <c r="APU56" s="160"/>
      <c r="APV56" s="154"/>
      <c r="APW56" s="161"/>
      <c r="APX56" s="160"/>
      <c r="APY56" s="154"/>
      <c r="APZ56" s="161"/>
      <c r="AQA56" s="160"/>
      <c r="AQB56" s="154"/>
      <c r="AQC56" s="161"/>
      <c r="AQD56" s="160"/>
      <c r="AQE56" s="154"/>
      <c r="AQF56" s="161"/>
      <c r="AQG56" s="160"/>
      <c r="AQH56" s="154"/>
      <c r="AQI56" s="161"/>
      <c r="AQJ56" s="160"/>
      <c r="AQK56" s="154"/>
      <c r="AQL56" s="161"/>
      <c r="AQM56" s="160"/>
      <c r="AQN56" s="154"/>
      <c r="AQO56" s="161"/>
      <c r="AQP56" s="160"/>
      <c r="AQQ56" s="154"/>
      <c r="AQR56" s="161"/>
      <c r="AQS56" s="160"/>
      <c r="AQT56" s="154"/>
      <c r="AQU56" s="161"/>
      <c r="AQV56" s="160"/>
      <c r="AQW56" s="154"/>
      <c r="AQX56" s="161"/>
      <c r="AQY56" s="160"/>
      <c r="AQZ56" s="154"/>
      <c r="ARA56" s="161"/>
      <c r="ARB56" s="160"/>
      <c r="ARC56" s="154"/>
      <c r="ARD56" s="161"/>
      <c r="ARE56" s="160"/>
      <c r="ARF56" s="154"/>
      <c r="ARG56" s="161"/>
      <c r="ARH56" s="160"/>
      <c r="ARI56" s="154"/>
      <c r="ARJ56" s="161"/>
      <c r="ARK56" s="160"/>
      <c r="ARL56" s="154"/>
      <c r="ARM56" s="161"/>
      <c r="ARN56" s="160"/>
      <c r="ARO56" s="154"/>
      <c r="ARP56" s="161"/>
      <c r="ARQ56" s="160"/>
      <c r="ARR56" s="154"/>
      <c r="ARS56" s="161"/>
      <c r="ART56" s="160"/>
      <c r="ARU56" s="154"/>
      <c r="ARV56" s="161"/>
      <c r="ARW56" s="160"/>
      <c r="ARX56" s="154"/>
      <c r="ARY56" s="161"/>
      <c r="ARZ56" s="160"/>
      <c r="ASA56" s="154"/>
      <c r="ASB56" s="161"/>
      <c r="ASC56" s="160"/>
      <c r="ASD56" s="154"/>
      <c r="ASE56" s="161"/>
      <c r="ASF56" s="160"/>
      <c r="ASG56" s="154"/>
      <c r="ASH56" s="161"/>
      <c r="ASI56" s="160"/>
      <c r="ASJ56" s="154"/>
      <c r="ASK56" s="161"/>
      <c r="ASL56" s="160"/>
      <c r="ASM56" s="154"/>
      <c r="ASN56" s="161"/>
      <c r="ASO56" s="160"/>
      <c r="ASP56" s="154"/>
      <c r="ASQ56" s="161"/>
      <c r="ASR56" s="160"/>
      <c r="ASS56" s="154"/>
      <c r="AST56" s="161"/>
      <c r="ASU56" s="160"/>
      <c r="ASV56" s="154"/>
      <c r="ASW56" s="161"/>
      <c r="ASX56" s="160"/>
      <c r="ASY56" s="154"/>
      <c r="ASZ56" s="161"/>
      <c r="ATA56" s="160"/>
      <c r="ATB56" s="154"/>
      <c r="ATC56" s="161"/>
      <c r="ATD56" s="160"/>
      <c r="ATE56" s="154"/>
      <c r="ATF56" s="161"/>
      <c r="ATG56" s="160"/>
      <c r="ATH56" s="154"/>
      <c r="ATI56" s="161"/>
      <c r="ATJ56" s="160"/>
      <c r="ATK56" s="154"/>
      <c r="ATL56" s="161"/>
      <c r="ATM56" s="160"/>
      <c r="ATN56" s="154"/>
      <c r="ATO56" s="161"/>
      <c r="ATP56" s="160"/>
      <c r="ATQ56" s="154"/>
      <c r="ATR56" s="161"/>
      <c r="ATS56" s="160"/>
      <c r="ATT56" s="154"/>
      <c r="ATU56" s="161"/>
      <c r="ATV56" s="160"/>
      <c r="ATW56" s="154"/>
      <c r="ATX56" s="161"/>
      <c r="ATY56" s="160"/>
      <c r="ATZ56" s="154"/>
      <c r="AUA56" s="161"/>
      <c r="AUB56" s="160"/>
      <c r="AUC56" s="154"/>
      <c r="AUD56" s="161"/>
      <c r="AUE56" s="160"/>
      <c r="AUF56" s="154"/>
      <c r="AUG56" s="161"/>
      <c r="AUH56" s="160"/>
      <c r="AUI56" s="154"/>
      <c r="AUJ56" s="161"/>
      <c r="AUK56" s="160"/>
      <c r="AUL56" s="154"/>
      <c r="AUM56" s="161"/>
      <c r="AUN56" s="160"/>
      <c r="AUO56" s="154"/>
      <c r="AUP56" s="161"/>
      <c r="AUQ56" s="160"/>
      <c r="AUR56" s="154"/>
      <c r="AUS56" s="161"/>
      <c r="AUT56" s="160"/>
      <c r="AUU56" s="154"/>
      <c r="AUV56" s="161"/>
      <c r="AUW56" s="160"/>
      <c r="AUX56" s="154"/>
      <c r="AUY56" s="161"/>
      <c r="AUZ56" s="160"/>
      <c r="AVA56" s="154"/>
      <c r="AVB56" s="161"/>
      <c r="AVC56" s="160"/>
      <c r="AVD56" s="154"/>
      <c r="AVE56" s="161"/>
      <c r="AVF56" s="160"/>
      <c r="AVG56" s="154"/>
      <c r="AVH56" s="161"/>
      <c r="AVI56" s="160"/>
      <c r="AVJ56" s="154"/>
      <c r="AVK56" s="161"/>
      <c r="AVL56" s="160"/>
      <c r="AVM56" s="154"/>
      <c r="AVN56" s="161"/>
      <c r="AVO56" s="160"/>
      <c r="AVP56" s="154"/>
      <c r="AVQ56" s="161"/>
      <c r="AVR56" s="160"/>
      <c r="AVS56" s="154"/>
      <c r="AVT56" s="161"/>
      <c r="AVU56" s="160"/>
      <c r="AVV56" s="154"/>
      <c r="AVW56" s="161"/>
      <c r="AVX56" s="160"/>
      <c r="AVY56" s="154"/>
      <c r="AVZ56" s="161"/>
      <c r="AWA56" s="160"/>
      <c r="AWB56" s="154"/>
      <c r="AWC56" s="161"/>
      <c r="AWD56" s="160"/>
      <c r="AWE56" s="154"/>
      <c r="AWF56" s="161"/>
      <c r="AWG56" s="160"/>
      <c r="AWH56" s="154"/>
      <c r="AWI56" s="161"/>
      <c r="AWJ56" s="160"/>
      <c r="AWK56" s="154"/>
      <c r="AWL56" s="161"/>
      <c r="AWM56" s="160"/>
      <c r="AWN56" s="154"/>
      <c r="AWO56" s="161"/>
      <c r="AWP56" s="160"/>
      <c r="AWQ56" s="154"/>
      <c r="AWR56" s="161"/>
      <c r="AWS56" s="160"/>
      <c r="AWT56" s="154"/>
      <c r="AWU56" s="161"/>
      <c r="AWV56" s="160"/>
      <c r="AWW56" s="154"/>
      <c r="AWX56" s="161"/>
      <c r="AWY56" s="160"/>
      <c r="AWZ56" s="154"/>
      <c r="AXA56" s="161"/>
      <c r="AXB56" s="160"/>
      <c r="AXC56" s="154"/>
      <c r="AXD56" s="161"/>
      <c r="AXE56" s="160"/>
      <c r="AXF56" s="154"/>
      <c r="AXG56" s="161"/>
      <c r="AXH56" s="160"/>
      <c r="AXI56" s="154"/>
      <c r="AXJ56" s="161"/>
      <c r="AXK56" s="160"/>
      <c r="AXL56" s="154"/>
      <c r="AXM56" s="161"/>
      <c r="AXN56" s="160"/>
      <c r="AXO56" s="154"/>
      <c r="AXP56" s="161"/>
      <c r="AXQ56" s="160"/>
      <c r="AXR56" s="154"/>
      <c r="AXS56" s="161"/>
      <c r="AXT56" s="160"/>
      <c r="AXU56" s="154"/>
      <c r="AXV56" s="161"/>
      <c r="AXW56" s="160"/>
      <c r="AXX56" s="154"/>
      <c r="AXY56" s="161"/>
      <c r="AXZ56" s="160"/>
      <c r="AYA56" s="154"/>
      <c r="AYB56" s="161"/>
      <c r="AYC56" s="160"/>
      <c r="AYD56" s="154"/>
      <c r="AYE56" s="161"/>
      <c r="AYF56" s="160"/>
      <c r="AYG56" s="154"/>
      <c r="AYH56" s="161"/>
      <c r="AYI56" s="160"/>
      <c r="AYJ56" s="154"/>
      <c r="AYK56" s="161"/>
      <c r="AYL56" s="160"/>
      <c r="AYM56" s="154"/>
      <c r="AYN56" s="161"/>
      <c r="AYO56" s="160"/>
      <c r="AYP56" s="154"/>
      <c r="AYQ56" s="161"/>
      <c r="AYR56" s="160"/>
      <c r="AYS56" s="154"/>
      <c r="AYT56" s="161"/>
      <c r="AYU56" s="160"/>
      <c r="AYV56" s="154"/>
      <c r="AYW56" s="161"/>
      <c r="AYX56" s="160"/>
      <c r="AYY56" s="154"/>
      <c r="AYZ56" s="161"/>
      <c r="AZA56" s="160"/>
      <c r="AZB56" s="154"/>
      <c r="AZC56" s="161"/>
      <c r="AZD56" s="160"/>
      <c r="AZE56" s="154"/>
      <c r="AZF56" s="161"/>
      <c r="AZG56" s="160"/>
      <c r="AZH56" s="154"/>
      <c r="AZI56" s="161"/>
      <c r="AZJ56" s="160"/>
      <c r="AZK56" s="154"/>
      <c r="AZL56" s="161"/>
      <c r="AZM56" s="160"/>
      <c r="AZN56" s="154"/>
      <c r="AZO56" s="161"/>
      <c r="AZP56" s="160"/>
      <c r="AZQ56" s="154"/>
      <c r="AZR56" s="161"/>
      <c r="AZS56" s="160"/>
      <c r="AZT56" s="154"/>
      <c r="AZU56" s="161"/>
      <c r="AZV56" s="160"/>
      <c r="AZW56" s="154"/>
      <c r="AZX56" s="161"/>
      <c r="AZY56" s="160"/>
      <c r="AZZ56" s="154"/>
      <c r="BAA56" s="161"/>
      <c r="BAB56" s="160"/>
      <c r="BAC56" s="154"/>
      <c r="BAD56" s="161"/>
      <c r="BAE56" s="160"/>
      <c r="BAF56" s="154"/>
      <c r="BAG56" s="161"/>
      <c r="BAH56" s="160"/>
      <c r="BAI56" s="154"/>
      <c r="BAJ56" s="161"/>
      <c r="BAK56" s="160"/>
      <c r="BAL56" s="154"/>
      <c r="BAM56" s="161"/>
      <c r="BAN56" s="160"/>
      <c r="BAO56" s="154"/>
      <c r="BAP56" s="161"/>
      <c r="BAQ56" s="160"/>
      <c r="BAR56" s="154"/>
      <c r="BAS56" s="161"/>
      <c r="BAT56" s="160"/>
      <c r="BAU56" s="154"/>
      <c r="BAV56" s="161"/>
      <c r="BAW56" s="160"/>
      <c r="BAX56" s="154"/>
      <c r="BAY56" s="161"/>
      <c r="BAZ56" s="160"/>
      <c r="BBA56" s="154"/>
      <c r="BBB56" s="161"/>
      <c r="BBC56" s="160"/>
      <c r="BBD56" s="154"/>
      <c r="BBE56" s="161"/>
      <c r="BBF56" s="160"/>
      <c r="BBG56" s="154"/>
      <c r="BBH56" s="161"/>
      <c r="BBI56" s="160"/>
      <c r="BBJ56" s="154"/>
      <c r="BBK56" s="161"/>
      <c r="BBL56" s="160"/>
      <c r="BBM56" s="154"/>
      <c r="BBN56" s="161"/>
      <c r="BBO56" s="160"/>
      <c r="BBP56" s="154"/>
      <c r="BBQ56" s="161"/>
      <c r="BBR56" s="160"/>
      <c r="BBS56" s="154"/>
      <c r="BBT56" s="161"/>
      <c r="BBU56" s="160"/>
      <c r="BBV56" s="154"/>
      <c r="BBW56" s="161"/>
      <c r="BBX56" s="160"/>
      <c r="BBY56" s="154"/>
      <c r="BBZ56" s="161"/>
      <c r="BCA56" s="160"/>
      <c r="BCB56" s="154"/>
      <c r="BCC56" s="161"/>
      <c r="BCD56" s="160"/>
      <c r="BCE56" s="154"/>
      <c r="BCF56" s="161"/>
      <c r="BCG56" s="160"/>
      <c r="BCH56" s="154"/>
      <c r="BCI56" s="161"/>
      <c r="BCJ56" s="160"/>
      <c r="BCK56" s="154"/>
      <c r="BCL56" s="161"/>
      <c r="BCM56" s="160"/>
      <c r="BCN56" s="154"/>
      <c r="BCO56" s="161"/>
      <c r="BCP56" s="160"/>
      <c r="BCQ56" s="154"/>
      <c r="BCR56" s="161"/>
      <c r="BCS56" s="160"/>
      <c r="BCT56" s="154"/>
      <c r="BCU56" s="161"/>
      <c r="BCV56" s="160"/>
      <c r="BCW56" s="154"/>
      <c r="BCX56" s="161"/>
      <c r="BCY56" s="160"/>
      <c r="BCZ56" s="154"/>
      <c r="BDA56" s="161"/>
      <c r="BDB56" s="160"/>
      <c r="BDC56" s="154"/>
      <c r="BDD56" s="161"/>
      <c r="BDE56" s="160"/>
      <c r="BDF56" s="154"/>
      <c r="BDG56" s="161"/>
      <c r="BDH56" s="160"/>
      <c r="BDI56" s="154"/>
      <c r="BDJ56" s="161"/>
      <c r="BDK56" s="160"/>
      <c r="BDL56" s="154"/>
      <c r="BDM56" s="161"/>
      <c r="BDN56" s="160"/>
      <c r="BDO56" s="154"/>
      <c r="BDP56" s="161"/>
      <c r="BDQ56" s="160"/>
      <c r="BDR56" s="154"/>
      <c r="BDS56" s="161"/>
      <c r="BDT56" s="160"/>
      <c r="BDU56" s="154"/>
      <c r="BDV56" s="161"/>
      <c r="BDW56" s="160"/>
      <c r="BDX56" s="154"/>
      <c r="BDY56" s="161"/>
      <c r="BDZ56" s="160"/>
      <c r="BEA56" s="154"/>
      <c r="BEB56" s="161"/>
      <c r="BEC56" s="160"/>
      <c r="BED56" s="154"/>
      <c r="BEE56" s="161"/>
      <c r="BEF56" s="160"/>
      <c r="BEG56" s="154"/>
      <c r="BEH56" s="161"/>
      <c r="BEI56" s="160"/>
      <c r="BEJ56" s="154"/>
      <c r="BEK56" s="161"/>
      <c r="BEL56" s="160"/>
      <c r="BEM56" s="154"/>
      <c r="BEN56" s="161"/>
      <c r="BEO56" s="160"/>
      <c r="BEP56" s="154"/>
      <c r="BEQ56" s="161"/>
      <c r="BER56" s="160"/>
      <c r="BES56" s="154"/>
      <c r="BET56" s="161"/>
      <c r="BEU56" s="160"/>
      <c r="BEV56" s="154"/>
      <c r="BEW56" s="161"/>
      <c r="BEX56" s="160"/>
      <c r="BEY56" s="154"/>
      <c r="BEZ56" s="161"/>
      <c r="BFA56" s="160"/>
      <c r="BFB56" s="154"/>
      <c r="BFC56" s="161"/>
      <c r="BFD56" s="160"/>
      <c r="BFE56" s="154"/>
      <c r="BFF56" s="161"/>
      <c r="BFG56" s="160"/>
      <c r="BFH56" s="154"/>
      <c r="BFI56" s="161"/>
      <c r="BFJ56" s="160"/>
      <c r="BFK56" s="154"/>
      <c r="BFL56" s="161"/>
      <c r="BFM56" s="160"/>
      <c r="BFN56" s="154"/>
      <c r="BFO56" s="161"/>
      <c r="BFP56" s="160"/>
      <c r="BFQ56" s="154"/>
      <c r="BFR56" s="161"/>
      <c r="BFS56" s="160"/>
      <c r="BFT56" s="154"/>
      <c r="BFU56" s="161"/>
      <c r="BFV56" s="160"/>
      <c r="BFW56" s="154"/>
      <c r="BFX56" s="161"/>
      <c r="BFY56" s="160"/>
      <c r="BFZ56" s="154"/>
      <c r="BGA56" s="161"/>
      <c r="BGB56" s="160"/>
      <c r="BGC56" s="154"/>
      <c r="BGD56" s="161"/>
      <c r="BGE56" s="160"/>
      <c r="BGF56" s="154"/>
      <c r="BGG56" s="161"/>
      <c r="BGH56" s="160"/>
      <c r="BGI56" s="154"/>
      <c r="BGJ56" s="161"/>
      <c r="BGK56" s="160"/>
      <c r="BGL56" s="154"/>
      <c r="BGM56" s="161"/>
      <c r="BGN56" s="160"/>
      <c r="BGO56" s="154"/>
      <c r="BGP56" s="161"/>
      <c r="BGQ56" s="160"/>
      <c r="BGR56" s="154"/>
      <c r="BGS56" s="161"/>
      <c r="BGT56" s="160"/>
      <c r="BGU56" s="154"/>
      <c r="BGV56" s="161"/>
      <c r="BGW56" s="160"/>
      <c r="BGX56" s="154"/>
      <c r="BGY56" s="161"/>
      <c r="BGZ56" s="160"/>
      <c r="BHA56" s="154"/>
      <c r="BHB56" s="161"/>
      <c r="BHC56" s="160"/>
      <c r="BHD56" s="154"/>
      <c r="BHE56" s="161"/>
      <c r="BHF56" s="160"/>
      <c r="BHG56" s="154"/>
      <c r="BHH56" s="161"/>
      <c r="BHI56" s="160"/>
      <c r="BHJ56" s="154"/>
      <c r="BHK56" s="161"/>
      <c r="BHL56" s="160"/>
      <c r="BHM56" s="154"/>
      <c r="BHN56" s="161"/>
      <c r="BHO56" s="160"/>
      <c r="BHP56" s="154"/>
      <c r="BHQ56" s="161"/>
      <c r="BHR56" s="160"/>
      <c r="BHS56" s="154"/>
      <c r="BHT56" s="161"/>
      <c r="BHU56" s="160"/>
      <c r="BHV56" s="154"/>
      <c r="BHW56" s="161"/>
      <c r="BHX56" s="160"/>
      <c r="BHY56" s="154"/>
      <c r="BHZ56" s="161"/>
      <c r="BIA56" s="160"/>
      <c r="BIB56" s="154"/>
      <c r="BIC56" s="161"/>
      <c r="BID56" s="160"/>
      <c r="BIE56" s="154"/>
      <c r="BIF56" s="161"/>
      <c r="BIG56" s="160"/>
      <c r="BIH56" s="154"/>
      <c r="BII56" s="161"/>
      <c r="BIJ56" s="160"/>
      <c r="BIK56" s="154"/>
      <c r="BIL56" s="161"/>
      <c r="BIM56" s="160"/>
      <c r="BIN56" s="154"/>
      <c r="BIO56" s="161"/>
      <c r="BIP56" s="160"/>
      <c r="BIQ56" s="154"/>
      <c r="BIR56" s="161"/>
      <c r="BIS56" s="160"/>
      <c r="BIT56" s="154"/>
      <c r="BIU56" s="161"/>
      <c r="BIV56" s="160"/>
      <c r="BIW56" s="154"/>
      <c r="BIX56" s="161"/>
      <c r="BIY56" s="160"/>
      <c r="BIZ56" s="154"/>
      <c r="BJA56" s="161"/>
      <c r="BJB56" s="160"/>
      <c r="BJC56" s="154"/>
      <c r="BJD56" s="161"/>
      <c r="BJE56" s="160"/>
      <c r="BJF56" s="154"/>
      <c r="BJG56" s="161"/>
      <c r="BJH56" s="160"/>
      <c r="BJI56" s="154"/>
      <c r="BJJ56" s="161"/>
      <c r="BJK56" s="160"/>
      <c r="BJL56" s="154"/>
      <c r="BJM56" s="161"/>
      <c r="BJN56" s="160"/>
      <c r="BJO56" s="154"/>
      <c r="BJP56" s="161"/>
      <c r="BJQ56" s="160"/>
      <c r="BJR56" s="154"/>
      <c r="BJS56" s="161"/>
      <c r="BJT56" s="160"/>
      <c r="BJU56" s="154"/>
      <c r="BJV56" s="161"/>
      <c r="BJW56" s="160"/>
      <c r="BJX56" s="154"/>
      <c r="BJY56" s="161"/>
      <c r="BJZ56" s="160"/>
      <c r="BKA56" s="154"/>
      <c r="BKB56" s="161"/>
      <c r="BKC56" s="160"/>
      <c r="BKD56" s="154"/>
      <c r="BKE56" s="161"/>
      <c r="BKF56" s="160"/>
      <c r="BKG56" s="154"/>
      <c r="BKH56" s="161"/>
      <c r="BKI56" s="160"/>
      <c r="BKJ56" s="154"/>
      <c r="BKK56" s="161"/>
      <c r="BKL56" s="160"/>
      <c r="BKM56" s="154"/>
      <c r="BKN56" s="161"/>
      <c r="BKO56" s="160"/>
      <c r="BKP56" s="154"/>
      <c r="BKQ56" s="161"/>
      <c r="BKR56" s="160"/>
      <c r="BKS56" s="154"/>
      <c r="BKT56" s="161"/>
      <c r="BKU56" s="160"/>
      <c r="BKV56" s="154"/>
      <c r="BKW56" s="161"/>
      <c r="BKX56" s="160"/>
      <c r="BKY56" s="154"/>
      <c r="BKZ56" s="161"/>
      <c r="BLA56" s="160"/>
      <c r="BLB56" s="154"/>
      <c r="BLC56" s="161"/>
      <c r="BLD56" s="160"/>
      <c r="BLE56" s="154"/>
      <c r="BLF56" s="161"/>
      <c r="BLG56" s="160"/>
      <c r="BLH56" s="154"/>
      <c r="BLI56" s="161"/>
      <c r="BLJ56" s="160"/>
      <c r="BLK56" s="154"/>
      <c r="BLL56" s="161"/>
      <c r="BLM56" s="160"/>
      <c r="BLN56" s="154"/>
      <c r="BLO56" s="161"/>
      <c r="BLP56" s="160"/>
      <c r="BLQ56" s="154"/>
      <c r="BLR56" s="161"/>
      <c r="BLS56" s="160"/>
      <c r="BLT56" s="154"/>
      <c r="BLU56" s="161"/>
      <c r="BLV56" s="160"/>
      <c r="BLW56" s="154"/>
      <c r="BLX56" s="161"/>
      <c r="BLY56" s="160"/>
      <c r="BLZ56" s="154"/>
      <c r="BMA56" s="161"/>
      <c r="BMB56" s="160"/>
      <c r="BMC56" s="154"/>
      <c r="BMD56" s="161"/>
      <c r="BME56" s="160"/>
      <c r="BMF56" s="154"/>
      <c r="BMG56" s="161"/>
      <c r="BMH56" s="160"/>
      <c r="BMI56" s="154"/>
      <c r="BMJ56" s="161"/>
      <c r="BMK56" s="160"/>
      <c r="BML56" s="154"/>
      <c r="BMM56" s="161"/>
      <c r="BMN56" s="160"/>
      <c r="BMO56" s="154"/>
      <c r="BMP56" s="161"/>
      <c r="BMQ56" s="160"/>
      <c r="BMR56" s="154"/>
      <c r="BMS56" s="161"/>
      <c r="BMT56" s="160"/>
      <c r="BMU56" s="154"/>
      <c r="BMV56" s="161"/>
      <c r="BMW56" s="160"/>
      <c r="BMX56" s="154"/>
      <c r="BMY56" s="161"/>
      <c r="BMZ56" s="160"/>
      <c r="BNA56" s="154"/>
      <c r="BNB56" s="161"/>
      <c r="BNC56" s="160"/>
      <c r="BND56" s="154"/>
      <c r="BNE56" s="161"/>
      <c r="BNF56" s="160"/>
      <c r="BNG56" s="154"/>
      <c r="BNH56" s="161"/>
      <c r="BNI56" s="160"/>
      <c r="BNJ56" s="154"/>
      <c r="BNK56" s="161"/>
      <c r="BNL56" s="160"/>
      <c r="BNM56" s="154"/>
      <c r="BNN56" s="161"/>
      <c r="BNO56" s="160"/>
      <c r="BNP56" s="154"/>
      <c r="BNQ56" s="161"/>
      <c r="BNR56" s="160"/>
      <c r="BNS56" s="154"/>
      <c r="BNT56" s="161"/>
      <c r="BNU56" s="160"/>
      <c r="BNV56" s="154"/>
      <c r="BNW56" s="161"/>
      <c r="BNX56" s="160"/>
      <c r="BNY56" s="154"/>
      <c r="BNZ56" s="161"/>
      <c r="BOA56" s="160"/>
      <c r="BOB56" s="154"/>
      <c r="BOC56" s="161"/>
      <c r="BOD56" s="160"/>
      <c r="BOE56" s="154"/>
      <c r="BOF56" s="161"/>
      <c r="BOG56" s="160"/>
      <c r="BOH56" s="154"/>
      <c r="BOI56" s="161"/>
      <c r="BOJ56" s="160"/>
      <c r="BOK56" s="154"/>
      <c r="BOL56" s="161"/>
      <c r="BOM56" s="160"/>
      <c r="BON56" s="154"/>
      <c r="BOO56" s="161"/>
      <c r="BOP56" s="160"/>
      <c r="BOQ56" s="154"/>
      <c r="BOR56" s="161"/>
      <c r="BOS56" s="160"/>
      <c r="BOT56" s="154"/>
      <c r="BOU56" s="161"/>
      <c r="BOV56" s="160"/>
      <c r="BOW56" s="154"/>
      <c r="BOX56" s="161"/>
      <c r="BOY56" s="160"/>
      <c r="BOZ56" s="154"/>
      <c r="BPA56" s="161"/>
      <c r="BPB56" s="160"/>
      <c r="BPC56" s="154"/>
      <c r="BPD56" s="161"/>
      <c r="BPE56" s="160"/>
      <c r="BPF56" s="154"/>
      <c r="BPG56" s="161"/>
      <c r="BPH56" s="160"/>
      <c r="BPI56" s="154"/>
      <c r="BPJ56" s="161"/>
      <c r="BPK56" s="160"/>
      <c r="BPL56" s="154"/>
      <c r="BPM56" s="161"/>
      <c r="BPN56" s="160"/>
      <c r="BPO56" s="154"/>
      <c r="BPP56" s="161"/>
      <c r="BPQ56" s="160"/>
      <c r="BPR56" s="154"/>
      <c r="BPS56" s="161"/>
      <c r="BPT56" s="160"/>
      <c r="BPU56" s="154"/>
      <c r="BPV56" s="161"/>
      <c r="BPW56" s="160"/>
      <c r="BPX56" s="154"/>
      <c r="BPY56" s="161"/>
      <c r="BPZ56" s="160"/>
      <c r="BQA56" s="154"/>
      <c r="BQB56" s="161"/>
      <c r="BQC56" s="160"/>
      <c r="BQD56" s="154"/>
      <c r="BQE56" s="161"/>
      <c r="BQF56" s="160"/>
      <c r="BQG56" s="154"/>
      <c r="BQH56" s="161"/>
      <c r="BQI56" s="160"/>
      <c r="BQJ56" s="154"/>
      <c r="BQK56" s="161"/>
      <c r="BQL56" s="160"/>
      <c r="BQM56" s="154"/>
      <c r="BQN56" s="161"/>
      <c r="BQO56" s="160"/>
      <c r="BQP56" s="154"/>
      <c r="BQQ56" s="161"/>
      <c r="BQR56" s="160"/>
      <c r="BQS56" s="154"/>
      <c r="BQT56" s="161"/>
      <c r="BQU56" s="160"/>
      <c r="BQV56" s="154"/>
      <c r="BQW56" s="161"/>
      <c r="BQX56" s="160"/>
      <c r="BQY56" s="154"/>
      <c r="BQZ56" s="161"/>
      <c r="BRA56" s="160"/>
      <c r="BRB56" s="154"/>
      <c r="BRC56" s="161"/>
      <c r="BRD56" s="160"/>
      <c r="BRE56" s="154"/>
      <c r="BRF56" s="161"/>
      <c r="BRG56" s="160"/>
      <c r="BRH56" s="154"/>
      <c r="BRI56" s="161"/>
      <c r="BRJ56" s="160"/>
      <c r="BRK56" s="154"/>
      <c r="BRL56" s="161"/>
      <c r="BRM56" s="160"/>
      <c r="BRN56" s="154"/>
      <c r="BRO56" s="161"/>
      <c r="BRP56" s="160"/>
      <c r="BRQ56" s="154"/>
      <c r="BRR56" s="161"/>
      <c r="BRS56" s="160"/>
      <c r="BRT56" s="154"/>
      <c r="BRU56" s="161"/>
      <c r="BRV56" s="160"/>
      <c r="BRW56" s="154"/>
      <c r="BRX56" s="161"/>
      <c r="BRY56" s="160"/>
      <c r="BRZ56" s="154"/>
      <c r="BSA56" s="161"/>
      <c r="BSB56" s="160"/>
      <c r="BSC56" s="154"/>
      <c r="BSD56" s="161"/>
      <c r="BSE56" s="160"/>
      <c r="BSF56" s="154"/>
      <c r="BSG56" s="161"/>
      <c r="BSH56" s="160"/>
      <c r="BSI56" s="154"/>
      <c r="BSJ56" s="161"/>
      <c r="BSK56" s="160"/>
      <c r="BSL56" s="154"/>
      <c r="BSM56" s="161"/>
      <c r="BSN56" s="160"/>
      <c r="BSO56" s="154"/>
      <c r="BSP56" s="161"/>
      <c r="BSQ56" s="160"/>
      <c r="BSR56" s="154"/>
      <c r="BSS56" s="161"/>
      <c r="BST56" s="160"/>
      <c r="BSU56" s="154"/>
      <c r="BSV56" s="161"/>
      <c r="BSW56" s="160"/>
      <c r="BSX56" s="154"/>
      <c r="BSY56" s="161"/>
      <c r="BSZ56" s="160"/>
      <c r="BTA56" s="154"/>
      <c r="BTB56" s="161"/>
      <c r="BTC56" s="160"/>
      <c r="BTD56" s="154"/>
      <c r="BTE56" s="161"/>
      <c r="BTF56" s="160"/>
      <c r="BTG56" s="154"/>
      <c r="BTH56" s="161"/>
      <c r="BTI56" s="160"/>
      <c r="BTJ56" s="154"/>
      <c r="BTK56" s="161"/>
      <c r="BTL56" s="160"/>
      <c r="BTM56" s="154"/>
      <c r="BTN56" s="161"/>
      <c r="BTO56" s="160"/>
      <c r="BTP56" s="154"/>
      <c r="BTQ56" s="161"/>
      <c r="BTR56" s="160"/>
      <c r="BTS56" s="154"/>
      <c r="BTT56" s="161"/>
      <c r="BTU56" s="160"/>
      <c r="BTV56" s="154"/>
      <c r="BTW56" s="161"/>
      <c r="BTX56" s="160"/>
      <c r="BTY56" s="154"/>
      <c r="BTZ56" s="161"/>
      <c r="BUA56" s="160"/>
      <c r="BUB56" s="154"/>
      <c r="BUC56" s="161"/>
      <c r="BUD56" s="160"/>
      <c r="BUE56" s="154"/>
      <c r="BUF56" s="161"/>
      <c r="BUG56" s="160"/>
      <c r="BUH56" s="154"/>
      <c r="BUI56" s="161"/>
      <c r="BUJ56" s="160"/>
      <c r="BUK56" s="154"/>
      <c r="BUL56" s="161"/>
      <c r="BUM56" s="160"/>
      <c r="BUN56" s="154"/>
      <c r="BUO56" s="161"/>
      <c r="BUP56" s="160"/>
      <c r="BUQ56" s="154"/>
      <c r="BUR56" s="161"/>
      <c r="BUS56" s="160"/>
      <c r="BUT56" s="154"/>
      <c r="BUU56" s="161"/>
      <c r="BUV56" s="160"/>
      <c r="BUW56" s="154"/>
      <c r="BUX56" s="161"/>
      <c r="BUY56" s="160"/>
      <c r="BUZ56" s="154"/>
      <c r="BVA56" s="161"/>
      <c r="BVB56" s="160"/>
      <c r="BVC56" s="154"/>
      <c r="BVD56" s="161"/>
      <c r="BVE56" s="160"/>
      <c r="BVF56" s="154"/>
      <c r="BVG56" s="161"/>
      <c r="BVH56" s="160"/>
      <c r="BVI56" s="154"/>
      <c r="BVJ56" s="161"/>
      <c r="BVK56" s="160"/>
      <c r="BVL56" s="154"/>
      <c r="BVM56" s="161"/>
      <c r="BVN56" s="160"/>
      <c r="BVO56" s="154"/>
      <c r="BVP56" s="161"/>
      <c r="BVQ56" s="160"/>
      <c r="BVR56" s="154"/>
      <c r="BVS56" s="161"/>
      <c r="BVT56" s="160"/>
      <c r="BVU56" s="154"/>
      <c r="BVV56" s="161"/>
      <c r="BVW56" s="160"/>
      <c r="BVX56" s="154"/>
      <c r="BVY56" s="161"/>
      <c r="BVZ56" s="160"/>
      <c r="BWA56" s="154"/>
      <c r="BWB56" s="161"/>
      <c r="BWC56" s="160"/>
      <c r="BWD56" s="154"/>
      <c r="BWE56" s="161"/>
      <c r="BWF56" s="160"/>
      <c r="BWG56" s="154"/>
      <c r="BWH56" s="161"/>
      <c r="BWI56" s="160"/>
      <c r="BWJ56" s="154"/>
      <c r="BWK56" s="161"/>
      <c r="BWL56" s="160"/>
      <c r="BWM56" s="154"/>
      <c r="BWN56" s="161"/>
      <c r="BWO56" s="160"/>
      <c r="BWP56" s="154"/>
      <c r="BWQ56" s="161"/>
      <c r="BWR56" s="160"/>
      <c r="BWS56" s="154"/>
      <c r="BWT56" s="161"/>
      <c r="BWU56" s="160"/>
      <c r="BWV56" s="154"/>
      <c r="BWW56" s="161"/>
      <c r="BWX56" s="160"/>
      <c r="BWY56" s="154"/>
      <c r="BWZ56" s="161"/>
      <c r="BXA56" s="160"/>
      <c r="BXB56" s="154"/>
      <c r="BXC56" s="161"/>
      <c r="BXD56" s="160"/>
      <c r="BXE56" s="154"/>
      <c r="BXF56" s="161"/>
      <c r="BXG56" s="160"/>
      <c r="BXH56" s="154"/>
      <c r="BXI56" s="161"/>
      <c r="BXJ56" s="160"/>
      <c r="BXK56" s="154"/>
      <c r="BXL56" s="161"/>
      <c r="BXM56" s="160"/>
      <c r="BXN56" s="154"/>
      <c r="BXO56" s="161"/>
      <c r="BXP56" s="160"/>
      <c r="BXQ56" s="154"/>
      <c r="BXR56" s="161"/>
      <c r="BXS56" s="160"/>
      <c r="BXT56" s="154"/>
      <c r="BXU56" s="161"/>
      <c r="BXV56" s="160"/>
      <c r="BXW56" s="154"/>
      <c r="BXX56" s="161"/>
      <c r="BXY56" s="160"/>
      <c r="BXZ56" s="154"/>
      <c r="BYA56" s="161"/>
      <c r="BYB56" s="160"/>
      <c r="BYC56" s="154"/>
      <c r="BYD56" s="161"/>
      <c r="BYE56" s="160"/>
      <c r="BYF56" s="154"/>
      <c r="BYG56" s="161"/>
      <c r="BYH56" s="160"/>
      <c r="BYI56" s="154"/>
      <c r="BYJ56" s="161"/>
      <c r="BYK56" s="160"/>
      <c r="BYL56" s="154"/>
      <c r="BYM56" s="161"/>
      <c r="BYN56" s="160"/>
      <c r="BYO56" s="154"/>
      <c r="BYP56" s="161"/>
      <c r="BYQ56" s="160"/>
      <c r="BYR56" s="154"/>
      <c r="BYS56" s="161"/>
      <c r="BYT56" s="160"/>
      <c r="BYU56" s="154"/>
      <c r="BYV56" s="161"/>
      <c r="BYW56" s="160"/>
      <c r="BYX56" s="154"/>
      <c r="BYY56" s="161"/>
      <c r="BYZ56" s="160"/>
      <c r="BZA56" s="154"/>
      <c r="BZB56" s="161"/>
      <c r="BZC56" s="160"/>
      <c r="BZD56" s="154"/>
      <c r="BZE56" s="161"/>
      <c r="BZF56" s="160"/>
      <c r="BZG56" s="154"/>
      <c r="BZH56" s="161"/>
      <c r="BZI56" s="160"/>
      <c r="BZJ56" s="154"/>
      <c r="BZK56" s="161"/>
      <c r="BZL56" s="160"/>
      <c r="BZM56" s="154"/>
      <c r="BZN56" s="161"/>
      <c r="BZO56" s="160"/>
      <c r="BZP56" s="154"/>
      <c r="BZQ56" s="161"/>
      <c r="BZR56" s="160"/>
      <c r="BZS56" s="154"/>
      <c r="BZT56" s="161"/>
      <c r="BZU56" s="160"/>
      <c r="BZV56" s="154"/>
      <c r="BZW56" s="161"/>
      <c r="BZX56" s="160"/>
      <c r="BZY56" s="154"/>
      <c r="BZZ56" s="161"/>
      <c r="CAA56" s="160"/>
      <c r="CAB56" s="154"/>
      <c r="CAC56" s="161"/>
      <c r="CAD56" s="160"/>
      <c r="CAE56" s="154"/>
      <c r="CAF56" s="161"/>
      <c r="CAG56" s="160"/>
      <c r="CAH56" s="154"/>
      <c r="CAI56" s="161"/>
      <c r="CAJ56" s="160"/>
      <c r="CAK56" s="154"/>
      <c r="CAL56" s="161"/>
      <c r="CAM56" s="160"/>
      <c r="CAN56" s="154"/>
      <c r="CAO56" s="161"/>
      <c r="CAP56" s="160"/>
      <c r="CAQ56" s="154"/>
      <c r="CAR56" s="161"/>
      <c r="CAS56" s="160"/>
      <c r="CAT56" s="154"/>
      <c r="CAU56" s="161"/>
      <c r="CAV56" s="160"/>
      <c r="CAW56" s="154"/>
      <c r="CAX56" s="161"/>
      <c r="CAY56" s="160"/>
      <c r="CAZ56" s="154"/>
      <c r="CBA56" s="161"/>
      <c r="CBB56" s="160"/>
      <c r="CBC56" s="154"/>
      <c r="CBD56" s="161"/>
      <c r="CBE56" s="160"/>
      <c r="CBF56" s="154"/>
      <c r="CBG56" s="161"/>
      <c r="CBH56" s="160"/>
      <c r="CBI56" s="154"/>
      <c r="CBJ56" s="161"/>
      <c r="CBK56" s="160"/>
      <c r="CBL56" s="154"/>
      <c r="CBM56" s="161"/>
      <c r="CBN56" s="160"/>
      <c r="CBO56" s="154"/>
      <c r="CBP56" s="161"/>
      <c r="CBQ56" s="160"/>
      <c r="CBR56" s="154"/>
      <c r="CBS56" s="161"/>
      <c r="CBT56" s="160"/>
      <c r="CBU56" s="154"/>
      <c r="CBV56" s="161"/>
      <c r="CBW56" s="160"/>
      <c r="CBX56" s="154"/>
      <c r="CBY56" s="161"/>
      <c r="CBZ56" s="160"/>
      <c r="CCA56" s="154"/>
      <c r="CCB56" s="161"/>
      <c r="CCC56" s="160"/>
      <c r="CCD56" s="154"/>
      <c r="CCE56" s="161"/>
      <c r="CCF56" s="160"/>
      <c r="CCG56" s="154"/>
      <c r="CCH56" s="161"/>
      <c r="CCI56" s="160"/>
      <c r="CCJ56" s="154"/>
      <c r="CCK56" s="161"/>
      <c r="CCL56" s="160"/>
      <c r="CCM56" s="154"/>
      <c r="CCN56" s="161"/>
      <c r="CCO56" s="160"/>
      <c r="CCP56" s="154"/>
      <c r="CCQ56" s="161"/>
      <c r="CCR56" s="160"/>
      <c r="CCS56" s="154"/>
      <c r="CCT56" s="161"/>
      <c r="CCU56" s="160"/>
      <c r="CCV56" s="154"/>
      <c r="CCW56" s="161"/>
      <c r="CCX56" s="160"/>
      <c r="CCY56" s="154"/>
      <c r="CCZ56" s="161"/>
      <c r="CDA56" s="160"/>
      <c r="CDB56" s="154"/>
      <c r="CDC56" s="161"/>
      <c r="CDD56" s="160"/>
      <c r="CDE56" s="154"/>
      <c r="CDF56" s="161"/>
      <c r="CDG56" s="160"/>
      <c r="CDH56" s="154"/>
      <c r="CDI56" s="161"/>
      <c r="CDJ56" s="160"/>
      <c r="CDK56" s="154"/>
      <c r="CDL56" s="161"/>
      <c r="CDM56" s="160"/>
      <c r="CDN56" s="154"/>
      <c r="CDO56" s="161"/>
      <c r="CDP56" s="160"/>
      <c r="CDQ56" s="154"/>
      <c r="CDR56" s="161"/>
      <c r="CDS56" s="160"/>
      <c r="CDT56" s="154"/>
      <c r="CDU56" s="161"/>
      <c r="CDV56" s="160"/>
      <c r="CDW56" s="154"/>
      <c r="CDX56" s="161"/>
      <c r="CDY56" s="160"/>
      <c r="CDZ56" s="154"/>
      <c r="CEA56" s="161"/>
      <c r="CEB56" s="160"/>
      <c r="CEC56" s="154"/>
      <c r="CED56" s="161"/>
      <c r="CEE56" s="160"/>
      <c r="CEF56" s="154"/>
      <c r="CEG56" s="161"/>
      <c r="CEH56" s="160"/>
      <c r="CEI56" s="154"/>
      <c r="CEJ56" s="161"/>
      <c r="CEK56" s="160"/>
      <c r="CEL56" s="154"/>
      <c r="CEM56" s="161"/>
      <c r="CEN56" s="160"/>
      <c r="CEO56" s="154"/>
      <c r="CEP56" s="161"/>
      <c r="CEQ56" s="160"/>
      <c r="CER56" s="154"/>
      <c r="CES56" s="161"/>
      <c r="CET56" s="160"/>
      <c r="CEU56" s="154"/>
      <c r="CEV56" s="161"/>
      <c r="CEW56" s="160"/>
      <c r="CEX56" s="154"/>
      <c r="CEY56" s="161"/>
      <c r="CEZ56" s="160"/>
      <c r="CFA56" s="154"/>
      <c r="CFB56" s="161"/>
      <c r="CFC56" s="160"/>
      <c r="CFD56" s="154"/>
      <c r="CFE56" s="161"/>
      <c r="CFF56" s="160"/>
      <c r="CFG56" s="154"/>
      <c r="CFH56" s="161"/>
      <c r="CFI56" s="160"/>
      <c r="CFJ56" s="154"/>
      <c r="CFK56" s="161"/>
      <c r="CFL56" s="160"/>
      <c r="CFM56" s="154"/>
      <c r="CFN56" s="161"/>
      <c r="CFO56" s="160"/>
      <c r="CFP56" s="154"/>
      <c r="CFQ56" s="161"/>
      <c r="CFR56" s="160"/>
      <c r="CFS56" s="154"/>
      <c r="CFT56" s="161"/>
      <c r="CFU56" s="160"/>
      <c r="CFV56" s="154"/>
      <c r="CFW56" s="161"/>
      <c r="CFX56" s="160"/>
      <c r="CFY56" s="154"/>
      <c r="CFZ56" s="161"/>
      <c r="CGA56" s="160"/>
      <c r="CGB56" s="154"/>
      <c r="CGC56" s="161"/>
      <c r="CGD56" s="160"/>
      <c r="CGE56" s="154"/>
      <c r="CGF56" s="161"/>
      <c r="CGG56" s="160"/>
      <c r="CGH56" s="154"/>
      <c r="CGI56" s="161"/>
      <c r="CGJ56" s="160"/>
      <c r="CGK56" s="154"/>
      <c r="CGL56" s="161"/>
      <c r="CGM56" s="160"/>
      <c r="CGN56" s="154"/>
      <c r="CGO56" s="161"/>
      <c r="CGP56" s="160"/>
      <c r="CGQ56" s="154"/>
      <c r="CGR56" s="161"/>
      <c r="CGS56" s="160"/>
      <c r="CGT56" s="154"/>
      <c r="CGU56" s="161"/>
      <c r="CGV56" s="160"/>
      <c r="CGW56" s="154"/>
      <c r="CGX56" s="161"/>
      <c r="CGY56" s="160"/>
      <c r="CGZ56" s="154"/>
      <c r="CHA56" s="161"/>
      <c r="CHB56" s="160"/>
      <c r="CHC56" s="154"/>
      <c r="CHD56" s="161"/>
      <c r="CHE56" s="160"/>
      <c r="CHF56" s="154"/>
      <c r="CHG56" s="161"/>
      <c r="CHH56" s="160"/>
      <c r="CHI56" s="154"/>
      <c r="CHJ56" s="161"/>
      <c r="CHK56" s="160"/>
      <c r="CHL56" s="154"/>
      <c r="CHM56" s="161"/>
      <c r="CHN56" s="160"/>
      <c r="CHO56" s="154"/>
      <c r="CHP56" s="161"/>
      <c r="CHQ56" s="160"/>
      <c r="CHR56" s="154"/>
      <c r="CHS56" s="161"/>
      <c r="CHT56" s="160"/>
      <c r="CHU56" s="154"/>
      <c r="CHV56" s="161"/>
      <c r="CHW56" s="160"/>
      <c r="CHX56" s="154"/>
      <c r="CHY56" s="161"/>
      <c r="CHZ56" s="160"/>
      <c r="CIA56" s="154"/>
      <c r="CIB56" s="161"/>
      <c r="CIC56" s="160"/>
      <c r="CID56" s="154"/>
      <c r="CIE56" s="161"/>
      <c r="CIF56" s="160"/>
      <c r="CIG56" s="154"/>
      <c r="CIH56" s="161"/>
      <c r="CII56" s="160"/>
      <c r="CIJ56" s="154"/>
      <c r="CIK56" s="161"/>
      <c r="CIL56" s="160"/>
      <c r="CIM56" s="154"/>
      <c r="CIN56" s="161"/>
      <c r="CIO56" s="160"/>
      <c r="CIP56" s="154"/>
      <c r="CIQ56" s="161"/>
      <c r="CIR56" s="160"/>
      <c r="CIS56" s="154"/>
      <c r="CIT56" s="161"/>
      <c r="CIU56" s="160"/>
      <c r="CIV56" s="154"/>
      <c r="CIW56" s="161"/>
      <c r="CIX56" s="160"/>
      <c r="CIY56" s="154"/>
      <c r="CIZ56" s="161"/>
      <c r="CJA56" s="160"/>
      <c r="CJB56" s="154"/>
      <c r="CJC56" s="161"/>
      <c r="CJD56" s="160"/>
      <c r="CJE56" s="154"/>
      <c r="CJF56" s="161"/>
      <c r="CJG56" s="160"/>
      <c r="CJH56" s="154"/>
      <c r="CJI56" s="161"/>
      <c r="CJJ56" s="160"/>
      <c r="CJK56" s="154"/>
      <c r="CJL56" s="161"/>
      <c r="CJM56" s="160"/>
      <c r="CJN56" s="154"/>
      <c r="CJO56" s="161"/>
      <c r="CJP56" s="160"/>
      <c r="CJQ56" s="154"/>
      <c r="CJR56" s="161"/>
      <c r="CJS56" s="160"/>
      <c r="CJT56" s="154"/>
      <c r="CJU56" s="161"/>
      <c r="CJV56" s="160"/>
      <c r="CJW56" s="154"/>
      <c r="CJX56" s="161"/>
      <c r="CJY56" s="160"/>
      <c r="CJZ56" s="154"/>
      <c r="CKA56" s="161"/>
      <c r="CKB56" s="160"/>
      <c r="CKC56" s="154"/>
      <c r="CKD56" s="161"/>
      <c r="CKE56" s="160"/>
      <c r="CKF56" s="154"/>
      <c r="CKG56" s="161"/>
      <c r="CKH56" s="160"/>
      <c r="CKI56" s="154"/>
      <c r="CKJ56" s="161"/>
      <c r="CKK56" s="160"/>
      <c r="CKL56" s="154"/>
      <c r="CKM56" s="161"/>
      <c r="CKN56" s="160"/>
      <c r="CKO56" s="154"/>
      <c r="CKP56" s="161"/>
      <c r="CKQ56" s="160"/>
      <c r="CKR56" s="154"/>
      <c r="CKS56" s="161"/>
      <c r="CKT56" s="160"/>
      <c r="CKU56" s="154"/>
      <c r="CKV56" s="161"/>
      <c r="CKW56" s="160"/>
      <c r="CKX56" s="154"/>
      <c r="CKY56" s="161"/>
      <c r="CKZ56" s="160"/>
      <c r="CLA56" s="154"/>
      <c r="CLB56" s="161"/>
      <c r="CLC56" s="160"/>
      <c r="CLD56" s="154"/>
      <c r="CLE56" s="161"/>
      <c r="CLF56" s="160"/>
      <c r="CLG56" s="154"/>
      <c r="CLH56" s="161"/>
      <c r="CLI56" s="160"/>
      <c r="CLJ56" s="154"/>
      <c r="CLK56" s="161"/>
      <c r="CLL56" s="160"/>
      <c r="CLM56" s="154"/>
      <c r="CLN56" s="161"/>
      <c r="CLO56" s="160"/>
      <c r="CLP56" s="154"/>
      <c r="CLQ56" s="161"/>
      <c r="CLR56" s="160"/>
      <c r="CLS56" s="154"/>
      <c r="CLT56" s="161"/>
      <c r="CLU56" s="160"/>
      <c r="CLV56" s="154"/>
      <c r="CLW56" s="161"/>
      <c r="CLX56" s="160"/>
      <c r="CLY56" s="154"/>
      <c r="CLZ56" s="161"/>
      <c r="CMA56" s="160"/>
      <c r="CMB56" s="154"/>
      <c r="CMC56" s="161"/>
      <c r="CMD56" s="160"/>
      <c r="CME56" s="154"/>
      <c r="CMF56" s="161"/>
      <c r="CMG56" s="160"/>
      <c r="CMH56" s="154"/>
      <c r="CMI56" s="161"/>
      <c r="CMJ56" s="160"/>
      <c r="CMK56" s="154"/>
      <c r="CML56" s="161"/>
      <c r="CMM56" s="160"/>
      <c r="CMN56" s="154"/>
      <c r="CMO56" s="161"/>
      <c r="CMP56" s="160"/>
      <c r="CMQ56" s="154"/>
      <c r="CMR56" s="161"/>
      <c r="CMS56" s="160"/>
      <c r="CMT56" s="154"/>
      <c r="CMU56" s="161"/>
      <c r="CMV56" s="160"/>
      <c r="CMW56" s="154"/>
      <c r="CMX56" s="161"/>
      <c r="CMY56" s="160"/>
      <c r="CMZ56" s="154"/>
      <c r="CNA56" s="161"/>
      <c r="CNB56" s="160"/>
      <c r="CNC56" s="154"/>
      <c r="CND56" s="161"/>
      <c r="CNE56" s="160"/>
      <c r="CNF56" s="154"/>
      <c r="CNG56" s="161"/>
      <c r="CNH56" s="160"/>
      <c r="CNI56" s="154"/>
      <c r="CNJ56" s="161"/>
      <c r="CNK56" s="160"/>
      <c r="CNL56" s="154"/>
      <c r="CNM56" s="161"/>
      <c r="CNN56" s="160"/>
      <c r="CNO56" s="154"/>
      <c r="CNP56" s="161"/>
      <c r="CNQ56" s="160"/>
      <c r="CNR56" s="154"/>
      <c r="CNS56" s="161"/>
      <c r="CNT56" s="160"/>
      <c r="CNU56" s="154"/>
      <c r="CNV56" s="161"/>
      <c r="CNW56" s="160"/>
      <c r="CNX56" s="154"/>
      <c r="CNY56" s="161"/>
      <c r="CNZ56" s="160"/>
      <c r="COA56" s="154"/>
      <c r="COB56" s="161"/>
      <c r="COC56" s="160"/>
      <c r="COD56" s="154"/>
      <c r="COE56" s="161"/>
      <c r="COF56" s="160"/>
      <c r="COG56" s="154"/>
      <c r="COH56" s="161"/>
      <c r="COI56" s="160"/>
      <c r="COJ56" s="154"/>
      <c r="COK56" s="161"/>
      <c r="COL56" s="160"/>
      <c r="COM56" s="154"/>
      <c r="CON56" s="161"/>
      <c r="COO56" s="160"/>
      <c r="COP56" s="154"/>
      <c r="COQ56" s="161"/>
      <c r="COR56" s="160"/>
      <c r="COS56" s="154"/>
      <c r="COT56" s="161"/>
      <c r="COU56" s="160"/>
      <c r="COV56" s="154"/>
      <c r="COW56" s="161"/>
      <c r="COX56" s="160"/>
      <c r="COY56" s="154"/>
      <c r="COZ56" s="161"/>
      <c r="CPA56" s="160"/>
      <c r="CPB56" s="154"/>
      <c r="CPC56" s="161"/>
      <c r="CPD56" s="160"/>
      <c r="CPE56" s="154"/>
      <c r="CPF56" s="161"/>
      <c r="CPG56" s="160"/>
      <c r="CPH56" s="154"/>
      <c r="CPI56" s="161"/>
      <c r="CPJ56" s="160"/>
      <c r="CPK56" s="154"/>
      <c r="CPL56" s="161"/>
      <c r="CPM56" s="160"/>
      <c r="CPN56" s="154"/>
      <c r="CPO56" s="161"/>
      <c r="CPP56" s="160"/>
      <c r="CPQ56" s="154"/>
      <c r="CPR56" s="161"/>
      <c r="CPS56" s="160"/>
      <c r="CPT56" s="154"/>
      <c r="CPU56" s="161"/>
      <c r="CPV56" s="160"/>
      <c r="CPW56" s="154"/>
      <c r="CPX56" s="161"/>
      <c r="CPY56" s="160"/>
      <c r="CPZ56" s="154"/>
      <c r="CQA56" s="161"/>
      <c r="CQB56" s="160"/>
      <c r="CQC56" s="154"/>
      <c r="CQD56" s="161"/>
      <c r="CQE56" s="160"/>
      <c r="CQF56" s="154"/>
      <c r="CQG56" s="161"/>
      <c r="CQH56" s="160"/>
      <c r="CQI56" s="154"/>
      <c r="CQJ56" s="161"/>
      <c r="CQK56" s="160"/>
      <c r="CQL56" s="154"/>
      <c r="CQM56" s="161"/>
      <c r="CQN56" s="160"/>
      <c r="CQO56" s="154"/>
      <c r="CQP56" s="161"/>
      <c r="CQQ56" s="160"/>
      <c r="CQR56" s="154"/>
      <c r="CQS56" s="161"/>
      <c r="CQT56" s="160"/>
      <c r="CQU56" s="154"/>
      <c r="CQV56" s="161"/>
      <c r="CQW56" s="160"/>
      <c r="CQX56" s="154"/>
      <c r="CQY56" s="161"/>
      <c r="CQZ56" s="160"/>
      <c r="CRA56" s="154"/>
      <c r="CRB56" s="161"/>
      <c r="CRC56" s="160"/>
      <c r="CRD56" s="154"/>
      <c r="CRE56" s="161"/>
      <c r="CRF56" s="160"/>
      <c r="CRG56" s="154"/>
      <c r="CRH56" s="161"/>
      <c r="CRI56" s="160"/>
      <c r="CRJ56" s="154"/>
      <c r="CRK56" s="161"/>
      <c r="CRL56" s="160"/>
      <c r="CRM56" s="154"/>
      <c r="CRN56" s="161"/>
      <c r="CRO56" s="160"/>
      <c r="CRP56" s="154"/>
      <c r="CRQ56" s="161"/>
      <c r="CRR56" s="160"/>
      <c r="CRS56" s="154"/>
      <c r="CRT56" s="161"/>
      <c r="CRU56" s="160"/>
      <c r="CRV56" s="154"/>
      <c r="CRW56" s="161"/>
      <c r="CRX56" s="160"/>
      <c r="CRY56" s="154"/>
      <c r="CRZ56" s="161"/>
      <c r="CSA56" s="160"/>
      <c r="CSB56" s="154"/>
      <c r="CSC56" s="161"/>
      <c r="CSD56" s="160"/>
      <c r="CSE56" s="154"/>
      <c r="CSF56" s="161"/>
      <c r="CSG56" s="160"/>
      <c r="CSH56" s="154"/>
      <c r="CSI56" s="161"/>
      <c r="CSJ56" s="160"/>
      <c r="CSK56" s="154"/>
      <c r="CSL56" s="161"/>
      <c r="CSM56" s="160"/>
      <c r="CSN56" s="154"/>
      <c r="CSO56" s="161"/>
      <c r="CSP56" s="160"/>
      <c r="CSQ56" s="154"/>
      <c r="CSR56" s="161"/>
      <c r="CSS56" s="160"/>
      <c r="CST56" s="154"/>
      <c r="CSU56" s="161"/>
      <c r="CSV56" s="160"/>
      <c r="CSW56" s="154"/>
      <c r="CSX56" s="161"/>
      <c r="CSY56" s="160"/>
      <c r="CSZ56" s="154"/>
      <c r="CTA56" s="161"/>
      <c r="CTB56" s="160"/>
      <c r="CTC56" s="154"/>
      <c r="CTD56" s="161"/>
      <c r="CTE56" s="160"/>
      <c r="CTF56" s="154"/>
      <c r="CTG56" s="161"/>
      <c r="CTH56" s="160"/>
      <c r="CTI56" s="154"/>
      <c r="CTJ56" s="161"/>
      <c r="CTK56" s="160"/>
      <c r="CTL56" s="154"/>
      <c r="CTM56" s="161"/>
      <c r="CTN56" s="160"/>
      <c r="CTO56" s="154"/>
      <c r="CTP56" s="161"/>
      <c r="CTQ56" s="160"/>
      <c r="CTR56" s="154"/>
      <c r="CTS56" s="161"/>
      <c r="CTT56" s="160"/>
      <c r="CTU56" s="154"/>
      <c r="CTV56" s="161"/>
      <c r="CTW56" s="160"/>
      <c r="CTX56" s="154"/>
      <c r="CTY56" s="161"/>
      <c r="CTZ56" s="160"/>
      <c r="CUA56" s="154"/>
      <c r="CUB56" s="161"/>
      <c r="CUC56" s="160"/>
      <c r="CUD56" s="154"/>
      <c r="CUE56" s="161"/>
      <c r="CUF56" s="160"/>
      <c r="CUG56" s="154"/>
      <c r="CUH56" s="161"/>
      <c r="CUI56" s="160"/>
      <c r="CUJ56" s="154"/>
      <c r="CUK56" s="161"/>
      <c r="CUL56" s="160"/>
      <c r="CUM56" s="154"/>
      <c r="CUN56" s="161"/>
      <c r="CUO56" s="160"/>
      <c r="CUP56" s="154"/>
      <c r="CUQ56" s="161"/>
      <c r="CUR56" s="160"/>
      <c r="CUS56" s="154"/>
      <c r="CUT56" s="161"/>
      <c r="CUU56" s="160"/>
      <c r="CUV56" s="154"/>
      <c r="CUW56" s="161"/>
      <c r="CUX56" s="160"/>
      <c r="CUY56" s="154"/>
      <c r="CUZ56" s="161"/>
      <c r="CVA56" s="160"/>
      <c r="CVB56" s="154"/>
      <c r="CVC56" s="161"/>
      <c r="CVD56" s="160"/>
      <c r="CVE56" s="154"/>
      <c r="CVF56" s="161"/>
      <c r="CVG56" s="160"/>
      <c r="CVH56" s="154"/>
      <c r="CVI56" s="161"/>
      <c r="CVJ56" s="160"/>
      <c r="CVK56" s="154"/>
      <c r="CVL56" s="161"/>
      <c r="CVM56" s="160"/>
      <c r="CVN56" s="154"/>
      <c r="CVO56" s="161"/>
      <c r="CVP56" s="160"/>
      <c r="CVQ56" s="154"/>
      <c r="CVR56" s="161"/>
      <c r="CVS56" s="160"/>
      <c r="CVT56" s="154"/>
      <c r="CVU56" s="161"/>
      <c r="CVV56" s="160"/>
      <c r="CVW56" s="154"/>
      <c r="CVX56" s="161"/>
      <c r="CVY56" s="160"/>
      <c r="CVZ56" s="154"/>
      <c r="CWA56" s="161"/>
      <c r="CWB56" s="160"/>
      <c r="CWC56" s="154"/>
      <c r="CWD56" s="161"/>
      <c r="CWE56" s="160"/>
      <c r="CWF56" s="154"/>
      <c r="CWG56" s="161"/>
      <c r="CWH56" s="160"/>
      <c r="CWI56" s="154"/>
      <c r="CWJ56" s="161"/>
      <c r="CWK56" s="160"/>
      <c r="CWL56" s="154"/>
      <c r="CWM56" s="161"/>
      <c r="CWN56" s="160"/>
      <c r="CWO56" s="154"/>
      <c r="CWP56" s="161"/>
      <c r="CWQ56" s="160"/>
      <c r="CWR56" s="154"/>
      <c r="CWS56" s="161"/>
      <c r="CWT56" s="160"/>
      <c r="CWU56" s="154"/>
      <c r="CWV56" s="161"/>
      <c r="CWW56" s="160"/>
      <c r="CWX56" s="154"/>
      <c r="CWY56" s="161"/>
      <c r="CWZ56" s="160"/>
      <c r="CXA56" s="154"/>
      <c r="CXB56" s="161"/>
      <c r="CXC56" s="160"/>
      <c r="CXD56" s="154"/>
      <c r="CXE56" s="161"/>
      <c r="CXF56" s="160"/>
      <c r="CXG56" s="154"/>
      <c r="CXH56" s="161"/>
      <c r="CXI56" s="160"/>
      <c r="CXJ56" s="154"/>
      <c r="CXK56" s="161"/>
      <c r="CXL56" s="160"/>
      <c r="CXM56" s="154"/>
      <c r="CXN56" s="161"/>
      <c r="CXO56" s="160"/>
      <c r="CXP56" s="154"/>
      <c r="CXQ56" s="161"/>
      <c r="CXR56" s="160"/>
      <c r="CXS56" s="154"/>
      <c r="CXT56" s="161"/>
      <c r="CXU56" s="160"/>
      <c r="CXV56" s="154"/>
      <c r="CXW56" s="161"/>
      <c r="CXX56" s="160"/>
      <c r="CXY56" s="154"/>
      <c r="CXZ56" s="161"/>
      <c r="CYA56" s="160"/>
      <c r="CYB56" s="154"/>
      <c r="CYC56" s="161"/>
      <c r="CYD56" s="160"/>
      <c r="CYE56" s="154"/>
      <c r="CYF56" s="161"/>
      <c r="CYG56" s="160"/>
      <c r="CYH56" s="154"/>
      <c r="CYI56" s="161"/>
      <c r="CYJ56" s="160"/>
      <c r="CYK56" s="154"/>
      <c r="CYL56" s="161"/>
      <c r="CYM56" s="160"/>
      <c r="CYN56" s="154"/>
      <c r="CYO56" s="161"/>
      <c r="CYP56" s="160"/>
      <c r="CYQ56" s="154"/>
      <c r="CYR56" s="161"/>
      <c r="CYS56" s="160"/>
      <c r="CYT56" s="154"/>
      <c r="CYU56" s="161"/>
      <c r="CYV56" s="160"/>
      <c r="CYW56" s="154"/>
      <c r="CYX56" s="161"/>
      <c r="CYY56" s="160"/>
      <c r="CYZ56" s="154"/>
      <c r="CZA56" s="161"/>
      <c r="CZB56" s="160"/>
      <c r="CZC56" s="154"/>
      <c r="CZD56" s="161"/>
      <c r="CZE56" s="160"/>
      <c r="CZF56" s="154"/>
      <c r="CZG56" s="161"/>
      <c r="CZH56" s="160"/>
      <c r="CZI56" s="154"/>
      <c r="CZJ56" s="161"/>
      <c r="CZK56" s="160"/>
      <c r="CZL56" s="154"/>
      <c r="CZM56" s="161"/>
      <c r="CZN56" s="160"/>
      <c r="CZO56" s="154"/>
      <c r="CZP56" s="161"/>
      <c r="CZQ56" s="160"/>
      <c r="CZR56" s="154"/>
      <c r="CZS56" s="161"/>
      <c r="CZT56" s="160"/>
      <c r="CZU56" s="154"/>
      <c r="CZV56" s="161"/>
      <c r="CZW56" s="160"/>
      <c r="CZX56" s="154"/>
      <c r="CZY56" s="161"/>
      <c r="CZZ56" s="160"/>
      <c r="DAA56" s="154"/>
      <c r="DAB56" s="161"/>
      <c r="DAC56" s="160"/>
      <c r="DAD56" s="154"/>
      <c r="DAE56" s="161"/>
      <c r="DAF56" s="160"/>
      <c r="DAG56" s="154"/>
      <c r="DAH56" s="161"/>
      <c r="DAI56" s="160"/>
      <c r="DAJ56" s="154"/>
      <c r="DAK56" s="161"/>
      <c r="DAL56" s="160"/>
      <c r="DAM56" s="154"/>
      <c r="DAN56" s="161"/>
      <c r="DAO56" s="160"/>
      <c r="DAP56" s="154"/>
      <c r="DAQ56" s="161"/>
      <c r="DAR56" s="160"/>
      <c r="DAS56" s="154"/>
      <c r="DAT56" s="161"/>
      <c r="DAU56" s="160"/>
      <c r="DAV56" s="154"/>
      <c r="DAW56" s="161"/>
      <c r="DAX56" s="160"/>
      <c r="DAY56" s="154"/>
      <c r="DAZ56" s="161"/>
      <c r="DBA56" s="160"/>
      <c r="DBB56" s="154"/>
      <c r="DBC56" s="161"/>
      <c r="DBD56" s="160"/>
      <c r="DBE56" s="154"/>
      <c r="DBF56" s="161"/>
      <c r="DBG56" s="160"/>
      <c r="DBH56" s="154"/>
      <c r="DBI56" s="161"/>
      <c r="DBJ56" s="160"/>
      <c r="DBK56" s="154"/>
      <c r="DBL56" s="161"/>
      <c r="DBM56" s="160"/>
      <c r="DBN56" s="154"/>
      <c r="DBO56" s="161"/>
      <c r="DBP56" s="160"/>
      <c r="DBQ56" s="154"/>
      <c r="DBR56" s="161"/>
      <c r="DBS56" s="160"/>
      <c r="DBT56" s="154"/>
      <c r="DBU56" s="161"/>
      <c r="DBV56" s="160"/>
      <c r="DBW56" s="154"/>
      <c r="DBX56" s="161"/>
      <c r="DBY56" s="160"/>
      <c r="DBZ56" s="154"/>
      <c r="DCA56" s="161"/>
      <c r="DCB56" s="160"/>
      <c r="DCC56" s="154"/>
      <c r="DCD56" s="161"/>
      <c r="DCE56" s="160"/>
      <c r="DCF56" s="154"/>
      <c r="DCG56" s="161"/>
      <c r="DCH56" s="160"/>
      <c r="DCI56" s="154"/>
      <c r="DCJ56" s="161"/>
      <c r="DCK56" s="160"/>
      <c r="DCL56" s="154"/>
      <c r="DCM56" s="161"/>
      <c r="DCN56" s="160"/>
      <c r="DCO56" s="154"/>
      <c r="DCP56" s="161"/>
      <c r="DCQ56" s="160"/>
      <c r="DCR56" s="154"/>
      <c r="DCS56" s="161"/>
      <c r="DCT56" s="160"/>
      <c r="DCU56" s="154"/>
      <c r="DCV56" s="161"/>
      <c r="DCW56" s="160"/>
      <c r="DCX56" s="154"/>
      <c r="DCY56" s="161"/>
      <c r="DCZ56" s="160"/>
      <c r="DDA56" s="154"/>
      <c r="DDB56" s="161"/>
      <c r="DDC56" s="160"/>
      <c r="DDD56" s="154"/>
      <c r="DDE56" s="161"/>
      <c r="DDF56" s="160"/>
      <c r="DDG56" s="154"/>
      <c r="DDH56" s="161"/>
      <c r="DDI56" s="160"/>
      <c r="DDJ56" s="154"/>
      <c r="DDK56" s="161"/>
      <c r="DDL56" s="160"/>
      <c r="DDM56" s="154"/>
      <c r="DDN56" s="161"/>
      <c r="DDO56" s="160"/>
      <c r="DDP56" s="154"/>
      <c r="DDQ56" s="161"/>
      <c r="DDR56" s="160"/>
      <c r="DDS56" s="154"/>
      <c r="DDT56" s="161"/>
      <c r="DDU56" s="160"/>
      <c r="DDV56" s="154"/>
      <c r="DDW56" s="161"/>
      <c r="DDX56" s="160"/>
      <c r="DDY56" s="154"/>
      <c r="DDZ56" s="161"/>
      <c r="DEA56" s="160"/>
      <c r="DEB56" s="154"/>
      <c r="DEC56" s="161"/>
      <c r="DED56" s="160"/>
      <c r="DEE56" s="154"/>
      <c r="DEF56" s="161"/>
      <c r="DEG56" s="160"/>
      <c r="DEH56" s="154"/>
      <c r="DEI56" s="161"/>
      <c r="DEJ56" s="160"/>
      <c r="DEK56" s="154"/>
      <c r="DEL56" s="161"/>
      <c r="DEM56" s="160"/>
      <c r="DEN56" s="154"/>
      <c r="DEO56" s="161"/>
      <c r="DEP56" s="160"/>
      <c r="DEQ56" s="154"/>
      <c r="DER56" s="161"/>
      <c r="DES56" s="160"/>
      <c r="DET56" s="154"/>
      <c r="DEU56" s="161"/>
      <c r="DEV56" s="160"/>
      <c r="DEW56" s="154"/>
      <c r="DEX56" s="161"/>
      <c r="DEY56" s="160"/>
      <c r="DEZ56" s="154"/>
      <c r="DFA56" s="161"/>
      <c r="DFB56" s="160"/>
      <c r="DFC56" s="154"/>
      <c r="DFD56" s="161"/>
      <c r="DFE56" s="160"/>
      <c r="DFF56" s="154"/>
      <c r="DFG56" s="161"/>
      <c r="DFH56" s="160"/>
      <c r="DFI56" s="154"/>
      <c r="DFJ56" s="161"/>
      <c r="DFK56" s="160"/>
      <c r="DFL56" s="154"/>
      <c r="DFM56" s="161"/>
      <c r="DFN56" s="160"/>
      <c r="DFO56" s="154"/>
      <c r="DFP56" s="161"/>
      <c r="DFQ56" s="160"/>
      <c r="DFR56" s="154"/>
      <c r="DFS56" s="161"/>
      <c r="DFT56" s="160"/>
      <c r="DFU56" s="154"/>
      <c r="DFV56" s="161"/>
      <c r="DFW56" s="160"/>
      <c r="DFX56" s="154"/>
      <c r="DFY56" s="161"/>
      <c r="DFZ56" s="160"/>
      <c r="DGA56" s="154"/>
      <c r="DGB56" s="161"/>
      <c r="DGC56" s="160"/>
      <c r="DGD56" s="154"/>
      <c r="DGE56" s="161"/>
      <c r="DGF56" s="160"/>
      <c r="DGG56" s="154"/>
      <c r="DGH56" s="161"/>
      <c r="DGI56" s="160"/>
      <c r="DGJ56" s="154"/>
      <c r="DGK56" s="161"/>
      <c r="DGL56" s="160"/>
      <c r="DGM56" s="154"/>
      <c r="DGN56" s="161"/>
      <c r="DGO56" s="160"/>
      <c r="DGP56" s="154"/>
      <c r="DGQ56" s="161"/>
      <c r="DGR56" s="160"/>
      <c r="DGS56" s="154"/>
      <c r="DGT56" s="161"/>
      <c r="DGU56" s="160"/>
      <c r="DGV56" s="154"/>
      <c r="DGW56" s="161"/>
      <c r="DGX56" s="160"/>
      <c r="DGY56" s="154"/>
      <c r="DGZ56" s="161"/>
      <c r="DHA56" s="160"/>
      <c r="DHB56" s="154"/>
      <c r="DHC56" s="161"/>
      <c r="DHD56" s="160"/>
      <c r="DHE56" s="154"/>
      <c r="DHF56" s="161"/>
      <c r="DHG56" s="160"/>
      <c r="DHH56" s="154"/>
      <c r="DHI56" s="161"/>
      <c r="DHJ56" s="160"/>
      <c r="DHK56" s="154"/>
      <c r="DHL56" s="161"/>
      <c r="DHM56" s="160"/>
      <c r="DHN56" s="154"/>
      <c r="DHO56" s="161"/>
      <c r="DHP56" s="160"/>
      <c r="DHQ56" s="154"/>
      <c r="DHR56" s="161"/>
      <c r="DHS56" s="160"/>
      <c r="DHT56" s="154"/>
      <c r="DHU56" s="161"/>
      <c r="DHV56" s="160"/>
      <c r="DHW56" s="154"/>
      <c r="DHX56" s="161"/>
      <c r="DHY56" s="160"/>
      <c r="DHZ56" s="154"/>
      <c r="DIA56" s="161"/>
      <c r="DIB56" s="160"/>
      <c r="DIC56" s="154"/>
      <c r="DID56" s="161"/>
      <c r="DIE56" s="160"/>
      <c r="DIF56" s="154"/>
      <c r="DIG56" s="161"/>
      <c r="DIH56" s="160"/>
      <c r="DII56" s="154"/>
      <c r="DIJ56" s="161"/>
      <c r="DIK56" s="160"/>
      <c r="DIL56" s="154"/>
      <c r="DIM56" s="161"/>
      <c r="DIN56" s="160"/>
      <c r="DIO56" s="154"/>
      <c r="DIP56" s="161"/>
      <c r="DIQ56" s="160"/>
      <c r="DIR56" s="154"/>
      <c r="DIS56" s="161"/>
      <c r="DIT56" s="160"/>
      <c r="DIU56" s="154"/>
      <c r="DIV56" s="161"/>
      <c r="DIW56" s="160"/>
      <c r="DIX56" s="154"/>
      <c r="DIY56" s="161"/>
      <c r="DIZ56" s="160"/>
      <c r="DJA56" s="154"/>
      <c r="DJB56" s="161"/>
      <c r="DJC56" s="160"/>
      <c r="DJD56" s="154"/>
      <c r="DJE56" s="161"/>
      <c r="DJF56" s="160"/>
      <c r="DJG56" s="154"/>
      <c r="DJH56" s="161"/>
      <c r="DJI56" s="160"/>
      <c r="DJJ56" s="154"/>
      <c r="DJK56" s="161"/>
      <c r="DJL56" s="160"/>
      <c r="DJM56" s="154"/>
      <c r="DJN56" s="161"/>
      <c r="DJO56" s="160"/>
      <c r="DJP56" s="154"/>
      <c r="DJQ56" s="161"/>
      <c r="DJR56" s="160"/>
      <c r="DJS56" s="154"/>
      <c r="DJT56" s="161"/>
      <c r="DJU56" s="160"/>
      <c r="DJV56" s="154"/>
      <c r="DJW56" s="161"/>
      <c r="DJX56" s="160"/>
      <c r="DJY56" s="154"/>
      <c r="DJZ56" s="161"/>
      <c r="DKA56" s="160"/>
      <c r="DKB56" s="154"/>
      <c r="DKC56" s="161"/>
      <c r="DKD56" s="160"/>
      <c r="DKE56" s="154"/>
      <c r="DKF56" s="161"/>
      <c r="DKG56" s="160"/>
      <c r="DKH56" s="154"/>
      <c r="DKI56" s="161"/>
      <c r="DKJ56" s="160"/>
      <c r="DKK56" s="154"/>
      <c r="DKL56" s="161"/>
      <c r="DKM56" s="160"/>
      <c r="DKN56" s="154"/>
      <c r="DKO56" s="161"/>
      <c r="DKP56" s="160"/>
      <c r="DKQ56" s="154"/>
      <c r="DKR56" s="161"/>
      <c r="DKS56" s="160"/>
      <c r="DKT56" s="154"/>
      <c r="DKU56" s="161"/>
      <c r="DKV56" s="160"/>
      <c r="DKW56" s="154"/>
      <c r="DKX56" s="161"/>
      <c r="DKY56" s="160"/>
      <c r="DKZ56" s="154"/>
      <c r="DLA56" s="161"/>
      <c r="DLB56" s="160"/>
      <c r="DLC56" s="154"/>
      <c r="DLD56" s="161"/>
      <c r="DLE56" s="160"/>
      <c r="DLF56" s="154"/>
      <c r="DLG56" s="161"/>
      <c r="DLH56" s="160"/>
      <c r="DLI56" s="154"/>
      <c r="DLJ56" s="161"/>
      <c r="DLK56" s="160"/>
      <c r="DLL56" s="154"/>
      <c r="DLM56" s="161"/>
      <c r="DLN56" s="160"/>
      <c r="DLO56" s="154"/>
      <c r="DLP56" s="161"/>
      <c r="DLQ56" s="160"/>
      <c r="DLR56" s="154"/>
      <c r="DLS56" s="161"/>
      <c r="DLT56" s="160"/>
      <c r="DLU56" s="154"/>
      <c r="DLV56" s="161"/>
      <c r="DLW56" s="160"/>
      <c r="DLX56" s="154"/>
      <c r="DLY56" s="161"/>
      <c r="DLZ56" s="160"/>
      <c r="DMA56" s="154"/>
      <c r="DMB56" s="161"/>
      <c r="DMC56" s="160"/>
      <c r="DMD56" s="154"/>
      <c r="DME56" s="161"/>
      <c r="DMF56" s="160"/>
      <c r="DMG56" s="154"/>
      <c r="DMH56" s="161"/>
      <c r="DMI56" s="160"/>
      <c r="DMJ56" s="154"/>
      <c r="DMK56" s="161"/>
      <c r="DML56" s="160"/>
      <c r="DMM56" s="154"/>
      <c r="DMN56" s="161"/>
      <c r="DMO56" s="160"/>
      <c r="DMP56" s="154"/>
      <c r="DMQ56" s="161"/>
      <c r="DMR56" s="160"/>
      <c r="DMS56" s="154"/>
      <c r="DMT56" s="161"/>
      <c r="DMU56" s="160"/>
      <c r="DMV56" s="154"/>
      <c r="DMW56" s="161"/>
      <c r="DMX56" s="160"/>
      <c r="DMY56" s="154"/>
      <c r="DMZ56" s="161"/>
      <c r="DNA56" s="160"/>
      <c r="DNB56" s="154"/>
      <c r="DNC56" s="161"/>
      <c r="DND56" s="160"/>
      <c r="DNE56" s="154"/>
      <c r="DNF56" s="161"/>
      <c r="DNG56" s="160"/>
      <c r="DNH56" s="154"/>
      <c r="DNI56" s="161"/>
      <c r="DNJ56" s="160"/>
      <c r="DNK56" s="154"/>
      <c r="DNL56" s="161"/>
      <c r="DNM56" s="160"/>
      <c r="DNN56" s="154"/>
      <c r="DNO56" s="161"/>
      <c r="DNP56" s="160"/>
      <c r="DNQ56" s="154"/>
      <c r="DNR56" s="161"/>
      <c r="DNS56" s="160"/>
      <c r="DNT56" s="154"/>
      <c r="DNU56" s="161"/>
      <c r="DNV56" s="160"/>
      <c r="DNW56" s="154"/>
      <c r="DNX56" s="161"/>
      <c r="DNY56" s="160"/>
      <c r="DNZ56" s="154"/>
      <c r="DOA56" s="161"/>
      <c r="DOB56" s="160"/>
      <c r="DOC56" s="154"/>
      <c r="DOD56" s="161"/>
      <c r="DOE56" s="160"/>
      <c r="DOF56" s="154"/>
      <c r="DOG56" s="161"/>
      <c r="DOH56" s="160"/>
      <c r="DOI56" s="154"/>
      <c r="DOJ56" s="161"/>
      <c r="DOK56" s="160"/>
      <c r="DOL56" s="154"/>
      <c r="DOM56" s="161"/>
      <c r="DON56" s="160"/>
      <c r="DOO56" s="154"/>
      <c r="DOP56" s="161"/>
      <c r="DOQ56" s="160"/>
      <c r="DOR56" s="154"/>
      <c r="DOS56" s="161"/>
      <c r="DOT56" s="160"/>
      <c r="DOU56" s="154"/>
      <c r="DOV56" s="161"/>
      <c r="DOW56" s="160"/>
      <c r="DOX56" s="154"/>
      <c r="DOY56" s="161"/>
      <c r="DOZ56" s="160"/>
      <c r="DPA56" s="154"/>
      <c r="DPB56" s="161"/>
      <c r="DPC56" s="160"/>
      <c r="DPD56" s="154"/>
      <c r="DPE56" s="161"/>
      <c r="DPF56" s="160"/>
      <c r="DPG56" s="154"/>
      <c r="DPH56" s="161"/>
      <c r="DPI56" s="160"/>
      <c r="DPJ56" s="154"/>
      <c r="DPK56" s="161"/>
      <c r="DPL56" s="160"/>
      <c r="DPM56" s="154"/>
      <c r="DPN56" s="161"/>
      <c r="DPO56" s="160"/>
      <c r="DPP56" s="154"/>
      <c r="DPQ56" s="161"/>
      <c r="DPR56" s="160"/>
      <c r="DPS56" s="154"/>
      <c r="DPT56" s="161"/>
      <c r="DPU56" s="160"/>
      <c r="DPV56" s="154"/>
      <c r="DPW56" s="161"/>
      <c r="DPX56" s="160"/>
      <c r="DPY56" s="154"/>
      <c r="DPZ56" s="161"/>
      <c r="DQA56" s="160"/>
      <c r="DQB56" s="154"/>
      <c r="DQC56" s="161"/>
      <c r="DQD56" s="160"/>
      <c r="DQE56" s="154"/>
      <c r="DQF56" s="161"/>
      <c r="DQG56" s="160"/>
      <c r="DQH56" s="154"/>
      <c r="DQI56" s="161"/>
      <c r="DQJ56" s="160"/>
      <c r="DQK56" s="154"/>
      <c r="DQL56" s="161"/>
      <c r="DQM56" s="160"/>
      <c r="DQN56" s="154"/>
      <c r="DQO56" s="161"/>
      <c r="DQP56" s="160"/>
      <c r="DQQ56" s="154"/>
      <c r="DQR56" s="161"/>
      <c r="DQS56" s="160"/>
      <c r="DQT56" s="154"/>
      <c r="DQU56" s="161"/>
      <c r="DQV56" s="160"/>
      <c r="DQW56" s="154"/>
      <c r="DQX56" s="161"/>
      <c r="DQY56" s="160"/>
      <c r="DQZ56" s="154"/>
      <c r="DRA56" s="161"/>
      <c r="DRB56" s="160"/>
      <c r="DRC56" s="154"/>
      <c r="DRD56" s="161"/>
      <c r="DRE56" s="160"/>
      <c r="DRF56" s="154"/>
      <c r="DRG56" s="161"/>
      <c r="DRH56" s="160"/>
      <c r="DRI56" s="154"/>
      <c r="DRJ56" s="161"/>
      <c r="DRK56" s="160"/>
      <c r="DRL56" s="154"/>
      <c r="DRM56" s="161"/>
      <c r="DRN56" s="160"/>
      <c r="DRO56" s="154"/>
      <c r="DRP56" s="161"/>
      <c r="DRQ56" s="160"/>
      <c r="DRR56" s="154"/>
      <c r="DRS56" s="161"/>
      <c r="DRT56" s="160"/>
      <c r="DRU56" s="154"/>
      <c r="DRV56" s="161"/>
      <c r="DRW56" s="160"/>
      <c r="DRX56" s="154"/>
      <c r="DRY56" s="161"/>
      <c r="DRZ56" s="160"/>
      <c r="DSA56" s="154"/>
      <c r="DSB56" s="161"/>
      <c r="DSC56" s="160"/>
      <c r="DSD56" s="154"/>
      <c r="DSE56" s="161"/>
      <c r="DSF56" s="160"/>
      <c r="DSG56" s="154"/>
      <c r="DSH56" s="161"/>
      <c r="DSI56" s="160"/>
      <c r="DSJ56" s="154"/>
      <c r="DSK56" s="161"/>
      <c r="DSL56" s="160"/>
      <c r="DSM56" s="154"/>
      <c r="DSN56" s="161"/>
      <c r="DSO56" s="160"/>
      <c r="DSP56" s="154"/>
      <c r="DSQ56" s="161"/>
      <c r="DSR56" s="160"/>
      <c r="DSS56" s="154"/>
      <c r="DST56" s="161"/>
      <c r="DSU56" s="160"/>
      <c r="DSV56" s="154"/>
      <c r="DSW56" s="161"/>
      <c r="DSX56" s="160"/>
      <c r="DSY56" s="154"/>
      <c r="DSZ56" s="161"/>
      <c r="DTA56" s="160"/>
      <c r="DTB56" s="154"/>
      <c r="DTC56" s="161"/>
      <c r="DTD56" s="160"/>
      <c r="DTE56" s="154"/>
      <c r="DTF56" s="161"/>
      <c r="DTG56" s="160"/>
      <c r="DTH56" s="154"/>
      <c r="DTI56" s="161"/>
      <c r="DTJ56" s="160"/>
      <c r="DTK56" s="154"/>
      <c r="DTL56" s="161"/>
      <c r="DTM56" s="160"/>
      <c r="DTN56" s="154"/>
      <c r="DTO56" s="161"/>
      <c r="DTP56" s="160"/>
      <c r="DTQ56" s="154"/>
      <c r="DTR56" s="161"/>
      <c r="DTS56" s="160"/>
      <c r="DTT56" s="154"/>
      <c r="DTU56" s="161"/>
      <c r="DTV56" s="160"/>
      <c r="DTW56" s="154"/>
      <c r="DTX56" s="161"/>
      <c r="DTY56" s="160"/>
      <c r="DTZ56" s="154"/>
      <c r="DUA56" s="161"/>
      <c r="DUB56" s="160"/>
      <c r="DUC56" s="154"/>
      <c r="DUD56" s="161"/>
      <c r="DUE56" s="160"/>
      <c r="DUF56" s="154"/>
      <c r="DUG56" s="161"/>
      <c r="DUH56" s="160"/>
      <c r="DUI56" s="154"/>
      <c r="DUJ56" s="161"/>
      <c r="DUK56" s="160"/>
      <c r="DUL56" s="154"/>
      <c r="DUM56" s="161"/>
      <c r="DUN56" s="160"/>
      <c r="DUO56" s="154"/>
      <c r="DUP56" s="161"/>
      <c r="DUQ56" s="160"/>
      <c r="DUR56" s="154"/>
      <c r="DUS56" s="161"/>
      <c r="DUT56" s="160"/>
      <c r="DUU56" s="154"/>
      <c r="DUV56" s="161"/>
      <c r="DUW56" s="160"/>
      <c r="DUX56" s="154"/>
      <c r="DUY56" s="161"/>
      <c r="DUZ56" s="160"/>
      <c r="DVA56" s="154"/>
      <c r="DVB56" s="161"/>
      <c r="DVC56" s="160"/>
      <c r="DVD56" s="154"/>
      <c r="DVE56" s="161"/>
      <c r="DVF56" s="160"/>
      <c r="DVG56" s="154"/>
      <c r="DVH56" s="161"/>
      <c r="DVI56" s="160"/>
      <c r="DVJ56" s="154"/>
      <c r="DVK56" s="161"/>
      <c r="DVL56" s="160"/>
      <c r="DVM56" s="154"/>
      <c r="DVN56" s="161"/>
      <c r="DVO56" s="160"/>
      <c r="DVP56" s="154"/>
      <c r="DVQ56" s="161"/>
      <c r="DVR56" s="160"/>
      <c r="DVS56" s="154"/>
      <c r="DVT56" s="161"/>
      <c r="DVU56" s="160"/>
      <c r="DVV56" s="154"/>
      <c r="DVW56" s="161"/>
      <c r="DVX56" s="160"/>
      <c r="DVY56" s="154"/>
      <c r="DVZ56" s="161"/>
      <c r="DWA56" s="160"/>
      <c r="DWB56" s="154"/>
      <c r="DWC56" s="161"/>
      <c r="DWD56" s="160"/>
      <c r="DWE56" s="154"/>
      <c r="DWF56" s="161"/>
      <c r="DWG56" s="160"/>
      <c r="DWH56" s="154"/>
      <c r="DWI56" s="161"/>
      <c r="DWJ56" s="160"/>
      <c r="DWK56" s="154"/>
      <c r="DWL56" s="161"/>
      <c r="DWM56" s="160"/>
      <c r="DWN56" s="154"/>
      <c r="DWO56" s="161"/>
      <c r="DWP56" s="160"/>
      <c r="DWQ56" s="154"/>
      <c r="DWR56" s="161"/>
      <c r="DWS56" s="160"/>
      <c r="DWT56" s="154"/>
      <c r="DWU56" s="161"/>
      <c r="DWV56" s="160"/>
      <c r="DWW56" s="154"/>
      <c r="DWX56" s="161"/>
      <c r="DWY56" s="160"/>
      <c r="DWZ56" s="154"/>
      <c r="DXA56" s="161"/>
      <c r="DXB56" s="160"/>
      <c r="DXC56" s="154"/>
      <c r="DXD56" s="161"/>
      <c r="DXE56" s="160"/>
      <c r="DXF56" s="154"/>
      <c r="DXG56" s="161"/>
      <c r="DXH56" s="160"/>
      <c r="DXI56" s="154"/>
      <c r="DXJ56" s="161"/>
      <c r="DXK56" s="160"/>
      <c r="DXL56" s="154"/>
      <c r="DXM56" s="161"/>
      <c r="DXN56" s="160"/>
      <c r="DXO56" s="154"/>
      <c r="DXP56" s="161"/>
      <c r="DXQ56" s="160"/>
      <c r="DXR56" s="154"/>
      <c r="DXS56" s="161"/>
      <c r="DXT56" s="160"/>
      <c r="DXU56" s="154"/>
      <c r="DXV56" s="161"/>
      <c r="DXW56" s="160"/>
      <c r="DXX56" s="154"/>
      <c r="DXY56" s="161"/>
      <c r="DXZ56" s="160"/>
      <c r="DYA56" s="154"/>
      <c r="DYB56" s="161"/>
      <c r="DYC56" s="160"/>
      <c r="DYD56" s="154"/>
      <c r="DYE56" s="161"/>
      <c r="DYF56" s="160"/>
      <c r="DYG56" s="154"/>
      <c r="DYH56" s="161"/>
      <c r="DYI56" s="160"/>
      <c r="DYJ56" s="154"/>
      <c r="DYK56" s="161"/>
      <c r="DYL56" s="160"/>
      <c r="DYM56" s="154"/>
      <c r="DYN56" s="161"/>
      <c r="DYO56" s="160"/>
      <c r="DYP56" s="154"/>
      <c r="DYQ56" s="161"/>
      <c r="DYR56" s="160"/>
      <c r="DYS56" s="154"/>
      <c r="DYT56" s="161"/>
      <c r="DYU56" s="160"/>
      <c r="DYV56" s="154"/>
      <c r="DYW56" s="161"/>
      <c r="DYX56" s="160"/>
      <c r="DYY56" s="154"/>
      <c r="DYZ56" s="161"/>
      <c r="DZA56" s="160"/>
      <c r="DZB56" s="154"/>
      <c r="DZC56" s="161"/>
      <c r="DZD56" s="160"/>
      <c r="DZE56" s="154"/>
      <c r="DZF56" s="161"/>
      <c r="DZG56" s="160"/>
      <c r="DZH56" s="154"/>
      <c r="DZI56" s="161"/>
      <c r="DZJ56" s="160"/>
      <c r="DZK56" s="154"/>
      <c r="DZL56" s="161"/>
      <c r="DZM56" s="160"/>
      <c r="DZN56" s="154"/>
      <c r="DZO56" s="161"/>
      <c r="DZP56" s="160"/>
      <c r="DZQ56" s="154"/>
      <c r="DZR56" s="161"/>
      <c r="DZS56" s="160"/>
      <c r="DZT56" s="154"/>
      <c r="DZU56" s="161"/>
      <c r="DZV56" s="160"/>
      <c r="DZW56" s="154"/>
      <c r="DZX56" s="161"/>
      <c r="DZY56" s="160"/>
      <c r="DZZ56" s="154"/>
      <c r="EAA56" s="161"/>
      <c r="EAB56" s="160"/>
      <c r="EAC56" s="154"/>
      <c r="EAD56" s="161"/>
      <c r="EAE56" s="160"/>
      <c r="EAF56" s="154"/>
      <c r="EAG56" s="161"/>
      <c r="EAH56" s="160"/>
      <c r="EAI56" s="154"/>
      <c r="EAJ56" s="161"/>
      <c r="EAK56" s="160"/>
      <c r="EAL56" s="154"/>
      <c r="EAM56" s="161"/>
      <c r="EAN56" s="160"/>
      <c r="EAO56" s="154"/>
      <c r="EAP56" s="161"/>
      <c r="EAQ56" s="160"/>
      <c r="EAR56" s="154"/>
      <c r="EAS56" s="161"/>
      <c r="EAT56" s="160"/>
      <c r="EAU56" s="154"/>
      <c r="EAV56" s="161"/>
      <c r="EAW56" s="160"/>
      <c r="EAX56" s="154"/>
      <c r="EAY56" s="161"/>
      <c r="EAZ56" s="160"/>
      <c r="EBA56" s="154"/>
      <c r="EBB56" s="161"/>
      <c r="EBC56" s="160"/>
      <c r="EBD56" s="154"/>
      <c r="EBE56" s="161"/>
      <c r="EBF56" s="160"/>
      <c r="EBG56" s="154"/>
      <c r="EBH56" s="161"/>
      <c r="EBI56" s="160"/>
      <c r="EBJ56" s="154"/>
      <c r="EBK56" s="161"/>
      <c r="EBL56" s="160"/>
      <c r="EBM56" s="154"/>
      <c r="EBN56" s="161"/>
      <c r="EBO56" s="160"/>
      <c r="EBP56" s="154"/>
      <c r="EBQ56" s="161"/>
      <c r="EBR56" s="160"/>
      <c r="EBS56" s="154"/>
      <c r="EBT56" s="161"/>
      <c r="EBU56" s="160"/>
      <c r="EBV56" s="154"/>
      <c r="EBW56" s="161"/>
      <c r="EBX56" s="160"/>
      <c r="EBY56" s="154"/>
      <c r="EBZ56" s="161"/>
      <c r="ECA56" s="160"/>
      <c r="ECB56" s="154"/>
      <c r="ECC56" s="161"/>
      <c r="ECD56" s="160"/>
      <c r="ECE56" s="154"/>
      <c r="ECF56" s="161"/>
      <c r="ECG56" s="160"/>
      <c r="ECH56" s="154"/>
      <c r="ECI56" s="161"/>
      <c r="ECJ56" s="160"/>
      <c r="ECK56" s="154"/>
      <c r="ECL56" s="161"/>
      <c r="ECM56" s="160"/>
      <c r="ECN56" s="154"/>
      <c r="ECO56" s="161"/>
      <c r="ECP56" s="160"/>
      <c r="ECQ56" s="154"/>
      <c r="ECR56" s="161"/>
      <c r="ECS56" s="160"/>
      <c r="ECT56" s="154"/>
      <c r="ECU56" s="161"/>
      <c r="ECV56" s="160"/>
      <c r="ECW56" s="154"/>
      <c r="ECX56" s="161"/>
      <c r="ECY56" s="160"/>
      <c r="ECZ56" s="154"/>
      <c r="EDA56" s="161"/>
      <c r="EDB56" s="160"/>
      <c r="EDC56" s="154"/>
      <c r="EDD56" s="161"/>
      <c r="EDE56" s="160"/>
      <c r="EDF56" s="154"/>
      <c r="EDG56" s="161"/>
      <c r="EDH56" s="160"/>
      <c r="EDI56" s="154"/>
      <c r="EDJ56" s="161"/>
      <c r="EDK56" s="160"/>
      <c r="EDL56" s="154"/>
      <c r="EDM56" s="161"/>
      <c r="EDN56" s="160"/>
      <c r="EDO56" s="154"/>
      <c r="EDP56" s="161"/>
      <c r="EDQ56" s="160"/>
      <c r="EDR56" s="154"/>
      <c r="EDS56" s="161"/>
      <c r="EDT56" s="160"/>
      <c r="EDU56" s="154"/>
      <c r="EDV56" s="161"/>
      <c r="EDW56" s="160"/>
      <c r="EDX56" s="154"/>
      <c r="EDY56" s="161"/>
      <c r="EDZ56" s="160"/>
      <c r="EEA56" s="154"/>
      <c r="EEB56" s="161"/>
      <c r="EEC56" s="160"/>
      <c r="EED56" s="154"/>
      <c r="EEE56" s="161"/>
      <c r="EEF56" s="160"/>
      <c r="EEG56" s="154"/>
      <c r="EEH56" s="161"/>
      <c r="EEI56" s="160"/>
      <c r="EEJ56" s="154"/>
      <c r="EEK56" s="161"/>
      <c r="EEL56" s="160"/>
      <c r="EEM56" s="154"/>
      <c r="EEN56" s="161"/>
      <c r="EEO56" s="160"/>
      <c r="EEP56" s="154"/>
      <c r="EEQ56" s="161"/>
      <c r="EER56" s="160"/>
      <c r="EES56" s="154"/>
      <c r="EET56" s="161"/>
      <c r="EEU56" s="160"/>
      <c r="EEV56" s="154"/>
      <c r="EEW56" s="161"/>
      <c r="EEX56" s="160"/>
      <c r="EEY56" s="154"/>
      <c r="EEZ56" s="161"/>
      <c r="EFA56" s="160"/>
      <c r="EFB56" s="154"/>
      <c r="EFC56" s="161"/>
      <c r="EFD56" s="160"/>
      <c r="EFE56" s="154"/>
      <c r="EFF56" s="161"/>
      <c r="EFG56" s="160"/>
      <c r="EFH56" s="154"/>
      <c r="EFI56" s="161"/>
      <c r="EFJ56" s="160"/>
      <c r="EFK56" s="154"/>
      <c r="EFL56" s="161"/>
      <c r="EFM56" s="160"/>
      <c r="EFN56" s="154"/>
      <c r="EFO56" s="161"/>
      <c r="EFP56" s="160"/>
      <c r="EFQ56" s="154"/>
      <c r="EFR56" s="161"/>
      <c r="EFS56" s="160"/>
      <c r="EFT56" s="154"/>
      <c r="EFU56" s="161"/>
      <c r="EFV56" s="160"/>
      <c r="EFW56" s="154"/>
      <c r="EFX56" s="161"/>
      <c r="EFY56" s="160"/>
      <c r="EFZ56" s="154"/>
      <c r="EGA56" s="161"/>
      <c r="EGB56" s="160"/>
      <c r="EGC56" s="154"/>
      <c r="EGD56" s="161"/>
      <c r="EGE56" s="160"/>
      <c r="EGF56" s="154"/>
      <c r="EGG56" s="161"/>
      <c r="EGH56" s="160"/>
      <c r="EGI56" s="154"/>
      <c r="EGJ56" s="161"/>
      <c r="EGK56" s="160"/>
      <c r="EGL56" s="154"/>
      <c r="EGM56" s="161"/>
      <c r="EGN56" s="160"/>
      <c r="EGO56" s="154"/>
      <c r="EGP56" s="161"/>
      <c r="EGQ56" s="160"/>
      <c r="EGR56" s="154"/>
      <c r="EGS56" s="161"/>
      <c r="EGT56" s="160"/>
      <c r="EGU56" s="154"/>
      <c r="EGV56" s="161"/>
      <c r="EGW56" s="160"/>
      <c r="EGX56" s="154"/>
      <c r="EGY56" s="161"/>
      <c r="EGZ56" s="160"/>
      <c r="EHA56" s="154"/>
      <c r="EHB56" s="161"/>
      <c r="EHC56" s="160"/>
      <c r="EHD56" s="154"/>
      <c r="EHE56" s="161"/>
      <c r="EHF56" s="160"/>
      <c r="EHG56" s="154"/>
      <c r="EHH56" s="161"/>
      <c r="EHI56" s="160"/>
      <c r="EHJ56" s="154"/>
      <c r="EHK56" s="161"/>
      <c r="EHL56" s="160"/>
      <c r="EHM56" s="154"/>
      <c r="EHN56" s="161"/>
      <c r="EHO56" s="160"/>
      <c r="EHP56" s="154"/>
      <c r="EHQ56" s="161"/>
      <c r="EHR56" s="160"/>
      <c r="EHS56" s="154"/>
      <c r="EHT56" s="161"/>
      <c r="EHU56" s="160"/>
      <c r="EHV56" s="154"/>
      <c r="EHW56" s="161"/>
      <c r="EHX56" s="160"/>
      <c r="EHY56" s="154"/>
      <c r="EHZ56" s="161"/>
      <c r="EIA56" s="160"/>
      <c r="EIB56" s="154"/>
      <c r="EIC56" s="161"/>
      <c r="EID56" s="160"/>
      <c r="EIE56" s="154"/>
      <c r="EIF56" s="161"/>
      <c r="EIG56" s="160"/>
      <c r="EIH56" s="154"/>
      <c r="EII56" s="161"/>
      <c r="EIJ56" s="160"/>
      <c r="EIK56" s="154"/>
      <c r="EIL56" s="161"/>
      <c r="EIM56" s="160"/>
      <c r="EIN56" s="154"/>
      <c r="EIO56" s="161"/>
      <c r="EIP56" s="160"/>
      <c r="EIQ56" s="154"/>
      <c r="EIR56" s="161"/>
      <c r="EIS56" s="160"/>
      <c r="EIT56" s="154"/>
      <c r="EIU56" s="161"/>
      <c r="EIV56" s="160"/>
      <c r="EIW56" s="154"/>
      <c r="EIX56" s="161"/>
      <c r="EIY56" s="160"/>
      <c r="EIZ56" s="154"/>
      <c r="EJA56" s="161"/>
      <c r="EJB56" s="160"/>
      <c r="EJC56" s="154"/>
      <c r="EJD56" s="161"/>
      <c r="EJE56" s="160"/>
      <c r="EJF56" s="154"/>
      <c r="EJG56" s="161"/>
      <c r="EJH56" s="160"/>
      <c r="EJI56" s="154"/>
      <c r="EJJ56" s="161"/>
      <c r="EJK56" s="160"/>
      <c r="EJL56" s="154"/>
      <c r="EJM56" s="161"/>
      <c r="EJN56" s="160"/>
      <c r="EJO56" s="154"/>
      <c r="EJP56" s="161"/>
      <c r="EJQ56" s="160"/>
      <c r="EJR56" s="154"/>
      <c r="EJS56" s="161"/>
      <c r="EJT56" s="160"/>
      <c r="EJU56" s="154"/>
      <c r="EJV56" s="161"/>
      <c r="EJW56" s="160"/>
      <c r="EJX56" s="154"/>
      <c r="EJY56" s="161"/>
      <c r="EJZ56" s="160"/>
      <c r="EKA56" s="154"/>
      <c r="EKB56" s="161"/>
      <c r="EKC56" s="160"/>
      <c r="EKD56" s="154"/>
      <c r="EKE56" s="161"/>
      <c r="EKF56" s="160"/>
      <c r="EKG56" s="154"/>
      <c r="EKH56" s="161"/>
      <c r="EKI56" s="160"/>
      <c r="EKJ56" s="154"/>
      <c r="EKK56" s="161"/>
      <c r="EKL56" s="160"/>
      <c r="EKM56" s="154"/>
      <c r="EKN56" s="161"/>
      <c r="EKO56" s="160"/>
      <c r="EKP56" s="154"/>
      <c r="EKQ56" s="161"/>
      <c r="EKR56" s="160"/>
      <c r="EKS56" s="154"/>
      <c r="EKT56" s="161"/>
      <c r="EKU56" s="160"/>
      <c r="EKV56" s="154"/>
      <c r="EKW56" s="161"/>
      <c r="EKX56" s="160"/>
      <c r="EKY56" s="154"/>
      <c r="EKZ56" s="161"/>
      <c r="ELA56" s="160"/>
      <c r="ELB56" s="154"/>
      <c r="ELC56" s="161"/>
      <c r="ELD56" s="160"/>
      <c r="ELE56" s="154"/>
      <c r="ELF56" s="161"/>
      <c r="ELG56" s="160"/>
      <c r="ELH56" s="154"/>
      <c r="ELI56" s="161"/>
      <c r="ELJ56" s="160"/>
      <c r="ELK56" s="154"/>
      <c r="ELL56" s="161"/>
      <c r="ELM56" s="160"/>
      <c r="ELN56" s="154"/>
      <c r="ELO56" s="161"/>
      <c r="ELP56" s="160"/>
      <c r="ELQ56" s="154"/>
      <c r="ELR56" s="161"/>
      <c r="ELS56" s="160"/>
      <c r="ELT56" s="154"/>
      <c r="ELU56" s="161"/>
      <c r="ELV56" s="160"/>
      <c r="ELW56" s="154"/>
      <c r="ELX56" s="161"/>
      <c r="ELY56" s="160"/>
      <c r="ELZ56" s="154"/>
      <c r="EMA56" s="161"/>
      <c r="EMB56" s="160"/>
      <c r="EMC56" s="154"/>
      <c r="EMD56" s="161"/>
      <c r="EME56" s="160"/>
      <c r="EMF56" s="154"/>
      <c r="EMG56" s="161"/>
      <c r="EMH56" s="160"/>
      <c r="EMI56" s="154"/>
      <c r="EMJ56" s="161"/>
      <c r="EMK56" s="160"/>
      <c r="EML56" s="154"/>
      <c r="EMM56" s="161"/>
      <c r="EMN56" s="160"/>
      <c r="EMO56" s="154"/>
      <c r="EMP56" s="161"/>
      <c r="EMQ56" s="160"/>
      <c r="EMR56" s="154"/>
      <c r="EMS56" s="161"/>
      <c r="EMT56" s="160"/>
      <c r="EMU56" s="154"/>
      <c r="EMV56" s="161"/>
      <c r="EMW56" s="160"/>
      <c r="EMX56" s="154"/>
      <c r="EMY56" s="161"/>
      <c r="EMZ56" s="160"/>
      <c r="ENA56" s="154"/>
      <c r="ENB56" s="161"/>
      <c r="ENC56" s="160"/>
      <c r="END56" s="154"/>
      <c r="ENE56" s="161"/>
      <c r="ENF56" s="160"/>
      <c r="ENG56" s="154"/>
      <c r="ENH56" s="161"/>
      <c r="ENI56" s="160"/>
      <c r="ENJ56" s="154"/>
      <c r="ENK56" s="161"/>
      <c r="ENL56" s="160"/>
      <c r="ENM56" s="154"/>
      <c r="ENN56" s="161"/>
      <c r="ENO56" s="160"/>
      <c r="ENP56" s="154"/>
      <c r="ENQ56" s="161"/>
      <c r="ENR56" s="160"/>
      <c r="ENS56" s="154"/>
      <c r="ENT56" s="161"/>
      <c r="ENU56" s="160"/>
      <c r="ENV56" s="154"/>
      <c r="ENW56" s="161"/>
      <c r="ENX56" s="160"/>
      <c r="ENY56" s="154"/>
      <c r="ENZ56" s="161"/>
      <c r="EOA56" s="160"/>
      <c r="EOB56" s="154"/>
      <c r="EOC56" s="161"/>
      <c r="EOD56" s="160"/>
      <c r="EOE56" s="154"/>
      <c r="EOF56" s="161"/>
      <c r="EOG56" s="160"/>
      <c r="EOH56" s="154"/>
      <c r="EOI56" s="161"/>
      <c r="EOJ56" s="160"/>
      <c r="EOK56" s="154"/>
      <c r="EOL56" s="161"/>
      <c r="EOM56" s="160"/>
      <c r="EON56" s="154"/>
      <c r="EOO56" s="161"/>
      <c r="EOP56" s="160"/>
      <c r="EOQ56" s="154"/>
      <c r="EOR56" s="161"/>
      <c r="EOS56" s="160"/>
      <c r="EOT56" s="154"/>
      <c r="EOU56" s="161"/>
      <c r="EOV56" s="160"/>
      <c r="EOW56" s="154"/>
      <c r="EOX56" s="161"/>
      <c r="EOY56" s="160"/>
      <c r="EOZ56" s="154"/>
      <c r="EPA56" s="161"/>
      <c r="EPB56" s="160"/>
      <c r="EPC56" s="154"/>
      <c r="EPD56" s="161"/>
      <c r="EPE56" s="160"/>
      <c r="EPF56" s="154"/>
      <c r="EPG56" s="161"/>
      <c r="EPH56" s="160"/>
      <c r="EPI56" s="154"/>
      <c r="EPJ56" s="161"/>
      <c r="EPK56" s="160"/>
      <c r="EPL56" s="154"/>
      <c r="EPM56" s="161"/>
      <c r="EPN56" s="160"/>
      <c r="EPO56" s="154"/>
      <c r="EPP56" s="161"/>
      <c r="EPQ56" s="160"/>
      <c r="EPR56" s="154"/>
      <c r="EPS56" s="161"/>
      <c r="EPT56" s="160"/>
      <c r="EPU56" s="154"/>
      <c r="EPV56" s="161"/>
      <c r="EPW56" s="160"/>
      <c r="EPX56" s="154"/>
      <c r="EPY56" s="161"/>
      <c r="EPZ56" s="160"/>
      <c r="EQA56" s="154"/>
      <c r="EQB56" s="161"/>
      <c r="EQC56" s="160"/>
      <c r="EQD56" s="154"/>
      <c r="EQE56" s="161"/>
      <c r="EQF56" s="160"/>
      <c r="EQG56" s="154"/>
      <c r="EQH56" s="161"/>
      <c r="EQI56" s="160"/>
      <c r="EQJ56" s="154"/>
      <c r="EQK56" s="161"/>
      <c r="EQL56" s="160"/>
      <c r="EQM56" s="154"/>
      <c r="EQN56" s="161"/>
      <c r="EQO56" s="160"/>
      <c r="EQP56" s="154"/>
      <c r="EQQ56" s="161"/>
      <c r="EQR56" s="160"/>
      <c r="EQS56" s="154"/>
      <c r="EQT56" s="161"/>
      <c r="EQU56" s="160"/>
      <c r="EQV56" s="154"/>
      <c r="EQW56" s="161"/>
      <c r="EQX56" s="160"/>
      <c r="EQY56" s="154"/>
      <c r="EQZ56" s="161"/>
      <c r="ERA56" s="160"/>
      <c r="ERB56" s="154"/>
      <c r="ERC56" s="161"/>
      <c r="ERD56" s="160"/>
      <c r="ERE56" s="154"/>
      <c r="ERF56" s="161"/>
      <c r="ERG56" s="160"/>
      <c r="ERH56" s="154"/>
      <c r="ERI56" s="161"/>
      <c r="ERJ56" s="160"/>
      <c r="ERK56" s="154"/>
      <c r="ERL56" s="161"/>
      <c r="ERM56" s="160"/>
      <c r="ERN56" s="154"/>
      <c r="ERO56" s="161"/>
      <c r="ERP56" s="160"/>
      <c r="ERQ56" s="154"/>
      <c r="ERR56" s="161"/>
      <c r="ERS56" s="160"/>
      <c r="ERT56" s="154"/>
      <c r="ERU56" s="161"/>
      <c r="ERV56" s="160"/>
      <c r="ERW56" s="154"/>
      <c r="ERX56" s="161"/>
      <c r="ERY56" s="160"/>
      <c r="ERZ56" s="154"/>
      <c r="ESA56" s="161"/>
      <c r="ESB56" s="160"/>
      <c r="ESC56" s="154"/>
      <c r="ESD56" s="161"/>
      <c r="ESE56" s="160"/>
      <c r="ESF56" s="154"/>
      <c r="ESG56" s="161"/>
      <c r="ESH56" s="160"/>
      <c r="ESI56" s="154"/>
      <c r="ESJ56" s="161"/>
      <c r="ESK56" s="160"/>
      <c r="ESL56" s="154"/>
      <c r="ESM56" s="161"/>
      <c r="ESN56" s="160"/>
      <c r="ESO56" s="154"/>
      <c r="ESP56" s="161"/>
      <c r="ESQ56" s="160"/>
      <c r="ESR56" s="154"/>
      <c r="ESS56" s="161"/>
      <c r="EST56" s="160"/>
      <c r="ESU56" s="154"/>
      <c r="ESV56" s="161"/>
      <c r="ESW56" s="160"/>
      <c r="ESX56" s="154"/>
      <c r="ESY56" s="161"/>
      <c r="ESZ56" s="160"/>
      <c r="ETA56" s="154"/>
      <c r="ETB56" s="161"/>
      <c r="ETC56" s="160"/>
      <c r="ETD56" s="154"/>
      <c r="ETE56" s="161"/>
      <c r="ETF56" s="160"/>
      <c r="ETG56" s="154"/>
      <c r="ETH56" s="161"/>
      <c r="ETI56" s="160"/>
      <c r="ETJ56" s="154"/>
      <c r="ETK56" s="161"/>
      <c r="ETL56" s="160"/>
      <c r="ETM56" s="154"/>
      <c r="ETN56" s="161"/>
      <c r="ETO56" s="160"/>
      <c r="ETP56" s="154"/>
      <c r="ETQ56" s="161"/>
      <c r="ETR56" s="160"/>
      <c r="ETS56" s="154"/>
      <c r="ETT56" s="161"/>
      <c r="ETU56" s="160"/>
      <c r="ETV56" s="154"/>
      <c r="ETW56" s="161"/>
      <c r="ETX56" s="160"/>
      <c r="ETY56" s="154"/>
      <c r="ETZ56" s="161"/>
      <c r="EUA56" s="160"/>
      <c r="EUB56" s="154"/>
      <c r="EUC56" s="161"/>
      <c r="EUD56" s="160"/>
      <c r="EUE56" s="154"/>
      <c r="EUF56" s="161"/>
      <c r="EUG56" s="160"/>
      <c r="EUH56" s="154"/>
      <c r="EUI56" s="161"/>
      <c r="EUJ56" s="160"/>
      <c r="EUK56" s="154"/>
      <c r="EUL56" s="161"/>
      <c r="EUM56" s="160"/>
      <c r="EUN56" s="154"/>
      <c r="EUO56" s="161"/>
      <c r="EUP56" s="160"/>
      <c r="EUQ56" s="154"/>
      <c r="EUR56" s="161"/>
      <c r="EUS56" s="160"/>
      <c r="EUT56" s="154"/>
      <c r="EUU56" s="161"/>
      <c r="EUV56" s="160"/>
      <c r="EUW56" s="154"/>
      <c r="EUX56" s="161"/>
      <c r="EUY56" s="160"/>
      <c r="EUZ56" s="154"/>
      <c r="EVA56" s="161"/>
      <c r="EVB56" s="160"/>
      <c r="EVC56" s="154"/>
      <c r="EVD56" s="161"/>
      <c r="EVE56" s="160"/>
      <c r="EVF56" s="154"/>
      <c r="EVG56" s="161"/>
      <c r="EVH56" s="160"/>
      <c r="EVI56" s="154"/>
      <c r="EVJ56" s="161"/>
      <c r="EVK56" s="160"/>
      <c r="EVL56" s="154"/>
      <c r="EVM56" s="161"/>
      <c r="EVN56" s="160"/>
      <c r="EVO56" s="154"/>
      <c r="EVP56" s="161"/>
      <c r="EVQ56" s="160"/>
      <c r="EVR56" s="154"/>
      <c r="EVS56" s="161"/>
      <c r="EVT56" s="160"/>
      <c r="EVU56" s="154"/>
      <c r="EVV56" s="161"/>
      <c r="EVW56" s="160"/>
      <c r="EVX56" s="154"/>
      <c r="EVY56" s="161"/>
      <c r="EVZ56" s="160"/>
      <c r="EWA56" s="154"/>
      <c r="EWB56" s="161"/>
      <c r="EWC56" s="160"/>
      <c r="EWD56" s="154"/>
      <c r="EWE56" s="161"/>
      <c r="EWF56" s="160"/>
      <c r="EWG56" s="154"/>
      <c r="EWH56" s="161"/>
      <c r="EWI56" s="160"/>
      <c r="EWJ56" s="154"/>
      <c r="EWK56" s="161"/>
      <c r="EWL56" s="160"/>
      <c r="EWM56" s="154"/>
      <c r="EWN56" s="161"/>
      <c r="EWO56" s="160"/>
      <c r="EWP56" s="154"/>
      <c r="EWQ56" s="161"/>
      <c r="EWR56" s="160"/>
      <c r="EWS56" s="154"/>
      <c r="EWT56" s="161"/>
      <c r="EWU56" s="160"/>
      <c r="EWV56" s="154"/>
      <c r="EWW56" s="161"/>
      <c r="EWX56" s="160"/>
      <c r="EWY56" s="154"/>
      <c r="EWZ56" s="161"/>
      <c r="EXA56" s="160"/>
      <c r="EXB56" s="154"/>
      <c r="EXC56" s="161"/>
      <c r="EXD56" s="160"/>
      <c r="EXE56" s="154"/>
      <c r="EXF56" s="161"/>
      <c r="EXG56" s="160"/>
      <c r="EXH56" s="154"/>
      <c r="EXI56" s="161"/>
      <c r="EXJ56" s="160"/>
      <c r="EXK56" s="154"/>
      <c r="EXL56" s="161"/>
      <c r="EXM56" s="160"/>
      <c r="EXN56" s="154"/>
      <c r="EXO56" s="161"/>
      <c r="EXP56" s="160"/>
      <c r="EXQ56" s="154"/>
      <c r="EXR56" s="161"/>
      <c r="EXS56" s="160"/>
      <c r="EXT56" s="154"/>
      <c r="EXU56" s="161"/>
      <c r="EXV56" s="160"/>
      <c r="EXW56" s="154"/>
      <c r="EXX56" s="161"/>
      <c r="EXY56" s="160"/>
      <c r="EXZ56" s="154"/>
      <c r="EYA56" s="161"/>
      <c r="EYB56" s="160"/>
      <c r="EYC56" s="154"/>
      <c r="EYD56" s="161"/>
      <c r="EYE56" s="160"/>
      <c r="EYF56" s="154"/>
      <c r="EYG56" s="161"/>
      <c r="EYH56" s="160"/>
      <c r="EYI56" s="154"/>
      <c r="EYJ56" s="161"/>
      <c r="EYK56" s="160"/>
      <c r="EYL56" s="154"/>
      <c r="EYM56" s="161"/>
      <c r="EYN56" s="160"/>
      <c r="EYO56" s="154"/>
      <c r="EYP56" s="161"/>
      <c r="EYQ56" s="160"/>
      <c r="EYR56" s="154"/>
      <c r="EYS56" s="161"/>
      <c r="EYT56" s="160"/>
      <c r="EYU56" s="154"/>
      <c r="EYV56" s="161"/>
      <c r="EYW56" s="160"/>
      <c r="EYX56" s="154"/>
      <c r="EYY56" s="161"/>
      <c r="EYZ56" s="160"/>
      <c r="EZA56" s="154"/>
      <c r="EZB56" s="161"/>
      <c r="EZC56" s="160"/>
      <c r="EZD56" s="154"/>
      <c r="EZE56" s="161"/>
      <c r="EZF56" s="160"/>
      <c r="EZG56" s="154"/>
      <c r="EZH56" s="161"/>
      <c r="EZI56" s="160"/>
      <c r="EZJ56" s="154"/>
      <c r="EZK56" s="161"/>
      <c r="EZL56" s="160"/>
      <c r="EZM56" s="154"/>
      <c r="EZN56" s="161"/>
      <c r="EZO56" s="160"/>
      <c r="EZP56" s="154"/>
      <c r="EZQ56" s="161"/>
      <c r="EZR56" s="160"/>
      <c r="EZS56" s="154"/>
      <c r="EZT56" s="161"/>
      <c r="EZU56" s="160"/>
      <c r="EZV56" s="154"/>
      <c r="EZW56" s="161"/>
      <c r="EZX56" s="160"/>
      <c r="EZY56" s="154"/>
      <c r="EZZ56" s="161"/>
      <c r="FAA56" s="160"/>
      <c r="FAB56" s="154"/>
      <c r="FAC56" s="161"/>
      <c r="FAD56" s="160"/>
      <c r="FAE56" s="154"/>
      <c r="FAF56" s="161"/>
      <c r="FAG56" s="160"/>
      <c r="FAH56" s="154"/>
      <c r="FAI56" s="161"/>
      <c r="FAJ56" s="160"/>
      <c r="FAK56" s="154"/>
      <c r="FAL56" s="161"/>
      <c r="FAM56" s="160"/>
      <c r="FAN56" s="154"/>
      <c r="FAO56" s="161"/>
      <c r="FAP56" s="160"/>
      <c r="FAQ56" s="154"/>
      <c r="FAR56" s="161"/>
      <c r="FAS56" s="160"/>
      <c r="FAT56" s="154"/>
      <c r="FAU56" s="161"/>
      <c r="FAV56" s="160"/>
      <c r="FAW56" s="154"/>
      <c r="FAX56" s="161"/>
      <c r="FAY56" s="160"/>
      <c r="FAZ56" s="154"/>
      <c r="FBA56" s="161"/>
      <c r="FBB56" s="160"/>
      <c r="FBC56" s="154"/>
      <c r="FBD56" s="161"/>
      <c r="FBE56" s="160"/>
      <c r="FBF56" s="154"/>
      <c r="FBG56" s="161"/>
      <c r="FBH56" s="160"/>
      <c r="FBI56" s="154"/>
      <c r="FBJ56" s="161"/>
      <c r="FBK56" s="160"/>
      <c r="FBL56" s="154"/>
      <c r="FBM56" s="161"/>
      <c r="FBN56" s="160"/>
      <c r="FBO56" s="154"/>
      <c r="FBP56" s="161"/>
      <c r="FBQ56" s="160"/>
      <c r="FBR56" s="154"/>
      <c r="FBS56" s="161"/>
      <c r="FBT56" s="160"/>
      <c r="FBU56" s="154"/>
      <c r="FBV56" s="161"/>
      <c r="FBW56" s="160"/>
      <c r="FBX56" s="154"/>
      <c r="FBY56" s="161"/>
      <c r="FBZ56" s="160"/>
      <c r="FCA56" s="154"/>
      <c r="FCB56" s="161"/>
      <c r="FCC56" s="160"/>
      <c r="FCD56" s="154"/>
      <c r="FCE56" s="161"/>
      <c r="FCF56" s="160"/>
      <c r="FCG56" s="154"/>
      <c r="FCH56" s="161"/>
      <c r="FCI56" s="160"/>
      <c r="FCJ56" s="154"/>
      <c r="FCK56" s="161"/>
      <c r="FCL56" s="160"/>
      <c r="FCM56" s="154"/>
      <c r="FCN56" s="161"/>
      <c r="FCO56" s="160"/>
      <c r="FCP56" s="154"/>
      <c r="FCQ56" s="161"/>
      <c r="FCR56" s="160"/>
      <c r="FCS56" s="154"/>
      <c r="FCT56" s="161"/>
      <c r="FCU56" s="160"/>
      <c r="FCV56" s="154"/>
      <c r="FCW56" s="161"/>
      <c r="FCX56" s="160"/>
      <c r="FCY56" s="154"/>
      <c r="FCZ56" s="161"/>
      <c r="FDA56" s="160"/>
      <c r="FDB56" s="154"/>
      <c r="FDC56" s="161"/>
      <c r="FDD56" s="160"/>
      <c r="FDE56" s="154"/>
      <c r="FDF56" s="161"/>
      <c r="FDG56" s="160"/>
      <c r="FDH56" s="154"/>
      <c r="FDI56" s="161"/>
      <c r="FDJ56" s="160"/>
      <c r="FDK56" s="154"/>
      <c r="FDL56" s="161"/>
      <c r="FDM56" s="160"/>
      <c r="FDN56" s="154"/>
      <c r="FDO56" s="161"/>
      <c r="FDP56" s="160"/>
      <c r="FDQ56" s="154"/>
      <c r="FDR56" s="161"/>
      <c r="FDS56" s="160"/>
      <c r="FDT56" s="154"/>
      <c r="FDU56" s="161"/>
      <c r="FDV56" s="160"/>
      <c r="FDW56" s="154"/>
      <c r="FDX56" s="161"/>
      <c r="FDY56" s="160"/>
      <c r="FDZ56" s="154"/>
      <c r="FEA56" s="161"/>
      <c r="FEB56" s="160"/>
      <c r="FEC56" s="154"/>
      <c r="FED56" s="161"/>
      <c r="FEE56" s="160"/>
      <c r="FEF56" s="154"/>
      <c r="FEG56" s="161"/>
      <c r="FEH56" s="160"/>
      <c r="FEI56" s="154"/>
      <c r="FEJ56" s="161"/>
      <c r="FEK56" s="160"/>
      <c r="FEL56" s="154"/>
      <c r="FEM56" s="161"/>
      <c r="FEN56" s="160"/>
      <c r="FEO56" s="154"/>
      <c r="FEP56" s="161"/>
      <c r="FEQ56" s="160"/>
      <c r="FER56" s="154"/>
      <c r="FES56" s="161"/>
      <c r="FET56" s="160"/>
      <c r="FEU56" s="154"/>
      <c r="FEV56" s="161"/>
      <c r="FEW56" s="160"/>
      <c r="FEX56" s="154"/>
      <c r="FEY56" s="161"/>
      <c r="FEZ56" s="160"/>
      <c r="FFA56" s="154"/>
      <c r="FFB56" s="161"/>
      <c r="FFC56" s="160"/>
      <c r="FFD56" s="154"/>
      <c r="FFE56" s="161"/>
      <c r="FFF56" s="160"/>
      <c r="FFG56" s="154"/>
      <c r="FFH56" s="161"/>
      <c r="FFI56" s="160"/>
      <c r="FFJ56" s="154"/>
      <c r="FFK56" s="161"/>
      <c r="FFL56" s="160"/>
      <c r="FFM56" s="154"/>
      <c r="FFN56" s="161"/>
      <c r="FFO56" s="160"/>
      <c r="FFP56" s="154"/>
      <c r="FFQ56" s="161"/>
      <c r="FFR56" s="160"/>
      <c r="FFS56" s="154"/>
      <c r="FFT56" s="161"/>
      <c r="FFU56" s="160"/>
      <c r="FFV56" s="154"/>
      <c r="FFW56" s="161"/>
      <c r="FFX56" s="160"/>
      <c r="FFY56" s="154"/>
      <c r="FFZ56" s="161"/>
      <c r="FGA56" s="160"/>
      <c r="FGB56" s="154"/>
      <c r="FGC56" s="161"/>
      <c r="FGD56" s="160"/>
      <c r="FGE56" s="154"/>
      <c r="FGF56" s="161"/>
      <c r="FGG56" s="160"/>
      <c r="FGH56" s="154"/>
      <c r="FGI56" s="161"/>
      <c r="FGJ56" s="160"/>
      <c r="FGK56" s="154"/>
      <c r="FGL56" s="161"/>
      <c r="FGM56" s="160"/>
      <c r="FGN56" s="154"/>
      <c r="FGO56" s="161"/>
      <c r="FGP56" s="160"/>
      <c r="FGQ56" s="154"/>
      <c r="FGR56" s="161"/>
      <c r="FGS56" s="160"/>
      <c r="FGT56" s="154"/>
      <c r="FGU56" s="161"/>
      <c r="FGV56" s="160"/>
      <c r="FGW56" s="154"/>
      <c r="FGX56" s="161"/>
      <c r="FGY56" s="160"/>
      <c r="FGZ56" s="154"/>
      <c r="FHA56" s="161"/>
      <c r="FHB56" s="160"/>
      <c r="FHC56" s="154"/>
      <c r="FHD56" s="161"/>
      <c r="FHE56" s="160"/>
      <c r="FHF56" s="154"/>
      <c r="FHG56" s="161"/>
      <c r="FHH56" s="160"/>
      <c r="FHI56" s="154"/>
      <c r="FHJ56" s="161"/>
      <c r="FHK56" s="160"/>
      <c r="FHL56" s="154"/>
      <c r="FHM56" s="161"/>
      <c r="FHN56" s="160"/>
      <c r="FHO56" s="154"/>
      <c r="FHP56" s="161"/>
      <c r="FHQ56" s="160"/>
      <c r="FHR56" s="154"/>
      <c r="FHS56" s="161"/>
      <c r="FHT56" s="160"/>
      <c r="FHU56" s="154"/>
      <c r="FHV56" s="161"/>
      <c r="FHW56" s="160"/>
      <c r="FHX56" s="154"/>
      <c r="FHY56" s="161"/>
      <c r="FHZ56" s="160"/>
      <c r="FIA56" s="154"/>
      <c r="FIB56" s="161"/>
      <c r="FIC56" s="160"/>
      <c r="FID56" s="154"/>
      <c r="FIE56" s="161"/>
      <c r="FIF56" s="160"/>
      <c r="FIG56" s="154"/>
      <c r="FIH56" s="161"/>
      <c r="FII56" s="160"/>
      <c r="FIJ56" s="154"/>
      <c r="FIK56" s="161"/>
      <c r="FIL56" s="160"/>
      <c r="FIM56" s="154"/>
      <c r="FIN56" s="161"/>
      <c r="FIO56" s="160"/>
      <c r="FIP56" s="154"/>
      <c r="FIQ56" s="161"/>
      <c r="FIR56" s="160"/>
      <c r="FIS56" s="154"/>
      <c r="FIT56" s="161"/>
      <c r="FIU56" s="160"/>
      <c r="FIV56" s="154"/>
      <c r="FIW56" s="161"/>
      <c r="FIX56" s="160"/>
      <c r="FIY56" s="154"/>
      <c r="FIZ56" s="161"/>
      <c r="FJA56" s="160"/>
      <c r="FJB56" s="154"/>
      <c r="FJC56" s="161"/>
      <c r="FJD56" s="160"/>
      <c r="FJE56" s="154"/>
      <c r="FJF56" s="161"/>
      <c r="FJG56" s="160"/>
      <c r="FJH56" s="154"/>
      <c r="FJI56" s="161"/>
      <c r="FJJ56" s="160"/>
      <c r="FJK56" s="154"/>
      <c r="FJL56" s="161"/>
      <c r="FJM56" s="160"/>
      <c r="FJN56" s="154"/>
      <c r="FJO56" s="161"/>
      <c r="FJP56" s="160"/>
      <c r="FJQ56" s="154"/>
      <c r="FJR56" s="161"/>
      <c r="FJS56" s="160"/>
      <c r="FJT56" s="154"/>
      <c r="FJU56" s="161"/>
      <c r="FJV56" s="160"/>
      <c r="FJW56" s="154"/>
      <c r="FJX56" s="161"/>
      <c r="FJY56" s="160"/>
      <c r="FJZ56" s="154"/>
      <c r="FKA56" s="161"/>
      <c r="FKB56" s="160"/>
      <c r="FKC56" s="154"/>
      <c r="FKD56" s="161"/>
      <c r="FKE56" s="160"/>
      <c r="FKF56" s="154"/>
      <c r="FKG56" s="161"/>
      <c r="FKH56" s="160"/>
      <c r="FKI56" s="154"/>
      <c r="FKJ56" s="161"/>
      <c r="FKK56" s="160"/>
      <c r="FKL56" s="154"/>
      <c r="FKM56" s="161"/>
      <c r="FKN56" s="160"/>
      <c r="FKO56" s="154"/>
      <c r="FKP56" s="161"/>
      <c r="FKQ56" s="160"/>
      <c r="FKR56" s="154"/>
      <c r="FKS56" s="161"/>
      <c r="FKT56" s="160"/>
      <c r="FKU56" s="154"/>
      <c r="FKV56" s="161"/>
      <c r="FKW56" s="160"/>
      <c r="FKX56" s="154"/>
      <c r="FKY56" s="161"/>
      <c r="FKZ56" s="160"/>
      <c r="FLA56" s="154"/>
      <c r="FLB56" s="161"/>
      <c r="FLC56" s="160"/>
      <c r="FLD56" s="154"/>
      <c r="FLE56" s="161"/>
      <c r="FLF56" s="160"/>
      <c r="FLG56" s="154"/>
      <c r="FLH56" s="161"/>
      <c r="FLI56" s="160"/>
      <c r="FLJ56" s="154"/>
      <c r="FLK56" s="161"/>
      <c r="FLL56" s="160"/>
      <c r="FLM56" s="154"/>
      <c r="FLN56" s="161"/>
      <c r="FLO56" s="160"/>
      <c r="FLP56" s="154"/>
      <c r="FLQ56" s="161"/>
      <c r="FLR56" s="160"/>
      <c r="FLS56" s="154"/>
      <c r="FLT56" s="161"/>
      <c r="FLU56" s="160"/>
      <c r="FLV56" s="154"/>
      <c r="FLW56" s="161"/>
      <c r="FLX56" s="160"/>
      <c r="FLY56" s="154"/>
      <c r="FLZ56" s="161"/>
      <c r="FMA56" s="160"/>
      <c r="FMB56" s="154"/>
      <c r="FMC56" s="161"/>
      <c r="FMD56" s="160"/>
      <c r="FME56" s="154"/>
      <c r="FMF56" s="161"/>
      <c r="FMG56" s="160"/>
      <c r="FMH56" s="154"/>
      <c r="FMI56" s="161"/>
      <c r="FMJ56" s="160"/>
      <c r="FMK56" s="154"/>
      <c r="FML56" s="161"/>
      <c r="FMM56" s="160"/>
      <c r="FMN56" s="154"/>
      <c r="FMO56" s="161"/>
      <c r="FMP56" s="160"/>
      <c r="FMQ56" s="154"/>
      <c r="FMR56" s="161"/>
      <c r="FMS56" s="160"/>
      <c r="FMT56" s="154"/>
      <c r="FMU56" s="161"/>
      <c r="FMV56" s="160"/>
      <c r="FMW56" s="154"/>
      <c r="FMX56" s="161"/>
      <c r="FMY56" s="160"/>
      <c r="FMZ56" s="154"/>
      <c r="FNA56" s="161"/>
      <c r="FNB56" s="160"/>
      <c r="FNC56" s="154"/>
      <c r="FND56" s="161"/>
      <c r="FNE56" s="160"/>
      <c r="FNF56" s="154"/>
      <c r="FNG56" s="161"/>
      <c r="FNH56" s="160"/>
      <c r="FNI56" s="154"/>
      <c r="FNJ56" s="161"/>
      <c r="FNK56" s="160"/>
      <c r="FNL56" s="154"/>
      <c r="FNM56" s="161"/>
      <c r="FNN56" s="160"/>
      <c r="FNO56" s="154"/>
      <c r="FNP56" s="161"/>
      <c r="FNQ56" s="160"/>
      <c r="FNR56" s="154"/>
      <c r="FNS56" s="161"/>
      <c r="FNT56" s="160"/>
      <c r="FNU56" s="154"/>
      <c r="FNV56" s="161"/>
      <c r="FNW56" s="160"/>
      <c r="FNX56" s="154"/>
      <c r="FNY56" s="161"/>
      <c r="FNZ56" s="160"/>
      <c r="FOA56" s="154"/>
      <c r="FOB56" s="161"/>
      <c r="FOC56" s="160"/>
      <c r="FOD56" s="154"/>
      <c r="FOE56" s="161"/>
      <c r="FOF56" s="160"/>
      <c r="FOG56" s="154"/>
      <c r="FOH56" s="161"/>
      <c r="FOI56" s="160"/>
      <c r="FOJ56" s="154"/>
      <c r="FOK56" s="161"/>
      <c r="FOL56" s="160"/>
      <c r="FOM56" s="154"/>
      <c r="FON56" s="161"/>
      <c r="FOO56" s="160"/>
      <c r="FOP56" s="154"/>
      <c r="FOQ56" s="161"/>
      <c r="FOR56" s="160"/>
      <c r="FOS56" s="154"/>
      <c r="FOT56" s="161"/>
      <c r="FOU56" s="160"/>
      <c r="FOV56" s="154"/>
      <c r="FOW56" s="161"/>
      <c r="FOX56" s="160"/>
      <c r="FOY56" s="154"/>
      <c r="FOZ56" s="161"/>
      <c r="FPA56" s="160"/>
      <c r="FPB56" s="154"/>
      <c r="FPC56" s="161"/>
      <c r="FPD56" s="160"/>
      <c r="FPE56" s="154"/>
      <c r="FPF56" s="161"/>
      <c r="FPG56" s="160"/>
      <c r="FPH56" s="154"/>
      <c r="FPI56" s="161"/>
      <c r="FPJ56" s="160"/>
      <c r="FPK56" s="154"/>
      <c r="FPL56" s="161"/>
      <c r="FPM56" s="160"/>
      <c r="FPN56" s="154"/>
      <c r="FPO56" s="161"/>
      <c r="FPP56" s="160"/>
      <c r="FPQ56" s="154"/>
      <c r="FPR56" s="161"/>
      <c r="FPS56" s="160"/>
      <c r="FPT56" s="154"/>
      <c r="FPU56" s="161"/>
      <c r="FPV56" s="160"/>
      <c r="FPW56" s="154"/>
      <c r="FPX56" s="161"/>
      <c r="FPY56" s="160"/>
      <c r="FPZ56" s="154"/>
      <c r="FQA56" s="161"/>
      <c r="FQB56" s="160"/>
      <c r="FQC56" s="154"/>
      <c r="FQD56" s="161"/>
      <c r="FQE56" s="160"/>
      <c r="FQF56" s="154"/>
      <c r="FQG56" s="161"/>
      <c r="FQH56" s="160"/>
      <c r="FQI56" s="154"/>
      <c r="FQJ56" s="161"/>
      <c r="FQK56" s="160"/>
      <c r="FQL56" s="154"/>
      <c r="FQM56" s="161"/>
      <c r="FQN56" s="160"/>
      <c r="FQO56" s="154"/>
      <c r="FQP56" s="161"/>
      <c r="FQQ56" s="160"/>
      <c r="FQR56" s="154"/>
      <c r="FQS56" s="161"/>
      <c r="FQT56" s="160"/>
      <c r="FQU56" s="154"/>
      <c r="FQV56" s="161"/>
      <c r="FQW56" s="160"/>
      <c r="FQX56" s="154"/>
      <c r="FQY56" s="161"/>
      <c r="FQZ56" s="160"/>
      <c r="FRA56" s="154"/>
      <c r="FRB56" s="161"/>
      <c r="FRC56" s="160"/>
      <c r="FRD56" s="154"/>
      <c r="FRE56" s="161"/>
      <c r="FRF56" s="160"/>
      <c r="FRG56" s="154"/>
      <c r="FRH56" s="161"/>
      <c r="FRI56" s="160"/>
      <c r="FRJ56" s="154"/>
      <c r="FRK56" s="161"/>
      <c r="FRL56" s="160"/>
      <c r="FRM56" s="154"/>
      <c r="FRN56" s="161"/>
      <c r="FRO56" s="160"/>
      <c r="FRP56" s="154"/>
      <c r="FRQ56" s="161"/>
      <c r="FRR56" s="160"/>
      <c r="FRS56" s="154"/>
      <c r="FRT56" s="161"/>
      <c r="FRU56" s="160"/>
      <c r="FRV56" s="154"/>
      <c r="FRW56" s="161"/>
      <c r="FRX56" s="160"/>
      <c r="FRY56" s="154"/>
      <c r="FRZ56" s="161"/>
      <c r="FSA56" s="160"/>
      <c r="FSB56" s="154"/>
      <c r="FSC56" s="161"/>
      <c r="FSD56" s="160"/>
      <c r="FSE56" s="154"/>
      <c r="FSF56" s="161"/>
      <c r="FSG56" s="160"/>
      <c r="FSH56" s="154"/>
      <c r="FSI56" s="161"/>
      <c r="FSJ56" s="160"/>
      <c r="FSK56" s="154"/>
      <c r="FSL56" s="161"/>
      <c r="FSM56" s="160"/>
      <c r="FSN56" s="154"/>
      <c r="FSO56" s="161"/>
      <c r="FSP56" s="160"/>
      <c r="FSQ56" s="154"/>
      <c r="FSR56" s="161"/>
      <c r="FSS56" s="160"/>
      <c r="FST56" s="154"/>
      <c r="FSU56" s="161"/>
      <c r="FSV56" s="160"/>
      <c r="FSW56" s="154"/>
      <c r="FSX56" s="161"/>
      <c r="FSY56" s="160"/>
      <c r="FSZ56" s="154"/>
      <c r="FTA56" s="161"/>
      <c r="FTB56" s="160"/>
      <c r="FTC56" s="154"/>
      <c r="FTD56" s="161"/>
      <c r="FTE56" s="160"/>
      <c r="FTF56" s="154"/>
      <c r="FTG56" s="161"/>
      <c r="FTH56" s="160"/>
      <c r="FTI56" s="154"/>
      <c r="FTJ56" s="161"/>
      <c r="FTK56" s="160"/>
      <c r="FTL56" s="154"/>
      <c r="FTM56" s="161"/>
      <c r="FTN56" s="160"/>
      <c r="FTO56" s="154"/>
      <c r="FTP56" s="161"/>
      <c r="FTQ56" s="160"/>
      <c r="FTR56" s="154"/>
      <c r="FTS56" s="161"/>
      <c r="FTT56" s="160"/>
      <c r="FTU56" s="154"/>
      <c r="FTV56" s="161"/>
      <c r="FTW56" s="160"/>
      <c r="FTX56" s="154"/>
      <c r="FTY56" s="161"/>
      <c r="FTZ56" s="160"/>
      <c r="FUA56" s="154"/>
      <c r="FUB56" s="161"/>
      <c r="FUC56" s="160"/>
      <c r="FUD56" s="154"/>
      <c r="FUE56" s="161"/>
      <c r="FUF56" s="160"/>
      <c r="FUG56" s="154"/>
      <c r="FUH56" s="161"/>
      <c r="FUI56" s="160"/>
      <c r="FUJ56" s="154"/>
      <c r="FUK56" s="161"/>
      <c r="FUL56" s="160"/>
      <c r="FUM56" s="154"/>
      <c r="FUN56" s="161"/>
      <c r="FUO56" s="160"/>
      <c r="FUP56" s="154"/>
      <c r="FUQ56" s="161"/>
      <c r="FUR56" s="160"/>
      <c r="FUS56" s="154"/>
      <c r="FUT56" s="161"/>
      <c r="FUU56" s="160"/>
      <c r="FUV56" s="154"/>
      <c r="FUW56" s="161"/>
      <c r="FUX56" s="160"/>
      <c r="FUY56" s="154"/>
      <c r="FUZ56" s="161"/>
      <c r="FVA56" s="160"/>
      <c r="FVB56" s="154"/>
      <c r="FVC56" s="161"/>
      <c r="FVD56" s="160"/>
      <c r="FVE56" s="154"/>
      <c r="FVF56" s="161"/>
      <c r="FVG56" s="160"/>
      <c r="FVH56" s="154"/>
      <c r="FVI56" s="161"/>
      <c r="FVJ56" s="160"/>
      <c r="FVK56" s="154"/>
      <c r="FVL56" s="161"/>
      <c r="FVM56" s="160"/>
      <c r="FVN56" s="154"/>
      <c r="FVO56" s="161"/>
      <c r="FVP56" s="160"/>
      <c r="FVQ56" s="154"/>
      <c r="FVR56" s="161"/>
      <c r="FVS56" s="160"/>
      <c r="FVT56" s="154"/>
      <c r="FVU56" s="161"/>
      <c r="FVV56" s="160"/>
      <c r="FVW56" s="154"/>
      <c r="FVX56" s="161"/>
      <c r="FVY56" s="160"/>
      <c r="FVZ56" s="154"/>
      <c r="FWA56" s="161"/>
      <c r="FWB56" s="160"/>
      <c r="FWC56" s="154"/>
      <c r="FWD56" s="161"/>
      <c r="FWE56" s="160"/>
      <c r="FWF56" s="154"/>
      <c r="FWG56" s="161"/>
      <c r="FWH56" s="160"/>
      <c r="FWI56" s="154"/>
      <c r="FWJ56" s="161"/>
      <c r="FWK56" s="160"/>
      <c r="FWL56" s="154"/>
      <c r="FWM56" s="161"/>
      <c r="FWN56" s="160"/>
      <c r="FWO56" s="154"/>
      <c r="FWP56" s="161"/>
      <c r="FWQ56" s="160"/>
      <c r="FWR56" s="154"/>
      <c r="FWS56" s="161"/>
      <c r="FWT56" s="160"/>
      <c r="FWU56" s="154"/>
      <c r="FWV56" s="161"/>
      <c r="FWW56" s="160"/>
      <c r="FWX56" s="154"/>
      <c r="FWY56" s="161"/>
      <c r="FWZ56" s="160"/>
      <c r="FXA56" s="154"/>
      <c r="FXB56" s="161"/>
      <c r="FXC56" s="160"/>
      <c r="FXD56" s="154"/>
      <c r="FXE56" s="161"/>
      <c r="FXF56" s="160"/>
      <c r="FXG56" s="154"/>
      <c r="FXH56" s="161"/>
      <c r="FXI56" s="160"/>
      <c r="FXJ56" s="154"/>
      <c r="FXK56" s="161"/>
      <c r="FXL56" s="160"/>
      <c r="FXM56" s="154"/>
      <c r="FXN56" s="161"/>
      <c r="FXO56" s="160"/>
      <c r="FXP56" s="154"/>
      <c r="FXQ56" s="161"/>
      <c r="FXR56" s="160"/>
      <c r="FXS56" s="154"/>
      <c r="FXT56" s="161"/>
      <c r="FXU56" s="160"/>
      <c r="FXV56" s="154"/>
      <c r="FXW56" s="161"/>
      <c r="FXX56" s="160"/>
      <c r="FXY56" s="154"/>
      <c r="FXZ56" s="161"/>
      <c r="FYA56" s="160"/>
      <c r="FYB56" s="154"/>
      <c r="FYC56" s="161"/>
      <c r="FYD56" s="160"/>
      <c r="FYE56" s="154"/>
      <c r="FYF56" s="161"/>
      <c r="FYG56" s="160"/>
      <c r="FYH56" s="154"/>
      <c r="FYI56" s="161"/>
      <c r="FYJ56" s="160"/>
      <c r="FYK56" s="154"/>
      <c r="FYL56" s="161"/>
      <c r="FYM56" s="160"/>
      <c r="FYN56" s="154"/>
      <c r="FYO56" s="161"/>
      <c r="FYP56" s="160"/>
      <c r="FYQ56" s="154"/>
      <c r="FYR56" s="161"/>
      <c r="FYS56" s="160"/>
      <c r="FYT56" s="154"/>
      <c r="FYU56" s="161"/>
      <c r="FYV56" s="160"/>
      <c r="FYW56" s="154"/>
      <c r="FYX56" s="161"/>
      <c r="FYY56" s="160"/>
      <c r="FYZ56" s="154"/>
      <c r="FZA56" s="161"/>
      <c r="FZB56" s="160"/>
      <c r="FZC56" s="154"/>
      <c r="FZD56" s="161"/>
      <c r="FZE56" s="160"/>
      <c r="FZF56" s="154"/>
      <c r="FZG56" s="161"/>
      <c r="FZH56" s="160"/>
      <c r="FZI56" s="154"/>
      <c r="FZJ56" s="161"/>
      <c r="FZK56" s="160"/>
      <c r="FZL56" s="154"/>
      <c r="FZM56" s="161"/>
      <c r="FZN56" s="160"/>
      <c r="FZO56" s="154"/>
      <c r="FZP56" s="161"/>
      <c r="FZQ56" s="160"/>
      <c r="FZR56" s="154"/>
      <c r="FZS56" s="161"/>
      <c r="FZT56" s="160"/>
      <c r="FZU56" s="154"/>
      <c r="FZV56" s="161"/>
      <c r="FZW56" s="160"/>
      <c r="FZX56" s="154"/>
      <c r="FZY56" s="161"/>
      <c r="FZZ56" s="160"/>
      <c r="GAA56" s="154"/>
      <c r="GAB56" s="161"/>
      <c r="GAC56" s="160"/>
      <c r="GAD56" s="154"/>
      <c r="GAE56" s="161"/>
      <c r="GAF56" s="160"/>
      <c r="GAG56" s="154"/>
      <c r="GAH56" s="161"/>
      <c r="GAI56" s="160"/>
      <c r="GAJ56" s="154"/>
      <c r="GAK56" s="161"/>
      <c r="GAL56" s="160"/>
      <c r="GAM56" s="154"/>
      <c r="GAN56" s="161"/>
      <c r="GAO56" s="160"/>
      <c r="GAP56" s="154"/>
      <c r="GAQ56" s="161"/>
      <c r="GAR56" s="160"/>
      <c r="GAS56" s="154"/>
      <c r="GAT56" s="161"/>
      <c r="GAU56" s="160"/>
      <c r="GAV56" s="154"/>
      <c r="GAW56" s="161"/>
      <c r="GAX56" s="160"/>
      <c r="GAY56" s="154"/>
      <c r="GAZ56" s="161"/>
      <c r="GBA56" s="160"/>
      <c r="GBB56" s="154"/>
      <c r="GBC56" s="161"/>
      <c r="GBD56" s="160"/>
      <c r="GBE56" s="154"/>
      <c r="GBF56" s="161"/>
      <c r="GBG56" s="160"/>
      <c r="GBH56" s="154"/>
      <c r="GBI56" s="161"/>
      <c r="GBJ56" s="160"/>
      <c r="GBK56" s="154"/>
      <c r="GBL56" s="161"/>
      <c r="GBM56" s="160"/>
      <c r="GBN56" s="154"/>
      <c r="GBO56" s="161"/>
      <c r="GBP56" s="160"/>
      <c r="GBQ56" s="154"/>
      <c r="GBR56" s="161"/>
      <c r="GBS56" s="160"/>
      <c r="GBT56" s="154"/>
      <c r="GBU56" s="161"/>
      <c r="GBV56" s="160"/>
      <c r="GBW56" s="154"/>
      <c r="GBX56" s="161"/>
      <c r="GBY56" s="160"/>
      <c r="GBZ56" s="154"/>
      <c r="GCA56" s="161"/>
      <c r="GCB56" s="160"/>
      <c r="GCC56" s="154"/>
      <c r="GCD56" s="161"/>
      <c r="GCE56" s="160"/>
      <c r="GCF56" s="154"/>
      <c r="GCG56" s="161"/>
      <c r="GCH56" s="160"/>
      <c r="GCI56" s="154"/>
      <c r="GCJ56" s="161"/>
      <c r="GCK56" s="160"/>
      <c r="GCL56" s="154"/>
      <c r="GCM56" s="161"/>
      <c r="GCN56" s="160"/>
      <c r="GCO56" s="154"/>
      <c r="GCP56" s="161"/>
      <c r="GCQ56" s="160"/>
      <c r="GCR56" s="154"/>
      <c r="GCS56" s="161"/>
      <c r="GCT56" s="160"/>
      <c r="GCU56" s="154"/>
      <c r="GCV56" s="161"/>
      <c r="GCW56" s="160"/>
      <c r="GCX56" s="154"/>
      <c r="GCY56" s="161"/>
      <c r="GCZ56" s="160"/>
      <c r="GDA56" s="154"/>
      <c r="GDB56" s="161"/>
      <c r="GDC56" s="160"/>
      <c r="GDD56" s="154"/>
      <c r="GDE56" s="161"/>
      <c r="GDF56" s="160"/>
      <c r="GDG56" s="154"/>
      <c r="GDH56" s="161"/>
      <c r="GDI56" s="160"/>
      <c r="GDJ56" s="154"/>
      <c r="GDK56" s="161"/>
      <c r="GDL56" s="160"/>
      <c r="GDM56" s="154"/>
      <c r="GDN56" s="161"/>
      <c r="GDO56" s="160"/>
      <c r="GDP56" s="154"/>
      <c r="GDQ56" s="161"/>
      <c r="GDR56" s="160"/>
      <c r="GDS56" s="154"/>
      <c r="GDT56" s="161"/>
      <c r="GDU56" s="160"/>
      <c r="GDV56" s="154"/>
      <c r="GDW56" s="161"/>
      <c r="GDX56" s="160"/>
      <c r="GDY56" s="154"/>
      <c r="GDZ56" s="161"/>
      <c r="GEA56" s="160"/>
      <c r="GEB56" s="154"/>
      <c r="GEC56" s="161"/>
      <c r="GED56" s="160"/>
      <c r="GEE56" s="154"/>
      <c r="GEF56" s="161"/>
      <c r="GEG56" s="160"/>
      <c r="GEH56" s="154"/>
      <c r="GEI56" s="161"/>
      <c r="GEJ56" s="160"/>
      <c r="GEK56" s="154"/>
      <c r="GEL56" s="161"/>
      <c r="GEM56" s="160"/>
      <c r="GEN56" s="154"/>
      <c r="GEO56" s="161"/>
      <c r="GEP56" s="160"/>
      <c r="GEQ56" s="154"/>
      <c r="GER56" s="161"/>
      <c r="GES56" s="160"/>
      <c r="GET56" s="154"/>
      <c r="GEU56" s="161"/>
      <c r="GEV56" s="160"/>
      <c r="GEW56" s="154"/>
      <c r="GEX56" s="161"/>
      <c r="GEY56" s="160"/>
      <c r="GEZ56" s="154"/>
      <c r="GFA56" s="161"/>
      <c r="GFB56" s="160"/>
      <c r="GFC56" s="154"/>
      <c r="GFD56" s="161"/>
      <c r="GFE56" s="160"/>
      <c r="GFF56" s="154"/>
      <c r="GFG56" s="161"/>
      <c r="GFH56" s="160"/>
      <c r="GFI56" s="154"/>
      <c r="GFJ56" s="161"/>
      <c r="GFK56" s="160"/>
      <c r="GFL56" s="154"/>
      <c r="GFM56" s="161"/>
      <c r="GFN56" s="160"/>
      <c r="GFO56" s="154"/>
      <c r="GFP56" s="161"/>
      <c r="GFQ56" s="160"/>
      <c r="GFR56" s="154"/>
      <c r="GFS56" s="161"/>
      <c r="GFT56" s="160"/>
      <c r="GFU56" s="154"/>
      <c r="GFV56" s="161"/>
      <c r="GFW56" s="160"/>
      <c r="GFX56" s="154"/>
      <c r="GFY56" s="161"/>
      <c r="GFZ56" s="160"/>
      <c r="GGA56" s="154"/>
      <c r="GGB56" s="161"/>
      <c r="GGC56" s="160"/>
      <c r="GGD56" s="154"/>
      <c r="GGE56" s="161"/>
      <c r="GGF56" s="160"/>
      <c r="GGG56" s="154"/>
      <c r="GGH56" s="161"/>
      <c r="GGI56" s="160"/>
      <c r="GGJ56" s="154"/>
      <c r="GGK56" s="161"/>
      <c r="GGL56" s="160"/>
      <c r="GGM56" s="154"/>
      <c r="GGN56" s="161"/>
      <c r="GGO56" s="160"/>
      <c r="GGP56" s="154"/>
      <c r="GGQ56" s="161"/>
      <c r="GGR56" s="160"/>
      <c r="GGS56" s="154"/>
      <c r="GGT56" s="161"/>
      <c r="GGU56" s="160"/>
      <c r="GGV56" s="154"/>
      <c r="GGW56" s="161"/>
      <c r="GGX56" s="160"/>
      <c r="GGY56" s="154"/>
      <c r="GGZ56" s="161"/>
      <c r="GHA56" s="160"/>
      <c r="GHB56" s="154"/>
      <c r="GHC56" s="161"/>
      <c r="GHD56" s="160"/>
      <c r="GHE56" s="154"/>
      <c r="GHF56" s="161"/>
      <c r="GHG56" s="160"/>
      <c r="GHH56" s="154"/>
      <c r="GHI56" s="161"/>
      <c r="GHJ56" s="160"/>
      <c r="GHK56" s="154"/>
      <c r="GHL56" s="161"/>
      <c r="GHM56" s="160"/>
      <c r="GHN56" s="154"/>
      <c r="GHO56" s="161"/>
      <c r="GHP56" s="160"/>
      <c r="GHQ56" s="154"/>
      <c r="GHR56" s="161"/>
      <c r="GHS56" s="160"/>
      <c r="GHT56" s="154"/>
      <c r="GHU56" s="161"/>
      <c r="GHV56" s="160"/>
      <c r="GHW56" s="154"/>
      <c r="GHX56" s="161"/>
      <c r="GHY56" s="160"/>
      <c r="GHZ56" s="154"/>
      <c r="GIA56" s="161"/>
      <c r="GIB56" s="160"/>
      <c r="GIC56" s="154"/>
      <c r="GID56" s="161"/>
      <c r="GIE56" s="160"/>
      <c r="GIF56" s="154"/>
      <c r="GIG56" s="161"/>
      <c r="GIH56" s="160"/>
      <c r="GII56" s="154"/>
      <c r="GIJ56" s="161"/>
      <c r="GIK56" s="160"/>
      <c r="GIL56" s="154"/>
      <c r="GIM56" s="161"/>
      <c r="GIN56" s="160"/>
      <c r="GIO56" s="154"/>
      <c r="GIP56" s="161"/>
      <c r="GIQ56" s="160"/>
      <c r="GIR56" s="154"/>
      <c r="GIS56" s="161"/>
      <c r="GIT56" s="160"/>
      <c r="GIU56" s="154"/>
      <c r="GIV56" s="161"/>
      <c r="GIW56" s="160"/>
      <c r="GIX56" s="154"/>
      <c r="GIY56" s="161"/>
      <c r="GIZ56" s="160"/>
      <c r="GJA56" s="154"/>
      <c r="GJB56" s="161"/>
      <c r="GJC56" s="160"/>
      <c r="GJD56" s="154"/>
      <c r="GJE56" s="161"/>
      <c r="GJF56" s="160"/>
      <c r="GJG56" s="154"/>
      <c r="GJH56" s="161"/>
      <c r="GJI56" s="160"/>
      <c r="GJJ56" s="154"/>
      <c r="GJK56" s="161"/>
      <c r="GJL56" s="160"/>
      <c r="GJM56" s="154"/>
      <c r="GJN56" s="161"/>
      <c r="GJO56" s="160"/>
      <c r="GJP56" s="154"/>
      <c r="GJQ56" s="161"/>
      <c r="GJR56" s="160"/>
      <c r="GJS56" s="154"/>
      <c r="GJT56" s="161"/>
      <c r="GJU56" s="160"/>
      <c r="GJV56" s="154"/>
      <c r="GJW56" s="161"/>
      <c r="GJX56" s="160"/>
      <c r="GJY56" s="154"/>
      <c r="GJZ56" s="161"/>
      <c r="GKA56" s="160"/>
      <c r="GKB56" s="154"/>
      <c r="GKC56" s="161"/>
      <c r="GKD56" s="160"/>
      <c r="GKE56" s="154"/>
      <c r="GKF56" s="161"/>
      <c r="GKG56" s="160"/>
      <c r="GKH56" s="154"/>
      <c r="GKI56" s="161"/>
      <c r="GKJ56" s="160"/>
      <c r="GKK56" s="154"/>
      <c r="GKL56" s="161"/>
      <c r="GKM56" s="160"/>
      <c r="GKN56" s="154"/>
      <c r="GKO56" s="161"/>
      <c r="GKP56" s="160"/>
      <c r="GKQ56" s="154"/>
      <c r="GKR56" s="161"/>
      <c r="GKS56" s="160"/>
      <c r="GKT56" s="154"/>
      <c r="GKU56" s="161"/>
      <c r="GKV56" s="160"/>
      <c r="GKW56" s="154"/>
      <c r="GKX56" s="161"/>
      <c r="GKY56" s="160"/>
      <c r="GKZ56" s="154"/>
      <c r="GLA56" s="161"/>
      <c r="GLB56" s="160"/>
      <c r="GLC56" s="154"/>
      <c r="GLD56" s="161"/>
      <c r="GLE56" s="160"/>
      <c r="GLF56" s="154"/>
      <c r="GLG56" s="161"/>
      <c r="GLH56" s="160"/>
      <c r="GLI56" s="154"/>
      <c r="GLJ56" s="161"/>
      <c r="GLK56" s="160"/>
      <c r="GLL56" s="154"/>
      <c r="GLM56" s="161"/>
      <c r="GLN56" s="160"/>
      <c r="GLO56" s="154"/>
      <c r="GLP56" s="161"/>
      <c r="GLQ56" s="160"/>
      <c r="GLR56" s="154"/>
      <c r="GLS56" s="161"/>
      <c r="GLT56" s="160"/>
      <c r="GLU56" s="154"/>
      <c r="GLV56" s="161"/>
      <c r="GLW56" s="160"/>
      <c r="GLX56" s="154"/>
      <c r="GLY56" s="161"/>
      <c r="GLZ56" s="160"/>
      <c r="GMA56" s="154"/>
      <c r="GMB56" s="161"/>
      <c r="GMC56" s="160"/>
      <c r="GMD56" s="154"/>
      <c r="GME56" s="161"/>
      <c r="GMF56" s="160"/>
      <c r="GMG56" s="154"/>
      <c r="GMH56" s="161"/>
      <c r="GMI56" s="160"/>
      <c r="GMJ56" s="154"/>
      <c r="GMK56" s="161"/>
      <c r="GML56" s="160"/>
      <c r="GMM56" s="154"/>
      <c r="GMN56" s="161"/>
      <c r="GMO56" s="160"/>
      <c r="GMP56" s="154"/>
      <c r="GMQ56" s="161"/>
      <c r="GMR56" s="160"/>
      <c r="GMS56" s="154"/>
      <c r="GMT56" s="161"/>
      <c r="GMU56" s="160"/>
      <c r="GMV56" s="154"/>
      <c r="GMW56" s="161"/>
      <c r="GMX56" s="160"/>
      <c r="GMY56" s="154"/>
      <c r="GMZ56" s="161"/>
      <c r="GNA56" s="160"/>
      <c r="GNB56" s="154"/>
      <c r="GNC56" s="161"/>
      <c r="GND56" s="160"/>
      <c r="GNE56" s="154"/>
      <c r="GNF56" s="161"/>
      <c r="GNG56" s="160"/>
      <c r="GNH56" s="154"/>
      <c r="GNI56" s="161"/>
      <c r="GNJ56" s="160"/>
      <c r="GNK56" s="154"/>
      <c r="GNL56" s="161"/>
      <c r="GNM56" s="160"/>
      <c r="GNN56" s="154"/>
      <c r="GNO56" s="161"/>
      <c r="GNP56" s="160"/>
      <c r="GNQ56" s="154"/>
      <c r="GNR56" s="161"/>
      <c r="GNS56" s="160"/>
      <c r="GNT56" s="154"/>
      <c r="GNU56" s="161"/>
      <c r="GNV56" s="160"/>
      <c r="GNW56" s="154"/>
      <c r="GNX56" s="161"/>
      <c r="GNY56" s="160"/>
      <c r="GNZ56" s="154"/>
      <c r="GOA56" s="161"/>
      <c r="GOB56" s="160"/>
      <c r="GOC56" s="154"/>
      <c r="GOD56" s="161"/>
      <c r="GOE56" s="160"/>
      <c r="GOF56" s="154"/>
      <c r="GOG56" s="161"/>
      <c r="GOH56" s="160"/>
      <c r="GOI56" s="154"/>
      <c r="GOJ56" s="161"/>
      <c r="GOK56" s="160"/>
      <c r="GOL56" s="154"/>
      <c r="GOM56" s="161"/>
      <c r="GON56" s="160"/>
      <c r="GOO56" s="154"/>
      <c r="GOP56" s="161"/>
      <c r="GOQ56" s="160"/>
      <c r="GOR56" s="154"/>
      <c r="GOS56" s="161"/>
      <c r="GOT56" s="160"/>
      <c r="GOU56" s="154"/>
      <c r="GOV56" s="161"/>
      <c r="GOW56" s="160"/>
      <c r="GOX56" s="154"/>
      <c r="GOY56" s="161"/>
      <c r="GOZ56" s="160"/>
      <c r="GPA56" s="154"/>
      <c r="GPB56" s="161"/>
      <c r="GPC56" s="160"/>
      <c r="GPD56" s="154"/>
      <c r="GPE56" s="161"/>
      <c r="GPF56" s="160"/>
      <c r="GPG56" s="154"/>
      <c r="GPH56" s="161"/>
      <c r="GPI56" s="160"/>
      <c r="GPJ56" s="154"/>
      <c r="GPK56" s="161"/>
      <c r="GPL56" s="160"/>
      <c r="GPM56" s="154"/>
      <c r="GPN56" s="161"/>
      <c r="GPO56" s="160"/>
      <c r="GPP56" s="154"/>
      <c r="GPQ56" s="161"/>
      <c r="GPR56" s="160"/>
      <c r="GPS56" s="154"/>
      <c r="GPT56" s="161"/>
      <c r="GPU56" s="160"/>
      <c r="GPV56" s="154"/>
      <c r="GPW56" s="161"/>
      <c r="GPX56" s="160"/>
      <c r="GPY56" s="154"/>
      <c r="GPZ56" s="161"/>
      <c r="GQA56" s="160"/>
      <c r="GQB56" s="154"/>
      <c r="GQC56" s="161"/>
      <c r="GQD56" s="160"/>
      <c r="GQE56" s="154"/>
      <c r="GQF56" s="161"/>
      <c r="GQG56" s="160"/>
      <c r="GQH56" s="154"/>
      <c r="GQI56" s="161"/>
      <c r="GQJ56" s="160"/>
      <c r="GQK56" s="154"/>
      <c r="GQL56" s="161"/>
      <c r="GQM56" s="160"/>
      <c r="GQN56" s="154"/>
      <c r="GQO56" s="161"/>
      <c r="GQP56" s="160"/>
      <c r="GQQ56" s="154"/>
      <c r="GQR56" s="161"/>
      <c r="GQS56" s="160"/>
      <c r="GQT56" s="154"/>
      <c r="GQU56" s="161"/>
      <c r="GQV56" s="160"/>
      <c r="GQW56" s="154"/>
      <c r="GQX56" s="161"/>
      <c r="GQY56" s="160"/>
      <c r="GQZ56" s="154"/>
      <c r="GRA56" s="161"/>
      <c r="GRB56" s="160"/>
      <c r="GRC56" s="154"/>
      <c r="GRD56" s="161"/>
      <c r="GRE56" s="160"/>
      <c r="GRF56" s="154"/>
      <c r="GRG56" s="161"/>
      <c r="GRH56" s="160"/>
      <c r="GRI56" s="154"/>
      <c r="GRJ56" s="161"/>
      <c r="GRK56" s="160"/>
      <c r="GRL56" s="154"/>
      <c r="GRM56" s="161"/>
      <c r="GRN56" s="160"/>
      <c r="GRO56" s="154"/>
      <c r="GRP56" s="161"/>
      <c r="GRQ56" s="160"/>
      <c r="GRR56" s="154"/>
      <c r="GRS56" s="161"/>
      <c r="GRT56" s="160"/>
      <c r="GRU56" s="154"/>
      <c r="GRV56" s="161"/>
      <c r="GRW56" s="160"/>
      <c r="GRX56" s="154"/>
      <c r="GRY56" s="161"/>
      <c r="GRZ56" s="160"/>
      <c r="GSA56" s="154"/>
      <c r="GSB56" s="161"/>
      <c r="GSC56" s="160"/>
      <c r="GSD56" s="154"/>
      <c r="GSE56" s="161"/>
      <c r="GSF56" s="160"/>
      <c r="GSG56" s="154"/>
      <c r="GSH56" s="161"/>
      <c r="GSI56" s="160"/>
      <c r="GSJ56" s="154"/>
      <c r="GSK56" s="161"/>
      <c r="GSL56" s="160"/>
      <c r="GSM56" s="154"/>
      <c r="GSN56" s="161"/>
      <c r="GSO56" s="160"/>
      <c r="GSP56" s="154"/>
      <c r="GSQ56" s="161"/>
      <c r="GSR56" s="160"/>
      <c r="GSS56" s="154"/>
      <c r="GST56" s="161"/>
      <c r="GSU56" s="160"/>
      <c r="GSV56" s="154"/>
      <c r="GSW56" s="161"/>
      <c r="GSX56" s="160"/>
      <c r="GSY56" s="154"/>
      <c r="GSZ56" s="161"/>
      <c r="GTA56" s="160"/>
      <c r="GTB56" s="154"/>
      <c r="GTC56" s="161"/>
      <c r="GTD56" s="160"/>
      <c r="GTE56" s="154"/>
      <c r="GTF56" s="161"/>
      <c r="GTG56" s="160"/>
      <c r="GTH56" s="154"/>
      <c r="GTI56" s="161"/>
      <c r="GTJ56" s="160"/>
      <c r="GTK56" s="154"/>
      <c r="GTL56" s="161"/>
      <c r="GTM56" s="160"/>
      <c r="GTN56" s="154"/>
      <c r="GTO56" s="161"/>
      <c r="GTP56" s="160"/>
      <c r="GTQ56" s="154"/>
      <c r="GTR56" s="161"/>
      <c r="GTS56" s="160"/>
      <c r="GTT56" s="154"/>
      <c r="GTU56" s="161"/>
      <c r="GTV56" s="160"/>
      <c r="GTW56" s="154"/>
      <c r="GTX56" s="161"/>
      <c r="GTY56" s="160"/>
      <c r="GTZ56" s="154"/>
      <c r="GUA56" s="161"/>
      <c r="GUB56" s="160"/>
      <c r="GUC56" s="154"/>
      <c r="GUD56" s="161"/>
      <c r="GUE56" s="160"/>
      <c r="GUF56" s="154"/>
      <c r="GUG56" s="161"/>
      <c r="GUH56" s="160"/>
      <c r="GUI56" s="154"/>
      <c r="GUJ56" s="161"/>
      <c r="GUK56" s="160"/>
      <c r="GUL56" s="154"/>
      <c r="GUM56" s="161"/>
      <c r="GUN56" s="160"/>
      <c r="GUO56" s="154"/>
      <c r="GUP56" s="161"/>
      <c r="GUQ56" s="160"/>
      <c r="GUR56" s="154"/>
      <c r="GUS56" s="161"/>
      <c r="GUT56" s="160"/>
      <c r="GUU56" s="154"/>
      <c r="GUV56" s="161"/>
      <c r="GUW56" s="160"/>
      <c r="GUX56" s="154"/>
      <c r="GUY56" s="161"/>
      <c r="GUZ56" s="160"/>
      <c r="GVA56" s="154"/>
      <c r="GVB56" s="161"/>
      <c r="GVC56" s="160"/>
      <c r="GVD56" s="154"/>
      <c r="GVE56" s="161"/>
      <c r="GVF56" s="160"/>
      <c r="GVG56" s="154"/>
      <c r="GVH56" s="161"/>
      <c r="GVI56" s="160"/>
      <c r="GVJ56" s="154"/>
      <c r="GVK56" s="161"/>
      <c r="GVL56" s="160"/>
      <c r="GVM56" s="154"/>
      <c r="GVN56" s="161"/>
      <c r="GVO56" s="160"/>
      <c r="GVP56" s="154"/>
      <c r="GVQ56" s="161"/>
      <c r="GVR56" s="160"/>
      <c r="GVS56" s="154"/>
      <c r="GVT56" s="161"/>
      <c r="GVU56" s="160"/>
      <c r="GVV56" s="154"/>
      <c r="GVW56" s="161"/>
      <c r="GVX56" s="160"/>
      <c r="GVY56" s="154"/>
      <c r="GVZ56" s="161"/>
      <c r="GWA56" s="160"/>
      <c r="GWB56" s="154"/>
      <c r="GWC56" s="161"/>
      <c r="GWD56" s="160"/>
      <c r="GWE56" s="154"/>
      <c r="GWF56" s="161"/>
      <c r="GWG56" s="160"/>
      <c r="GWH56" s="154"/>
      <c r="GWI56" s="161"/>
      <c r="GWJ56" s="160"/>
      <c r="GWK56" s="154"/>
      <c r="GWL56" s="161"/>
      <c r="GWM56" s="160"/>
      <c r="GWN56" s="154"/>
      <c r="GWO56" s="161"/>
      <c r="GWP56" s="160"/>
      <c r="GWQ56" s="154"/>
      <c r="GWR56" s="161"/>
      <c r="GWS56" s="160"/>
      <c r="GWT56" s="154"/>
      <c r="GWU56" s="161"/>
      <c r="GWV56" s="160"/>
      <c r="GWW56" s="154"/>
      <c r="GWX56" s="161"/>
      <c r="GWY56" s="160"/>
      <c r="GWZ56" s="154"/>
      <c r="GXA56" s="161"/>
      <c r="GXB56" s="160"/>
      <c r="GXC56" s="154"/>
      <c r="GXD56" s="161"/>
      <c r="GXE56" s="160"/>
      <c r="GXF56" s="154"/>
      <c r="GXG56" s="161"/>
      <c r="GXH56" s="160"/>
      <c r="GXI56" s="154"/>
      <c r="GXJ56" s="161"/>
      <c r="GXK56" s="160"/>
      <c r="GXL56" s="154"/>
      <c r="GXM56" s="161"/>
      <c r="GXN56" s="160"/>
      <c r="GXO56" s="154"/>
      <c r="GXP56" s="161"/>
      <c r="GXQ56" s="160"/>
      <c r="GXR56" s="154"/>
      <c r="GXS56" s="161"/>
      <c r="GXT56" s="160"/>
      <c r="GXU56" s="154"/>
      <c r="GXV56" s="161"/>
      <c r="GXW56" s="160"/>
      <c r="GXX56" s="154"/>
      <c r="GXY56" s="161"/>
      <c r="GXZ56" s="160"/>
      <c r="GYA56" s="154"/>
      <c r="GYB56" s="161"/>
      <c r="GYC56" s="160"/>
      <c r="GYD56" s="154"/>
      <c r="GYE56" s="161"/>
      <c r="GYF56" s="160"/>
      <c r="GYG56" s="154"/>
      <c r="GYH56" s="161"/>
      <c r="GYI56" s="160"/>
      <c r="GYJ56" s="154"/>
      <c r="GYK56" s="161"/>
      <c r="GYL56" s="160"/>
      <c r="GYM56" s="154"/>
      <c r="GYN56" s="161"/>
      <c r="GYO56" s="160"/>
      <c r="GYP56" s="154"/>
      <c r="GYQ56" s="161"/>
      <c r="GYR56" s="160"/>
      <c r="GYS56" s="154"/>
      <c r="GYT56" s="161"/>
      <c r="GYU56" s="160"/>
      <c r="GYV56" s="154"/>
      <c r="GYW56" s="161"/>
      <c r="GYX56" s="160"/>
      <c r="GYY56" s="154"/>
      <c r="GYZ56" s="161"/>
      <c r="GZA56" s="160"/>
      <c r="GZB56" s="154"/>
      <c r="GZC56" s="161"/>
      <c r="GZD56" s="160"/>
      <c r="GZE56" s="154"/>
      <c r="GZF56" s="161"/>
      <c r="GZG56" s="160"/>
      <c r="GZH56" s="154"/>
      <c r="GZI56" s="161"/>
      <c r="GZJ56" s="160"/>
      <c r="GZK56" s="154"/>
      <c r="GZL56" s="161"/>
      <c r="GZM56" s="160"/>
      <c r="GZN56" s="154"/>
      <c r="GZO56" s="161"/>
      <c r="GZP56" s="160"/>
      <c r="GZQ56" s="154"/>
      <c r="GZR56" s="161"/>
      <c r="GZS56" s="160"/>
      <c r="GZT56" s="154"/>
      <c r="GZU56" s="161"/>
      <c r="GZV56" s="160"/>
      <c r="GZW56" s="154"/>
      <c r="GZX56" s="161"/>
      <c r="GZY56" s="160"/>
      <c r="GZZ56" s="154"/>
      <c r="HAA56" s="161"/>
      <c r="HAB56" s="160"/>
      <c r="HAC56" s="154"/>
      <c r="HAD56" s="161"/>
      <c r="HAE56" s="160"/>
      <c r="HAF56" s="154"/>
      <c r="HAG56" s="161"/>
      <c r="HAH56" s="160"/>
      <c r="HAI56" s="154"/>
      <c r="HAJ56" s="161"/>
      <c r="HAK56" s="160"/>
      <c r="HAL56" s="154"/>
      <c r="HAM56" s="161"/>
      <c r="HAN56" s="160"/>
      <c r="HAO56" s="154"/>
      <c r="HAP56" s="161"/>
      <c r="HAQ56" s="160"/>
      <c r="HAR56" s="154"/>
      <c r="HAS56" s="161"/>
      <c r="HAT56" s="160"/>
      <c r="HAU56" s="154"/>
      <c r="HAV56" s="161"/>
      <c r="HAW56" s="160"/>
      <c r="HAX56" s="154"/>
      <c r="HAY56" s="161"/>
      <c r="HAZ56" s="160"/>
      <c r="HBA56" s="154"/>
      <c r="HBB56" s="161"/>
      <c r="HBC56" s="160"/>
      <c r="HBD56" s="154"/>
      <c r="HBE56" s="161"/>
      <c r="HBF56" s="160"/>
      <c r="HBG56" s="154"/>
      <c r="HBH56" s="161"/>
      <c r="HBI56" s="160"/>
      <c r="HBJ56" s="154"/>
      <c r="HBK56" s="161"/>
      <c r="HBL56" s="160"/>
      <c r="HBM56" s="154"/>
      <c r="HBN56" s="161"/>
      <c r="HBO56" s="160"/>
      <c r="HBP56" s="154"/>
      <c r="HBQ56" s="161"/>
      <c r="HBR56" s="160"/>
      <c r="HBS56" s="154"/>
      <c r="HBT56" s="161"/>
      <c r="HBU56" s="160"/>
      <c r="HBV56" s="154"/>
      <c r="HBW56" s="161"/>
      <c r="HBX56" s="160"/>
      <c r="HBY56" s="154"/>
      <c r="HBZ56" s="161"/>
      <c r="HCA56" s="160"/>
      <c r="HCB56" s="154"/>
      <c r="HCC56" s="161"/>
      <c r="HCD56" s="160"/>
      <c r="HCE56" s="154"/>
      <c r="HCF56" s="161"/>
      <c r="HCG56" s="160"/>
      <c r="HCH56" s="154"/>
      <c r="HCI56" s="161"/>
      <c r="HCJ56" s="160"/>
      <c r="HCK56" s="154"/>
      <c r="HCL56" s="161"/>
      <c r="HCM56" s="160"/>
      <c r="HCN56" s="154"/>
      <c r="HCO56" s="161"/>
      <c r="HCP56" s="160"/>
      <c r="HCQ56" s="154"/>
      <c r="HCR56" s="161"/>
      <c r="HCS56" s="160"/>
      <c r="HCT56" s="154"/>
      <c r="HCU56" s="161"/>
      <c r="HCV56" s="160"/>
      <c r="HCW56" s="154"/>
      <c r="HCX56" s="161"/>
      <c r="HCY56" s="160"/>
      <c r="HCZ56" s="154"/>
      <c r="HDA56" s="161"/>
      <c r="HDB56" s="160"/>
      <c r="HDC56" s="154"/>
      <c r="HDD56" s="161"/>
      <c r="HDE56" s="160"/>
      <c r="HDF56" s="154"/>
      <c r="HDG56" s="161"/>
      <c r="HDH56" s="160"/>
      <c r="HDI56" s="154"/>
      <c r="HDJ56" s="161"/>
      <c r="HDK56" s="160"/>
      <c r="HDL56" s="154"/>
      <c r="HDM56" s="161"/>
      <c r="HDN56" s="160"/>
      <c r="HDO56" s="154"/>
      <c r="HDP56" s="161"/>
      <c r="HDQ56" s="160"/>
      <c r="HDR56" s="154"/>
      <c r="HDS56" s="161"/>
      <c r="HDT56" s="160"/>
      <c r="HDU56" s="154"/>
      <c r="HDV56" s="161"/>
      <c r="HDW56" s="160"/>
      <c r="HDX56" s="154"/>
      <c r="HDY56" s="161"/>
      <c r="HDZ56" s="160"/>
      <c r="HEA56" s="154"/>
      <c r="HEB56" s="161"/>
      <c r="HEC56" s="160"/>
      <c r="HED56" s="154"/>
      <c r="HEE56" s="161"/>
      <c r="HEF56" s="160"/>
      <c r="HEG56" s="154"/>
      <c r="HEH56" s="161"/>
      <c r="HEI56" s="160"/>
      <c r="HEJ56" s="154"/>
      <c r="HEK56" s="161"/>
      <c r="HEL56" s="160"/>
      <c r="HEM56" s="154"/>
      <c r="HEN56" s="161"/>
      <c r="HEO56" s="160"/>
      <c r="HEP56" s="154"/>
      <c r="HEQ56" s="161"/>
      <c r="HER56" s="160"/>
      <c r="HES56" s="154"/>
      <c r="HET56" s="161"/>
      <c r="HEU56" s="160"/>
      <c r="HEV56" s="154"/>
      <c r="HEW56" s="161"/>
      <c r="HEX56" s="160"/>
      <c r="HEY56" s="154"/>
      <c r="HEZ56" s="161"/>
      <c r="HFA56" s="160"/>
      <c r="HFB56" s="154"/>
      <c r="HFC56" s="161"/>
      <c r="HFD56" s="160"/>
      <c r="HFE56" s="154"/>
      <c r="HFF56" s="161"/>
      <c r="HFG56" s="160"/>
      <c r="HFH56" s="154"/>
      <c r="HFI56" s="161"/>
      <c r="HFJ56" s="160"/>
      <c r="HFK56" s="154"/>
      <c r="HFL56" s="161"/>
      <c r="HFM56" s="160"/>
      <c r="HFN56" s="154"/>
      <c r="HFO56" s="161"/>
      <c r="HFP56" s="160"/>
      <c r="HFQ56" s="154"/>
      <c r="HFR56" s="161"/>
      <c r="HFS56" s="160"/>
      <c r="HFT56" s="154"/>
      <c r="HFU56" s="161"/>
      <c r="HFV56" s="160"/>
      <c r="HFW56" s="154"/>
      <c r="HFX56" s="161"/>
      <c r="HFY56" s="160"/>
      <c r="HFZ56" s="154"/>
      <c r="HGA56" s="161"/>
      <c r="HGB56" s="160"/>
      <c r="HGC56" s="154"/>
      <c r="HGD56" s="161"/>
      <c r="HGE56" s="160"/>
      <c r="HGF56" s="154"/>
      <c r="HGG56" s="161"/>
      <c r="HGH56" s="160"/>
      <c r="HGI56" s="154"/>
      <c r="HGJ56" s="161"/>
      <c r="HGK56" s="160"/>
      <c r="HGL56" s="154"/>
      <c r="HGM56" s="161"/>
      <c r="HGN56" s="160"/>
      <c r="HGO56" s="154"/>
      <c r="HGP56" s="161"/>
      <c r="HGQ56" s="160"/>
      <c r="HGR56" s="154"/>
      <c r="HGS56" s="161"/>
      <c r="HGT56" s="160"/>
      <c r="HGU56" s="154"/>
      <c r="HGV56" s="161"/>
      <c r="HGW56" s="160"/>
      <c r="HGX56" s="154"/>
      <c r="HGY56" s="161"/>
      <c r="HGZ56" s="160"/>
      <c r="HHA56" s="154"/>
      <c r="HHB56" s="161"/>
      <c r="HHC56" s="160"/>
      <c r="HHD56" s="154"/>
      <c r="HHE56" s="161"/>
      <c r="HHF56" s="160"/>
      <c r="HHG56" s="154"/>
      <c r="HHH56" s="161"/>
      <c r="HHI56" s="160"/>
      <c r="HHJ56" s="154"/>
      <c r="HHK56" s="161"/>
      <c r="HHL56" s="160"/>
      <c r="HHM56" s="154"/>
      <c r="HHN56" s="161"/>
      <c r="HHO56" s="160"/>
      <c r="HHP56" s="154"/>
      <c r="HHQ56" s="161"/>
      <c r="HHR56" s="160"/>
      <c r="HHS56" s="154"/>
      <c r="HHT56" s="161"/>
      <c r="HHU56" s="160"/>
      <c r="HHV56" s="154"/>
      <c r="HHW56" s="161"/>
      <c r="HHX56" s="160"/>
      <c r="HHY56" s="154"/>
      <c r="HHZ56" s="161"/>
      <c r="HIA56" s="160"/>
      <c r="HIB56" s="154"/>
      <c r="HIC56" s="161"/>
      <c r="HID56" s="160"/>
      <c r="HIE56" s="154"/>
      <c r="HIF56" s="161"/>
      <c r="HIG56" s="160"/>
      <c r="HIH56" s="154"/>
      <c r="HII56" s="161"/>
      <c r="HIJ56" s="160"/>
      <c r="HIK56" s="154"/>
      <c r="HIL56" s="161"/>
      <c r="HIM56" s="160"/>
      <c r="HIN56" s="154"/>
      <c r="HIO56" s="161"/>
      <c r="HIP56" s="160"/>
      <c r="HIQ56" s="154"/>
      <c r="HIR56" s="161"/>
      <c r="HIS56" s="160"/>
      <c r="HIT56" s="154"/>
      <c r="HIU56" s="161"/>
      <c r="HIV56" s="160"/>
      <c r="HIW56" s="154"/>
      <c r="HIX56" s="161"/>
      <c r="HIY56" s="160"/>
      <c r="HIZ56" s="154"/>
      <c r="HJA56" s="161"/>
      <c r="HJB56" s="160"/>
      <c r="HJC56" s="154"/>
      <c r="HJD56" s="161"/>
      <c r="HJE56" s="160"/>
      <c r="HJF56" s="154"/>
      <c r="HJG56" s="161"/>
      <c r="HJH56" s="160"/>
      <c r="HJI56" s="154"/>
      <c r="HJJ56" s="161"/>
      <c r="HJK56" s="160"/>
      <c r="HJL56" s="154"/>
      <c r="HJM56" s="161"/>
      <c r="HJN56" s="160"/>
      <c r="HJO56" s="154"/>
      <c r="HJP56" s="161"/>
      <c r="HJQ56" s="160"/>
      <c r="HJR56" s="154"/>
      <c r="HJS56" s="161"/>
      <c r="HJT56" s="160"/>
      <c r="HJU56" s="154"/>
      <c r="HJV56" s="161"/>
      <c r="HJW56" s="160"/>
      <c r="HJX56" s="154"/>
      <c r="HJY56" s="161"/>
      <c r="HJZ56" s="160"/>
      <c r="HKA56" s="154"/>
      <c r="HKB56" s="161"/>
      <c r="HKC56" s="160"/>
      <c r="HKD56" s="154"/>
      <c r="HKE56" s="161"/>
      <c r="HKF56" s="160"/>
      <c r="HKG56" s="154"/>
      <c r="HKH56" s="161"/>
      <c r="HKI56" s="160"/>
      <c r="HKJ56" s="154"/>
      <c r="HKK56" s="161"/>
      <c r="HKL56" s="160"/>
      <c r="HKM56" s="154"/>
      <c r="HKN56" s="161"/>
      <c r="HKO56" s="160"/>
      <c r="HKP56" s="154"/>
      <c r="HKQ56" s="161"/>
      <c r="HKR56" s="160"/>
      <c r="HKS56" s="154"/>
      <c r="HKT56" s="161"/>
      <c r="HKU56" s="160"/>
      <c r="HKV56" s="154"/>
      <c r="HKW56" s="161"/>
      <c r="HKX56" s="160"/>
      <c r="HKY56" s="154"/>
      <c r="HKZ56" s="161"/>
      <c r="HLA56" s="160"/>
      <c r="HLB56" s="154"/>
      <c r="HLC56" s="161"/>
      <c r="HLD56" s="160"/>
      <c r="HLE56" s="154"/>
      <c r="HLF56" s="161"/>
      <c r="HLG56" s="160"/>
      <c r="HLH56" s="154"/>
      <c r="HLI56" s="161"/>
      <c r="HLJ56" s="160"/>
      <c r="HLK56" s="154"/>
      <c r="HLL56" s="161"/>
      <c r="HLM56" s="160"/>
      <c r="HLN56" s="154"/>
      <c r="HLO56" s="161"/>
      <c r="HLP56" s="160"/>
      <c r="HLQ56" s="154"/>
      <c r="HLR56" s="161"/>
      <c r="HLS56" s="160"/>
      <c r="HLT56" s="154"/>
      <c r="HLU56" s="161"/>
      <c r="HLV56" s="160"/>
      <c r="HLW56" s="154"/>
      <c r="HLX56" s="161"/>
      <c r="HLY56" s="160"/>
      <c r="HLZ56" s="154"/>
      <c r="HMA56" s="161"/>
      <c r="HMB56" s="160"/>
      <c r="HMC56" s="154"/>
      <c r="HMD56" s="161"/>
      <c r="HME56" s="160"/>
      <c r="HMF56" s="154"/>
      <c r="HMG56" s="161"/>
      <c r="HMH56" s="160"/>
      <c r="HMI56" s="154"/>
      <c r="HMJ56" s="161"/>
      <c r="HMK56" s="160"/>
      <c r="HML56" s="154"/>
      <c r="HMM56" s="161"/>
      <c r="HMN56" s="160"/>
      <c r="HMO56" s="154"/>
      <c r="HMP56" s="161"/>
      <c r="HMQ56" s="160"/>
      <c r="HMR56" s="154"/>
      <c r="HMS56" s="161"/>
      <c r="HMT56" s="160"/>
      <c r="HMU56" s="154"/>
      <c r="HMV56" s="161"/>
      <c r="HMW56" s="160"/>
      <c r="HMX56" s="154"/>
      <c r="HMY56" s="161"/>
      <c r="HMZ56" s="160"/>
      <c r="HNA56" s="154"/>
      <c r="HNB56" s="161"/>
      <c r="HNC56" s="160"/>
      <c r="HND56" s="154"/>
      <c r="HNE56" s="161"/>
      <c r="HNF56" s="160"/>
      <c r="HNG56" s="154"/>
      <c r="HNH56" s="161"/>
      <c r="HNI56" s="160"/>
      <c r="HNJ56" s="154"/>
      <c r="HNK56" s="161"/>
      <c r="HNL56" s="160"/>
      <c r="HNM56" s="154"/>
      <c r="HNN56" s="161"/>
      <c r="HNO56" s="160"/>
      <c r="HNP56" s="154"/>
      <c r="HNQ56" s="161"/>
      <c r="HNR56" s="160"/>
      <c r="HNS56" s="154"/>
      <c r="HNT56" s="161"/>
      <c r="HNU56" s="160"/>
      <c r="HNV56" s="154"/>
      <c r="HNW56" s="161"/>
      <c r="HNX56" s="160"/>
      <c r="HNY56" s="154"/>
      <c r="HNZ56" s="161"/>
      <c r="HOA56" s="160"/>
      <c r="HOB56" s="154"/>
      <c r="HOC56" s="161"/>
      <c r="HOD56" s="160"/>
      <c r="HOE56" s="154"/>
      <c r="HOF56" s="161"/>
      <c r="HOG56" s="160"/>
      <c r="HOH56" s="154"/>
      <c r="HOI56" s="161"/>
      <c r="HOJ56" s="160"/>
      <c r="HOK56" s="154"/>
      <c r="HOL56" s="161"/>
      <c r="HOM56" s="160"/>
      <c r="HON56" s="154"/>
      <c r="HOO56" s="161"/>
      <c r="HOP56" s="160"/>
      <c r="HOQ56" s="154"/>
      <c r="HOR56" s="161"/>
      <c r="HOS56" s="160"/>
      <c r="HOT56" s="154"/>
      <c r="HOU56" s="161"/>
      <c r="HOV56" s="160"/>
      <c r="HOW56" s="154"/>
      <c r="HOX56" s="161"/>
      <c r="HOY56" s="160"/>
      <c r="HOZ56" s="154"/>
      <c r="HPA56" s="161"/>
      <c r="HPB56" s="160"/>
      <c r="HPC56" s="154"/>
      <c r="HPD56" s="161"/>
      <c r="HPE56" s="160"/>
      <c r="HPF56" s="154"/>
      <c r="HPG56" s="161"/>
      <c r="HPH56" s="160"/>
      <c r="HPI56" s="154"/>
      <c r="HPJ56" s="161"/>
      <c r="HPK56" s="160"/>
      <c r="HPL56" s="154"/>
      <c r="HPM56" s="161"/>
      <c r="HPN56" s="160"/>
      <c r="HPO56" s="154"/>
      <c r="HPP56" s="161"/>
      <c r="HPQ56" s="160"/>
      <c r="HPR56" s="154"/>
      <c r="HPS56" s="161"/>
      <c r="HPT56" s="160"/>
      <c r="HPU56" s="154"/>
      <c r="HPV56" s="161"/>
      <c r="HPW56" s="160"/>
      <c r="HPX56" s="154"/>
      <c r="HPY56" s="161"/>
      <c r="HPZ56" s="160"/>
      <c r="HQA56" s="154"/>
      <c r="HQB56" s="161"/>
      <c r="HQC56" s="160"/>
      <c r="HQD56" s="154"/>
      <c r="HQE56" s="161"/>
      <c r="HQF56" s="160"/>
      <c r="HQG56" s="154"/>
      <c r="HQH56" s="161"/>
      <c r="HQI56" s="160"/>
      <c r="HQJ56" s="154"/>
      <c r="HQK56" s="161"/>
      <c r="HQL56" s="160"/>
      <c r="HQM56" s="154"/>
      <c r="HQN56" s="161"/>
      <c r="HQO56" s="160"/>
      <c r="HQP56" s="154"/>
      <c r="HQQ56" s="161"/>
      <c r="HQR56" s="160"/>
      <c r="HQS56" s="154"/>
      <c r="HQT56" s="161"/>
      <c r="HQU56" s="160"/>
      <c r="HQV56" s="154"/>
      <c r="HQW56" s="161"/>
      <c r="HQX56" s="160"/>
      <c r="HQY56" s="154"/>
      <c r="HQZ56" s="161"/>
      <c r="HRA56" s="160"/>
      <c r="HRB56" s="154"/>
      <c r="HRC56" s="161"/>
      <c r="HRD56" s="160"/>
      <c r="HRE56" s="154"/>
      <c r="HRF56" s="161"/>
      <c r="HRG56" s="160"/>
      <c r="HRH56" s="154"/>
      <c r="HRI56" s="161"/>
      <c r="HRJ56" s="160"/>
      <c r="HRK56" s="154"/>
      <c r="HRL56" s="161"/>
      <c r="HRM56" s="160"/>
      <c r="HRN56" s="154"/>
      <c r="HRO56" s="161"/>
      <c r="HRP56" s="160"/>
      <c r="HRQ56" s="154"/>
      <c r="HRR56" s="161"/>
      <c r="HRS56" s="160"/>
      <c r="HRT56" s="154"/>
      <c r="HRU56" s="161"/>
      <c r="HRV56" s="160"/>
      <c r="HRW56" s="154"/>
      <c r="HRX56" s="161"/>
      <c r="HRY56" s="160"/>
      <c r="HRZ56" s="154"/>
      <c r="HSA56" s="161"/>
      <c r="HSB56" s="160"/>
      <c r="HSC56" s="154"/>
      <c r="HSD56" s="161"/>
      <c r="HSE56" s="160"/>
      <c r="HSF56" s="154"/>
      <c r="HSG56" s="161"/>
      <c r="HSH56" s="160"/>
      <c r="HSI56" s="154"/>
      <c r="HSJ56" s="161"/>
      <c r="HSK56" s="160"/>
      <c r="HSL56" s="154"/>
      <c r="HSM56" s="161"/>
      <c r="HSN56" s="160"/>
      <c r="HSO56" s="154"/>
      <c r="HSP56" s="161"/>
      <c r="HSQ56" s="160"/>
      <c r="HSR56" s="154"/>
      <c r="HSS56" s="161"/>
      <c r="HST56" s="160"/>
      <c r="HSU56" s="154"/>
      <c r="HSV56" s="161"/>
      <c r="HSW56" s="160"/>
      <c r="HSX56" s="154"/>
      <c r="HSY56" s="161"/>
      <c r="HSZ56" s="160"/>
      <c r="HTA56" s="154"/>
      <c r="HTB56" s="161"/>
      <c r="HTC56" s="160"/>
      <c r="HTD56" s="154"/>
      <c r="HTE56" s="161"/>
      <c r="HTF56" s="160"/>
      <c r="HTG56" s="154"/>
      <c r="HTH56" s="161"/>
      <c r="HTI56" s="160"/>
      <c r="HTJ56" s="154"/>
      <c r="HTK56" s="161"/>
      <c r="HTL56" s="160"/>
      <c r="HTM56" s="154"/>
      <c r="HTN56" s="161"/>
      <c r="HTO56" s="160"/>
      <c r="HTP56" s="154"/>
      <c r="HTQ56" s="161"/>
      <c r="HTR56" s="160"/>
      <c r="HTS56" s="154"/>
      <c r="HTT56" s="161"/>
      <c r="HTU56" s="160"/>
      <c r="HTV56" s="154"/>
      <c r="HTW56" s="161"/>
      <c r="HTX56" s="160"/>
      <c r="HTY56" s="154"/>
      <c r="HTZ56" s="161"/>
      <c r="HUA56" s="160"/>
      <c r="HUB56" s="154"/>
      <c r="HUC56" s="161"/>
      <c r="HUD56" s="160"/>
      <c r="HUE56" s="154"/>
      <c r="HUF56" s="161"/>
      <c r="HUG56" s="160"/>
      <c r="HUH56" s="154"/>
      <c r="HUI56" s="161"/>
      <c r="HUJ56" s="160"/>
      <c r="HUK56" s="154"/>
      <c r="HUL56" s="161"/>
      <c r="HUM56" s="160"/>
      <c r="HUN56" s="154"/>
      <c r="HUO56" s="161"/>
      <c r="HUP56" s="160"/>
      <c r="HUQ56" s="154"/>
      <c r="HUR56" s="161"/>
      <c r="HUS56" s="160"/>
      <c r="HUT56" s="154"/>
      <c r="HUU56" s="161"/>
      <c r="HUV56" s="160"/>
      <c r="HUW56" s="154"/>
      <c r="HUX56" s="161"/>
      <c r="HUY56" s="160"/>
      <c r="HUZ56" s="154"/>
      <c r="HVA56" s="161"/>
      <c r="HVB56" s="160"/>
      <c r="HVC56" s="154"/>
      <c r="HVD56" s="161"/>
      <c r="HVE56" s="160"/>
      <c r="HVF56" s="154"/>
      <c r="HVG56" s="161"/>
      <c r="HVH56" s="160"/>
      <c r="HVI56" s="154"/>
      <c r="HVJ56" s="161"/>
      <c r="HVK56" s="160"/>
      <c r="HVL56" s="154"/>
      <c r="HVM56" s="161"/>
      <c r="HVN56" s="160"/>
      <c r="HVO56" s="154"/>
      <c r="HVP56" s="161"/>
      <c r="HVQ56" s="160"/>
      <c r="HVR56" s="154"/>
      <c r="HVS56" s="161"/>
      <c r="HVT56" s="160"/>
      <c r="HVU56" s="154"/>
      <c r="HVV56" s="161"/>
      <c r="HVW56" s="160"/>
      <c r="HVX56" s="154"/>
      <c r="HVY56" s="161"/>
      <c r="HVZ56" s="160"/>
      <c r="HWA56" s="154"/>
      <c r="HWB56" s="161"/>
      <c r="HWC56" s="160"/>
      <c r="HWD56" s="154"/>
      <c r="HWE56" s="161"/>
      <c r="HWF56" s="160"/>
      <c r="HWG56" s="154"/>
      <c r="HWH56" s="161"/>
      <c r="HWI56" s="160"/>
      <c r="HWJ56" s="154"/>
      <c r="HWK56" s="161"/>
      <c r="HWL56" s="160"/>
      <c r="HWM56" s="154"/>
      <c r="HWN56" s="161"/>
      <c r="HWO56" s="160"/>
      <c r="HWP56" s="154"/>
      <c r="HWQ56" s="161"/>
      <c r="HWR56" s="160"/>
      <c r="HWS56" s="154"/>
      <c r="HWT56" s="161"/>
      <c r="HWU56" s="160"/>
      <c r="HWV56" s="154"/>
      <c r="HWW56" s="161"/>
      <c r="HWX56" s="160"/>
      <c r="HWY56" s="154"/>
      <c r="HWZ56" s="161"/>
      <c r="HXA56" s="160"/>
      <c r="HXB56" s="154"/>
      <c r="HXC56" s="161"/>
      <c r="HXD56" s="160"/>
      <c r="HXE56" s="154"/>
      <c r="HXF56" s="161"/>
      <c r="HXG56" s="160"/>
      <c r="HXH56" s="154"/>
      <c r="HXI56" s="161"/>
      <c r="HXJ56" s="160"/>
      <c r="HXK56" s="154"/>
      <c r="HXL56" s="161"/>
      <c r="HXM56" s="160"/>
      <c r="HXN56" s="154"/>
      <c r="HXO56" s="161"/>
      <c r="HXP56" s="160"/>
      <c r="HXQ56" s="154"/>
      <c r="HXR56" s="161"/>
      <c r="HXS56" s="160"/>
      <c r="HXT56" s="154"/>
      <c r="HXU56" s="161"/>
      <c r="HXV56" s="160"/>
      <c r="HXW56" s="154"/>
      <c r="HXX56" s="161"/>
      <c r="HXY56" s="160"/>
      <c r="HXZ56" s="154"/>
      <c r="HYA56" s="161"/>
      <c r="HYB56" s="160"/>
      <c r="HYC56" s="154"/>
      <c r="HYD56" s="161"/>
      <c r="HYE56" s="160"/>
      <c r="HYF56" s="154"/>
      <c r="HYG56" s="161"/>
      <c r="HYH56" s="160"/>
      <c r="HYI56" s="154"/>
      <c r="HYJ56" s="161"/>
      <c r="HYK56" s="160"/>
      <c r="HYL56" s="154"/>
      <c r="HYM56" s="161"/>
      <c r="HYN56" s="160"/>
      <c r="HYO56" s="154"/>
      <c r="HYP56" s="161"/>
      <c r="HYQ56" s="160"/>
      <c r="HYR56" s="154"/>
      <c r="HYS56" s="161"/>
      <c r="HYT56" s="160"/>
      <c r="HYU56" s="154"/>
      <c r="HYV56" s="161"/>
      <c r="HYW56" s="160"/>
      <c r="HYX56" s="154"/>
      <c r="HYY56" s="161"/>
      <c r="HYZ56" s="160"/>
      <c r="HZA56" s="154"/>
      <c r="HZB56" s="161"/>
      <c r="HZC56" s="160"/>
      <c r="HZD56" s="154"/>
      <c r="HZE56" s="161"/>
      <c r="HZF56" s="160"/>
      <c r="HZG56" s="154"/>
      <c r="HZH56" s="161"/>
      <c r="HZI56" s="160"/>
      <c r="HZJ56" s="154"/>
      <c r="HZK56" s="161"/>
      <c r="HZL56" s="160"/>
      <c r="HZM56" s="154"/>
      <c r="HZN56" s="161"/>
      <c r="HZO56" s="160"/>
      <c r="HZP56" s="154"/>
      <c r="HZQ56" s="161"/>
      <c r="HZR56" s="160"/>
      <c r="HZS56" s="154"/>
      <c r="HZT56" s="161"/>
      <c r="HZU56" s="160"/>
      <c r="HZV56" s="154"/>
      <c r="HZW56" s="161"/>
      <c r="HZX56" s="160"/>
      <c r="HZY56" s="154"/>
      <c r="HZZ56" s="161"/>
      <c r="IAA56" s="160"/>
      <c r="IAB56" s="154"/>
      <c r="IAC56" s="161"/>
      <c r="IAD56" s="160"/>
      <c r="IAE56" s="154"/>
      <c r="IAF56" s="161"/>
      <c r="IAG56" s="160"/>
      <c r="IAH56" s="154"/>
      <c r="IAI56" s="161"/>
      <c r="IAJ56" s="160"/>
      <c r="IAK56" s="154"/>
      <c r="IAL56" s="161"/>
      <c r="IAM56" s="160"/>
      <c r="IAN56" s="154"/>
      <c r="IAO56" s="161"/>
      <c r="IAP56" s="160"/>
      <c r="IAQ56" s="154"/>
      <c r="IAR56" s="161"/>
      <c r="IAS56" s="160"/>
      <c r="IAT56" s="154"/>
      <c r="IAU56" s="161"/>
      <c r="IAV56" s="160"/>
      <c r="IAW56" s="154"/>
      <c r="IAX56" s="161"/>
      <c r="IAY56" s="160"/>
      <c r="IAZ56" s="154"/>
      <c r="IBA56" s="161"/>
      <c r="IBB56" s="160"/>
      <c r="IBC56" s="154"/>
      <c r="IBD56" s="161"/>
      <c r="IBE56" s="160"/>
      <c r="IBF56" s="154"/>
      <c r="IBG56" s="161"/>
      <c r="IBH56" s="160"/>
      <c r="IBI56" s="154"/>
      <c r="IBJ56" s="161"/>
      <c r="IBK56" s="160"/>
      <c r="IBL56" s="154"/>
      <c r="IBM56" s="161"/>
      <c r="IBN56" s="160"/>
      <c r="IBO56" s="154"/>
      <c r="IBP56" s="161"/>
      <c r="IBQ56" s="160"/>
      <c r="IBR56" s="154"/>
      <c r="IBS56" s="161"/>
      <c r="IBT56" s="160"/>
      <c r="IBU56" s="154"/>
      <c r="IBV56" s="161"/>
      <c r="IBW56" s="160"/>
      <c r="IBX56" s="154"/>
      <c r="IBY56" s="161"/>
      <c r="IBZ56" s="160"/>
      <c r="ICA56" s="154"/>
      <c r="ICB56" s="161"/>
      <c r="ICC56" s="160"/>
      <c r="ICD56" s="154"/>
      <c r="ICE56" s="161"/>
      <c r="ICF56" s="160"/>
      <c r="ICG56" s="154"/>
      <c r="ICH56" s="161"/>
      <c r="ICI56" s="160"/>
      <c r="ICJ56" s="154"/>
      <c r="ICK56" s="161"/>
      <c r="ICL56" s="160"/>
      <c r="ICM56" s="154"/>
      <c r="ICN56" s="161"/>
      <c r="ICO56" s="160"/>
      <c r="ICP56" s="154"/>
      <c r="ICQ56" s="161"/>
      <c r="ICR56" s="160"/>
      <c r="ICS56" s="154"/>
      <c r="ICT56" s="161"/>
      <c r="ICU56" s="160"/>
      <c r="ICV56" s="154"/>
      <c r="ICW56" s="161"/>
      <c r="ICX56" s="160"/>
      <c r="ICY56" s="154"/>
      <c r="ICZ56" s="161"/>
      <c r="IDA56" s="160"/>
      <c r="IDB56" s="154"/>
      <c r="IDC56" s="161"/>
      <c r="IDD56" s="160"/>
      <c r="IDE56" s="154"/>
      <c r="IDF56" s="161"/>
      <c r="IDG56" s="160"/>
      <c r="IDH56" s="154"/>
      <c r="IDI56" s="161"/>
      <c r="IDJ56" s="160"/>
      <c r="IDK56" s="154"/>
      <c r="IDL56" s="161"/>
      <c r="IDM56" s="160"/>
      <c r="IDN56" s="154"/>
      <c r="IDO56" s="161"/>
      <c r="IDP56" s="160"/>
      <c r="IDQ56" s="154"/>
      <c r="IDR56" s="161"/>
      <c r="IDS56" s="160"/>
      <c r="IDT56" s="154"/>
      <c r="IDU56" s="161"/>
      <c r="IDV56" s="160"/>
      <c r="IDW56" s="154"/>
      <c r="IDX56" s="161"/>
      <c r="IDY56" s="160"/>
      <c r="IDZ56" s="154"/>
      <c r="IEA56" s="161"/>
      <c r="IEB56" s="160"/>
      <c r="IEC56" s="154"/>
      <c r="IED56" s="161"/>
      <c r="IEE56" s="160"/>
      <c r="IEF56" s="154"/>
      <c r="IEG56" s="161"/>
      <c r="IEH56" s="160"/>
      <c r="IEI56" s="154"/>
      <c r="IEJ56" s="161"/>
      <c r="IEK56" s="160"/>
      <c r="IEL56" s="154"/>
      <c r="IEM56" s="161"/>
      <c r="IEN56" s="160"/>
      <c r="IEO56" s="154"/>
      <c r="IEP56" s="161"/>
      <c r="IEQ56" s="160"/>
      <c r="IER56" s="154"/>
      <c r="IES56" s="161"/>
      <c r="IET56" s="160"/>
      <c r="IEU56" s="154"/>
      <c r="IEV56" s="161"/>
      <c r="IEW56" s="160"/>
      <c r="IEX56" s="154"/>
      <c r="IEY56" s="161"/>
      <c r="IEZ56" s="160"/>
      <c r="IFA56" s="154"/>
      <c r="IFB56" s="161"/>
      <c r="IFC56" s="160"/>
      <c r="IFD56" s="154"/>
      <c r="IFE56" s="161"/>
      <c r="IFF56" s="160"/>
      <c r="IFG56" s="154"/>
      <c r="IFH56" s="161"/>
      <c r="IFI56" s="160"/>
      <c r="IFJ56" s="154"/>
      <c r="IFK56" s="161"/>
      <c r="IFL56" s="160"/>
      <c r="IFM56" s="154"/>
      <c r="IFN56" s="161"/>
      <c r="IFO56" s="160"/>
      <c r="IFP56" s="154"/>
      <c r="IFQ56" s="161"/>
      <c r="IFR56" s="160"/>
      <c r="IFS56" s="154"/>
      <c r="IFT56" s="161"/>
      <c r="IFU56" s="160"/>
      <c r="IFV56" s="154"/>
      <c r="IFW56" s="161"/>
      <c r="IFX56" s="160"/>
      <c r="IFY56" s="154"/>
      <c r="IFZ56" s="161"/>
      <c r="IGA56" s="160"/>
      <c r="IGB56" s="154"/>
      <c r="IGC56" s="161"/>
      <c r="IGD56" s="160"/>
      <c r="IGE56" s="154"/>
      <c r="IGF56" s="161"/>
      <c r="IGG56" s="160"/>
      <c r="IGH56" s="154"/>
      <c r="IGI56" s="161"/>
      <c r="IGJ56" s="160"/>
      <c r="IGK56" s="154"/>
      <c r="IGL56" s="161"/>
      <c r="IGM56" s="160"/>
      <c r="IGN56" s="154"/>
      <c r="IGO56" s="161"/>
      <c r="IGP56" s="160"/>
      <c r="IGQ56" s="154"/>
      <c r="IGR56" s="161"/>
      <c r="IGS56" s="160"/>
      <c r="IGT56" s="154"/>
      <c r="IGU56" s="161"/>
      <c r="IGV56" s="160"/>
      <c r="IGW56" s="154"/>
      <c r="IGX56" s="161"/>
      <c r="IGY56" s="160"/>
      <c r="IGZ56" s="154"/>
      <c r="IHA56" s="161"/>
      <c r="IHB56" s="160"/>
      <c r="IHC56" s="154"/>
      <c r="IHD56" s="161"/>
      <c r="IHE56" s="160"/>
      <c r="IHF56" s="154"/>
      <c r="IHG56" s="161"/>
      <c r="IHH56" s="160"/>
      <c r="IHI56" s="154"/>
      <c r="IHJ56" s="161"/>
      <c r="IHK56" s="160"/>
      <c r="IHL56" s="154"/>
      <c r="IHM56" s="161"/>
      <c r="IHN56" s="160"/>
      <c r="IHO56" s="154"/>
      <c r="IHP56" s="161"/>
      <c r="IHQ56" s="160"/>
      <c r="IHR56" s="154"/>
      <c r="IHS56" s="161"/>
      <c r="IHT56" s="160"/>
      <c r="IHU56" s="154"/>
      <c r="IHV56" s="161"/>
      <c r="IHW56" s="160"/>
      <c r="IHX56" s="154"/>
      <c r="IHY56" s="161"/>
      <c r="IHZ56" s="160"/>
      <c r="IIA56" s="154"/>
      <c r="IIB56" s="161"/>
      <c r="IIC56" s="160"/>
      <c r="IID56" s="154"/>
      <c r="IIE56" s="161"/>
      <c r="IIF56" s="160"/>
      <c r="IIG56" s="154"/>
      <c r="IIH56" s="161"/>
      <c r="III56" s="160"/>
      <c r="IIJ56" s="154"/>
      <c r="IIK56" s="161"/>
      <c r="IIL56" s="160"/>
      <c r="IIM56" s="154"/>
      <c r="IIN56" s="161"/>
      <c r="IIO56" s="160"/>
      <c r="IIP56" s="154"/>
      <c r="IIQ56" s="161"/>
      <c r="IIR56" s="160"/>
      <c r="IIS56" s="154"/>
      <c r="IIT56" s="161"/>
      <c r="IIU56" s="160"/>
      <c r="IIV56" s="154"/>
      <c r="IIW56" s="161"/>
      <c r="IIX56" s="160"/>
      <c r="IIY56" s="154"/>
      <c r="IIZ56" s="161"/>
      <c r="IJA56" s="160"/>
      <c r="IJB56" s="154"/>
      <c r="IJC56" s="161"/>
      <c r="IJD56" s="160"/>
      <c r="IJE56" s="154"/>
      <c r="IJF56" s="161"/>
      <c r="IJG56" s="160"/>
      <c r="IJH56" s="154"/>
      <c r="IJI56" s="161"/>
      <c r="IJJ56" s="160"/>
      <c r="IJK56" s="154"/>
      <c r="IJL56" s="161"/>
      <c r="IJM56" s="160"/>
      <c r="IJN56" s="154"/>
      <c r="IJO56" s="161"/>
      <c r="IJP56" s="160"/>
      <c r="IJQ56" s="154"/>
      <c r="IJR56" s="161"/>
      <c r="IJS56" s="160"/>
      <c r="IJT56" s="154"/>
      <c r="IJU56" s="161"/>
      <c r="IJV56" s="160"/>
      <c r="IJW56" s="154"/>
      <c r="IJX56" s="161"/>
      <c r="IJY56" s="160"/>
      <c r="IJZ56" s="154"/>
      <c r="IKA56" s="161"/>
      <c r="IKB56" s="160"/>
      <c r="IKC56" s="154"/>
      <c r="IKD56" s="161"/>
      <c r="IKE56" s="160"/>
      <c r="IKF56" s="154"/>
      <c r="IKG56" s="161"/>
      <c r="IKH56" s="160"/>
      <c r="IKI56" s="154"/>
      <c r="IKJ56" s="161"/>
      <c r="IKK56" s="160"/>
      <c r="IKL56" s="154"/>
      <c r="IKM56" s="161"/>
      <c r="IKN56" s="160"/>
      <c r="IKO56" s="154"/>
      <c r="IKP56" s="161"/>
      <c r="IKQ56" s="160"/>
      <c r="IKR56" s="154"/>
      <c r="IKS56" s="161"/>
      <c r="IKT56" s="160"/>
      <c r="IKU56" s="154"/>
      <c r="IKV56" s="161"/>
      <c r="IKW56" s="160"/>
      <c r="IKX56" s="154"/>
      <c r="IKY56" s="161"/>
      <c r="IKZ56" s="160"/>
      <c r="ILA56" s="154"/>
      <c r="ILB56" s="161"/>
      <c r="ILC56" s="160"/>
      <c r="ILD56" s="154"/>
      <c r="ILE56" s="161"/>
      <c r="ILF56" s="160"/>
      <c r="ILG56" s="154"/>
      <c r="ILH56" s="161"/>
      <c r="ILI56" s="160"/>
      <c r="ILJ56" s="154"/>
      <c r="ILK56" s="161"/>
      <c r="ILL56" s="160"/>
      <c r="ILM56" s="154"/>
      <c r="ILN56" s="161"/>
      <c r="ILO56" s="160"/>
      <c r="ILP56" s="154"/>
      <c r="ILQ56" s="161"/>
      <c r="ILR56" s="160"/>
      <c r="ILS56" s="154"/>
      <c r="ILT56" s="161"/>
      <c r="ILU56" s="160"/>
      <c r="ILV56" s="154"/>
      <c r="ILW56" s="161"/>
      <c r="ILX56" s="160"/>
      <c r="ILY56" s="154"/>
      <c r="ILZ56" s="161"/>
      <c r="IMA56" s="160"/>
      <c r="IMB56" s="154"/>
      <c r="IMC56" s="161"/>
      <c r="IMD56" s="160"/>
      <c r="IME56" s="154"/>
      <c r="IMF56" s="161"/>
      <c r="IMG56" s="160"/>
      <c r="IMH56" s="154"/>
      <c r="IMI56" s="161"/>
      <c r="IMJ56" s="160"/>
      <c r="IMK56" s="154"/>
      <c r="IML56" s="161"/>
      <c r="IMM56" s="160"/>
      <c r="IMN56" s="154"/>
      <c r="IMO56" s="161"/>
      <c r="IMP56" s="160"/>
      <c r="IMQ56" s="154"/>
      <c r="IMR56" s="161"/>
      <c r="IMS56" s="160"/>
      <c r="IMT56" s="154"/>
      <c r="IMU56" s="161"/>
      <c r="IMV56" s="160"/>
      <c r="IMW56" s="154"/>
      <c r="IMX56" s="161"/>
      <c r="IMY56" s="160"/>
      <c r="IMZ56" s="154"/>
      <c r="INA56" s="161"/>
      <c r="INB56" s="160"/>
      <c r="INC56" s="154"/>
      <c r="IND56" s="161"/>
      <c r="INE56" s="160"/>
      <c r="INF56" s="154"/>
      <c r="ING56" s="161"/>
      <c r="INH56" s="160"/>
      <c r="INI56" s="154"/>
      <c r="INJ56" s="161"/>
      <c r="INK56" s="160"/>
      <c r="INL56" s="154"/>
      <c r="INM56" s="161"/>
      <c r="INN56" s="160"/>
      <c r="INO56" s="154"/>
      <c r="INP56" s="161"/>
      <c r="INQ56" s="160"/>
      <c r="INR56" s="154"/>
      <c r="INS56" s="161"/>
      <c r="INT56" s="160"/>
      <c r="INU56" s="154"/>
      <c r="INV56" s="161"/>
      <c r="INW56" s="160"/>
      <c r="INX56" s="154"/>
      <c r="INY56" s="161"/>
      <c r="INZ56" s="160"/>
      <c r="IOA56" s="154"/>
      <c r="IOB56" s="161"/>
      <c r="IOC56" s="160"/>
      <c r="IOD56" s="154"/>
      <c r="IOE56" s="161"/>
      <c r="IOF56" s="160"/>
      <c r="IOG56" s="154"/>
      <c r="IOH56" s="161"/>
      <c r="IOI56" s="160"/>
      <c r="IOJ56" s="154"/>
      <c r="IOK56" s="161"/>
      <c r="IOL56" s="160"/>
      <c r="IOM56" s="154"/>
      <c r="ION56" s="161"/>
      <c r="IOO56" s="160"/>
      <c r="IOP56" s="154"/>
      <c r="IOQ56" s="161"/>
      <c r="IOR56" s="160"/>
      <c r="IOS56" s="154"/>
      <c r="IOT56" s="161"/>
      <c r="IOU56" s="160"/>
      <c r="IOV56" s="154"/>
      <c r="IOW56" s="161"/>
      <c r="IOX56" s="160"/>
      <c r="IOY56" s="154"/>
      <c r="IOZ56" s="161"/>
      <c r="IPA56" s="160"/>
      <c r="IPB56" s="154"/>
      <c r="IPC56" s="161"/>
      <c r="IPD56" s="160"/>
      <c r="IPE56" s="154"/>
      <c r="IPF56" s="161"/>
      <c r="IPG56" s="160"/>
      <c r="IPH56" s="154"/>
      <c r="IPI56" s="161"/>
      <c r="IPJ56" s="160"/>
      <c r="IPK56" s="154"/>
      <c r="IPL56" s="161"/>
      <c r="IPM56" s="160"/>
      <c r="IPN56" s="154"/>
      <c r="IPO56" s="161"/>
      <c r="IPP56" s="160"/>
      <c r="IPQ56" s="154"/>
      <c r="IPR56" s="161"/>
      <c r="IPS56" s="160"/>
      <c r="IPT56" s="154"/>
      <c r="IPU56" s="161"/>
      <c r="IPV56" s="160"/>
      <c r="IPW56" s="154"/>
      <c r="IPX56" s="161"/>
      <c r="IPY56" s="160"/>
      <c r="IPZ56" s="154"/>
      <c r="IQA56" s="161"/>
      <c r="IQB56" s="160"/>
      <c r="IQC56" s="154"/>
      <c r="IQD56" s="161"/>
      <c r="IQE56" s="160"/>
      <c r="IQF56" s="154"/>
      <c r="IQG56" s="161"/>
      <c r="IQH56" s="160"/>
      <c r="IQI56" s="154"/>
      <c r="IQJ56" s="161"/>
      <c r="IQK56" s="160"/>
      <c r="IQL56" s="154"/>
      <c r="IQM56" s="161"/>
      <c r="IQN56" s="160"/>
      <c r="IQO56" s="154"/>
      <c r="IQP56" s="161"/>
      <c r="IQQ56" s="160"/>
      <c r="IQR56" s="154"/>
      <c r="IQS56" s="161"/>
      <c r="IQT56" s="160"/>
      <c r="IQU56" s="154"/>
      <c r="IQV56" s="161"/>
      <c r="IQW56" s="160"/>
      <c r="IQX56" s="154"/>
      <c r="IQY56" s="161"/>
      <c r="IQZ56" s="160"/>
      <c r="IRA56" s="154"/>
      <c r="IRB56" s="161"/>
      <c r="IRC56" s="160"/>
      <c r="IRD56" s="154"/>
      <c r="IRE56" s="161"/>
      <c r="IRF56" s="160"/>
      <c r="IRG56" s="154"/>
      <c r="IRH56" s="161"/>
      <c r="IRI56" s="160"/>
      <c r="IRJ56" s="154"/>
      <c r="IRK56" s="161"/>
      <c r="IRL56" s="160"/>
      <c r="IRM56" s="154"/>
      <c r="IRN56" s="161"/>
      <c r="IRO56" s="160"/>
      <c r="IRP56" s="154"/>
      <c r="IRQ56" s="161"/>
      <c r="IRR56" s="160"/>
      <c r="IRS56" s="154"/>
      <c r="IRT56" s="161"/>
      <c r="IRU56" s="160"/>
      <c r="IRV56" s="154"/>
      <c r="IRW56" s="161"/>
      <c r="IRX56" s="160"/>
      <c r="IRY56" s="154"/>
      <c r="IRZ56" s="161"/>
      <c r="ISA56" s="160"/>
      <c r="ISB56" s="154"/>
      <c r="ISC56" s="161"/>
      <c r="ISD56" s="160"/>
      <c r="ISE56" s="154"/>
      <c r="ISF56" s="161"/>
      <c r="ISG56" s="160"/>
      <c r="ISH56" s="154"/>
      <c r="ISI56" s="161"/>
      <c r="ISJ56" s="160"/>
      <c r="ISK56" s="154"/>
      <c r="ISL56" s="161"/>
      <c r="ISM56" s="160"/>
      <c r="ISN56" s="154"/>
      <c r="ISO56" s="161"/>
      <c r="ISP56" s="160"/>
      <c r="ISQ56" s="154"/>
      <c r="ISR56" s="161"/>
      <c r="ISS56" s="160"/>
      <c r="IST56" s="154"/>
      <c r="ISU56" s="161"/>
      <c r="ISV56" s="160"/>
      <c r="ISW56" s="154"/>
      <c r="ISX56" s="161"/>
      <c r="ISY56" s="160"/>
      <c r="ISZ56" s="154"/>
      <c r="ITA56" s="161"/>
      <c r="ITB56" s="160"/>
      <c r="ITC56" s="154"/>
      <c r="ITD56" s="161"/>
      <c r="ITE56" s="160"/>
      <c r="ITF56" s="154"/>
      <c r="ITG56" s="161"/>
      <c r="ITH56" s="160"/>
      <c r="ITI56" s="154"/>
      <c r="ITJ56" s="161"/>
      <c r="ITK56" s="160"/>
      <c r="ITL56" s="154"/>
      <c r="ITM56" s="161"/>
      <c r="ITN56" s="160"/>
      <c r="ITO56" s="154"/>
      <c r="ITP56" s="161"/>
      <c r="ITQ56" s="160"/>
      <c r="ITR56" s="154"/>
      <c r="ITS56" s="161"/>
      <c r="ITT56" s="160"/>
      <c r="ITU56" s="154"/>
      <c r="ITV56" s="161"/>
      <c r="ITW56" s="160"/>
      <c r="ITX56" s="154"/>
      <c r="ITY56" s="161"/>
      <c r="ITZ56" s="160"/>
      <c r="IUA56" s="154"/>
      <c r="IUB56" s="161"/>
      <c r="IUC56" s="160"/>
      <c r="IUD56" s="154"/>
      <c r="IUE56" s="161"/>
      <c r="IUF56" s="160"/>
      <c r="IUG56" s="154"/>
      <c r="IUH56" s="161"/>
      <c r="IUI56" s="160"/>
      <c r="IUJ56" s="154"/>
      <c r="IUK56" s="161"/>
      <c r="IUL56" s="160"/>
      <c r="IUM56" s="154"/>
      <c r="IUN56" s="161"/>
      <c r="IUO56" s="160"/>
      <c r="IUP56" s="154"/>
      <c r="IUQ56" s="161"/>
      <c r="IUR56" s="160"/>
      <c r="IUS56" s="154"/>
      <c r="IUT56" s="161"/>
      <c r="IUU56" s="160"/>
      <c r="IUV56" s="154"/>
      <c r="IUW56" s="161"/>
      <c r="IUX56" s="160"/>
      <c r="IUY56" s="154"/>
      <c r="IUZ56" s="161"/>
      <c r="IVA56" s="160"/>
      <c r="IVB56" s="154"/>
      <c r="IVC56" s="161"/>
      <c r="IVD56" s="160"/>
      <c r="IVE56" s="154"/>
      <c r="IVF56" s="161"/>
      <c r="IVG56" s="160"/>
      <c r="IVH56" s="154"/>
      <c r="IVI56" s="161"/>
      <c r="IVJ56" s="160"/>
      <c r="IVK56" s="154"/>
      <c r="IVL56" s="161"/>
      <c r="IVM56" s="160"/>
      <c r="IVN56" s="154"/>
      <c r="IVO56" s="161"/>
      <c r="IVP56" s="160"/>
      <c r="IVQ56" s="154"/>
      <c r="IVR56" s="161"/>
      <c r="IVS56" s="160"/>
      <c r="IVT56" s="154"/>
      <c r="IVU56" s="161"/>
      <c r="IVV56" s="160"/>
      <c r="IVW56" s="154"/>
      <c r="IVX56" s="161"/>
      <c r="IVY56" s="160"/>
      <c r="IVZ56" s="154"/>
      <c r="IWA56" s="161"/>
      <c r="IWB56" s="160"/>
      <c r="IWC56" s="154"/>
      <c r="IWD56" s="161"/>
      <c r="IWE56" s="160"/>
      <c r="IWF56" s="154"/>
      <c r="IWG56" s="161"/>
      <c r="IWH56" s="160"/>
      <c r="IWI56" s="154"/>
      <c r="IWJ56" s="161"/>
      <c r="IWK56" s="160"/>
      <c r="IWL56" s="154"/>
      <c r="IWM56" s="161"/>
      <c r="IWN56" s="160"/>
      <c r="IWO56" s="154"/>
      <c r="IWP56" s="161"/>
      <c r="IWQ56" s="160"/>
      <c r="IWR56" s="154"/>
      <c r="IWS56" s="161"/>
      <c r="IWT56" s="160"/>
      <c r="IWU56" s="154"/>
      <c r="IWV56" s="161"/>
      <c r="IWW56" s="160"/>
      <c r="IWX56" s="154"/>
      <c r="IWY56" s="161"/>
      <c r="IWZ56" s="160"/>
      <c r="IXA56" s="154"/>
      <c r="IXB56" s="161"/>
      <c r="IXC56" s="160"/>
      <c r="IXD56" s="154"/>
      <c r="IXE56" s="161"/>
      <c r="IXF56" s="160"/>
      <c r="IXG56" s="154"/>
      <c r="IXH56" s="161"/>
      <c r="IXI56" s="160"/>
      <c r="IXJ56" s="154"/>
      <c r="IXK56" s="161"/>
      <c r="IXL56" s="160"/>
      <c r="IXM56" s="154"/>
      <c r="IXN56" s="161"/>
      <c r="IXO56" s="160"/>
      <c r="IXP56" s="154"/>
      <c r="IXQ56" s="161"/>
      <c r="IXR56" s="160"/>
      <c r="IXS56" s="154"/>
      <c r="IXT56" s="161"/>
      <c r="IXU56" s="160"/>
      <c r="IXV56" s="154"/>
      <c r="IXW56" s="161"/>
      <c r="IXX56" s="160"/>
      <c r="IXY56" s="154"/>
      <c r="IXZ56" s="161"/>
      <c r="IYA56" s="160"/>
      <c r="IYB56" s="154"/>
      <c r="IYC56" s="161"/>
      <c r="IYD56" s="160"/>
      <c r="IYE56" s="154"/>
      <c r="IYF56" s="161"/>
      <c r="IYG56" s="160"/>
      <c r="IYH56" s="154"/>
      <c r="IYI56" s="161"/>
      <c r="IYJ56" s="160"/>
      <c r="IYK56" s="154"/>
      <c r="IYL56" s="161"/>
      <c r="IYM56" s="160"/>
      <c r="IYN56" s="154"/>
      <c r="IYO56" s="161"/>
      <c r="IYP56" s="160"/>
      <c r="IYQ56" s="154"/>
      <c r="IYR56" s="161"/>
      <c r="IYS56" s="160"/>
      <c r="IYT56" s="154"/>
      <c r="IYU56" s="161"/>
      <c r="IYV56" s="160"/>
      <c r="IYW56" s="154"/>
      <c r="IYX56" s="161"/>
      <c r="IYY56" s="160"/>
      <c r="IYZ56" s="154"/>
      <c r="IZA56" s="161"/>
      <c r="IZB56" s="160"/>
      <c r="IZC56" s="154"/>
      <c r="IZD56" s="161"/>
      <c r="IZE56" s="160"/>
      <c r="IZF56" s="154"/>
      <c r="IZG56" s="161"/>
      <c r="IZH56" s="160"/>
      <c r="IZI56" s="154"/>
      <c r="IZJ56" s="161"/>
      <c r="IZK56" s="160"/>
      <c r="IZL56" s="154"/>
      <c r="IZM56" s="161"/>
      <c r="IZN56" s="160"/>
      <c r="IZO56" s="154"/>
      <c r="IZP56" s="161"/>
      <c r="IZQ56" s="160"/>
      <c r="IZR56" s="154"/>
      <c r="IZS56" s="161"/>
      <c r="IZT56" s="160"/>
      <c r="IZU56" s="154"/>
      <c r="IZV56" s="161"/>
      <c r="IZW56" s="160"/>
      <c r="IZX56" s="154"/>
      <c r="IZY56" s="161"/>
      <c r="IZZ56" s="160"/>
      <c r="JAA56" s="154"/>
      <c r="JAB56" s="161"/>
      <c r="JAC56" s="160"/>
      <c r="JAD56" s="154"/>
      <c r="JAE56" s="161"/>
      <c r="JAF56" s="160"/>
      <c r="JAG56" s="154"/>
      <c r="JAH56" s="161"/>
      <c r="JAI56" s="160"/>
      <c r="JAJ56" s="154"/>
      <c r="JAK56" s="161"/>
      <c r="JAL56" s="160"/>
      <c r="JAM56" s="154"/>
      <c r="JAN56" s="161"/>
      <c r="JAO56" s="160"/>
      <c r="JAP56" s="154"/>
      <c r="JAQ56" s="161"/>
      <c r="JAR56" s="160"/>
      <c r="JAS56" s="154"/>
      <c r="JAT56" s="161"/>
      <c r="JAU56" s="160"/>
      <c r="JAV56" s="154"/>
      <c r="JAW56" s="161"/>
      <c r="JAX56" s="160"/>
      <c r="JAY56" s="154"/>
      <c r="JAZ56" s="161"/>
      <c r="JBA56" s="160"/>
      <c r="JBB56" s="154"/>
      <c r="JBC56" s="161"/>
      <c r="JBD56" s="160"/>
      <c r="JBE56" s="154"/>
      <c r="JBF56" s="161"/>
      <c r="JBG56" s="160"/>
      <c r="JBH56" s="154"/>
      <c r="JBI56" s="161"/>
      <c r="JBJ56" s="160"/>
      <c r="JBK56" s="154"/>
      <c r="JBL56" s="161"/>
      <c r="JBM56" s="160"/>
      <c r="JBN56" s="154"/>
      <c r="JBO56" s="161"/>
      <c r="JBP56" s="160"/>
      <c r="JBQ56" s="154"/>
      <c r="JBR56" s="161"/>
      <c r="JBS56" s="160"/>
      <c r="JBT56" s="154"/>
      <c r="JBU56" s="161"/>
      <c r="JBV56" s="160"/>
      <c r="JBW56" s="154"/>
      <c r="JBX56" s="161"/>
      <c r="JBY56" s="160"/>
      <c r="JBZ56" s="154"/>
      <c r="JCA56" s="161"/>
      <c r="JCB56" s="160"/>
      <c r="JCC56" s="154"/>
      <c r="JCD56" s="161"/>
      <c r="JCE56" s="160"/>
      <c r="JCF56" s="154"/>
      <c r="JCG56" s="161"/>
      <c r="JCH56" s="160"/>
      <c r="JCI56" s="154"/>
      <c r="JCJ56" s="161"/>
      <c r="JCK56" s="160"/>
      <c r="JCL56" s="154"/>
      <c r="JCM56" s="161"/>
      <c r="JCN56" s="160"/>
      <c r="JCO56" s="154"/>
      <c r="JCP56" s="161"/>
      <c r="JCQ56" s="160"/>
      <c r="JCR56" s="154"/>
      <c r="JCS56" s="161"/>
      <c r="JCT56" s="160"/>
      <c r="JCU56" s="154"/>
      <c r="JCV56" s="161"/>
      <c r="JCW56" s="160"/>
      <c r="JCX56" s="154"/>
      <c r="JCY56" s="161"/>
      <c r="JCZ56" s="160"/>
      <c r="JDA56" s="154"/>
      <c r="JDB56" s="161"/>
      <c r="JDC56" s="160"/>
      <c r="JDD56" s="154"/>
      <c r="JDE56" s="161"/>
      <c r="JDF56" s="160"/>
      <c r="JDG56" s="154"/>
      <c r="JDH56" s="161"/>
      <c r="JDI56" s="160"/>
      <c r="JDJ56" s="154"/>
      <c r="JDK56" s="161"/>
      <c r="JDL56" s="160"/>
      <c r="JDM56" s="154"/>
      <c r="JDN56" s="161"/>
      <c r="JDO56" s="160"/>
      <c r="JDP56" s="154"/>
      <c r="JDQ56" s="161"/>
      <c r="JDR56" s="160"/>
      <c r="JDS56" s="154"/>
      <c r="JDT56" s="161"/>
      <c r="JDU56" s="160"/>
      <c r="JDV56" s="154"/>
      <c r="JDW56" s="161"/>
      <c r="JDX56" s="160"/>
      <c r="JDY56" s="154"/>
      <c r="JDZ56" s="161"/>
      <c r="JEA56" s="160"/>
      <c r="JEB56" s="154"/>
      <c r="JEC56" s="161"/>
      <c r="JED56" s="160"/>
      <c r="JEE56" s="154"/>
      <c r="JEF56" s="161"/>
      <c r="JEG56" s="160"/>
      <c r="JEH56" s="154"/>
      <c r="JEI56" s="161"/>
      <c r="JEJ56" s="160"/>
      <c r="JEK56" s="154"/>
      <c r="JEL56" s="161"/>
      <c r="JEM56" s="160"/>
      <c r="JEN56" s="154"/>
      <c r="JEO56" s="161"/>
      <c r="JEP56" s="160"/>
      <c r="JEQ56" s="154"/>
      <c r="JER56" s="161"/>
      <c r="JES56" s="160"/>
      <c r="JET56" s="154"/>
      <c r="JEU56" s="161"/>
      <c r="JEV56" s="160"/>
      <c r="JEW56" s="154"/>
      <c r="JEX56" s="161"/>
      <c r="JEY56" s="160"/>
      <c r="JEZ56" s="154"/>
      <c r="JFA56" s="161"/>
      <c r="JFB56" s="160"/>
      <c r="JFC56" s="154"/>
      <c r="JFD56" s="161"/>
      <c r="JFE56" s="160"/>
      <c r="JFF56" s="154"/>
      <c r="JFG56" s="161"/>
      <c r="JFH56" s="160"/>
      <c r="JFI56" s="154"/>
      <c r="JFJ56" s="161"/>
      <c r="JFK56" s="160"/>
      <c r="JFL56" s="154"/>
      <c r="JFM56" s="161"/>
      <c r="JFN56" s="160"/>
      <c r="JFO56" s="154"/>
      <c r="JFP56" s="161"/>
      <c r="JFQ56" s="160"/>
      <c r="JFR56" s="154"/>
      <c r="JFS56" s="161"/>
      <c r="JFT56" s="160"/>
      <c r="JFU56" s="154"/>
      <c r="JFV56" s="161"/>
      <c r="JFW56" s="160"/>
      <c r="JFX56" s="154"/>
      <c r="JFY56" s="161"/>
      <c r="JFZ56" s="160"/>
      <c r="JGA56" s="154"/>
      <c r="JGB56" s="161"/>
      <c r="JGC56" s="160"/>
      <c r="JGD56" s="154"/>
      <c r="JGE56" s="161"/>
      <c r="JGF56" s="160"/>
      <c r="JGG56" s="154"/>
      <c r="JGH56" s="161"/>
      <c r="JGI56" s="160"/>
      <c r="JGJ56" s="154"/>
      <c r="JGK56" s="161"/>
      <c r="JGL56" s="160"/>
      <c r="JGM56" s="154"/>
      <c r="JGN56" s="161"/>
      <c r="JGO56" s="160"/>
      <c r="JGP56" s="154"/>
      <c r="JGQ56" s="161"/>
      <c r="JGR56" s="160"/>
      <c r="JGS56" s="154"/>
      <c r="JGT56" s="161"/>
      <c r="JGU56" s="160"/>
      <c r="JGV56" s="154"/>
      <c r="JGW56" s="161"/>
      <c r="JGX56" s="160"/>
      <c r="JGY56" s="154"/>
      <c r="JGZ56" s="161"/>
      <c r="JHA56" s="160"/>
      <c r="JHB56" s="154"/>
      <c r="JHC56" s="161"/>
      <c r="JHD56" s="160"/>
      <c r="JHE56" s="154"/>
      <c r="JHF56" s="161"/>
      <c r="JHG56" s="160"/>
      <c r="JHH56" s="154"/>
      <c r="JHI56" s="161"/>
      <c r="JHJ56" s="160"/>
      <c r="JHK56" s="154"/>
      <c r="JHL56" s="161"/>
      <c r="JHM56" s="160"/>
      <c r="JHN56" s="154"/>
      <c r="JHO56" s="161"/>
      <c r="JHP56" s="160"/>
      <c r="JHQ56" s="154"/>
      <c r="JHR56" s="161"/>
      <c r="JHS56" s="160"/>
      <c r="JHT56" s="154"/>
      <c r="JHU56" s="161"/>
      <c r="JHV56" s="160"/>
      <c r="JHW56" s="154"/>
      <c r="JHX56" s="161"/>
      <c r="JHY56" s="160"/>
      <c r="JHZ56" s="154"/>
      <c r="JIA56" s="161"/>
      <c r="JIB56" s="160"/>
      <c r="JIC56" s="154"/>
      <c r="JID56" s="161"/>
      <c r="JIE56" s="160"/>
      <c r="JIF56" s="154"/>
      <c r="JIG56" s="161"/>
      <c r="JIH56" s="160"/>
      <c r="JII56" s="154"/>
      <c r="JIJ56" s="161"/>
      <c r="JIK56" s="160"/>
      <c r="JIL56" s="154"/>
      <c r="JIM56" s="161"/>
      <c r="JIN56" s="160"/>
      <c r="JIO56" s="154"/>
      <c r="JIP56" s="161"/>
      <c r="JIQ56" s="160"/>
      <c r="JIR56" s="154"/>
      <c r="JIS56" s="161"/>
      <c r="JIT56" s="160"/>
      <c r="JIU56" s="154"/>
      <c r="JIV56" s="161"/>
      <c r="JIW56" s="160"/>
      <c r="JIX56" s="154"/>
      <c r="JIY56" s="161"/>
      <c r="JIZ56" s="160"/>
      <c r="JJA56" s="154"/>
      <c r="JJB56" s="161"/>
      <c r="JJC56" s="160"/>
      <c r="JJD56" s="154"/>
      <c r="JJE56" s="161"/>
      <c r="JJF56" s="160"/>
      <c r="JJG56" s="154"/>
      <c r="JJH56" s="161"/>
      <c r="JJI56" s="160"/>
      <c r="JJJ56" s="154"/>
      <c r="JJK56" s="161"/>
      <c r="JJL56" s="160"/>
      <c r="JJM56" s="154"/>
      <c r="JJN56" s="161"/>
      <c r="JJO56" s="160"/>
      <c r="JJP56" s="154"/>
      <c r="JJQ56" s="161"/>
      <c r="JJR56" s="160"/>
      <c r="JJS56" s="154"/>
      <c r="JJT56" s="161"/>
      <c r="JJU56" s="160"/>
      <c r="JJV56" s="154"/>
      <c r="JJW56" s="161"/>
      <c r="JJX56" s="160"/>
      <c r="JJY56" s="154"/>
      <c r="JJZ56" s="161"/>
      <c r="JKA56" s="160"/>
      <c r="JKB56" s="154"/>
      <c r="JKC56" s="161"/>
      <c r="JKD56" s="160"/>
      <c r="JKE56" s="154"/>
      <c r="JKF56" s="161"/>
      <c r="JKG56" s="160"/>
      <c r="JKH56" s="154"/>
      <c r="JKI56" s="161"/>
      <c r="JKJ56" s="160"/>
      <c r="JKK56" s="154"/>
      <c r="JKL56" s="161"/>
      <c r="JKM56" s="160"/>
      <c r="JKN56" s="154"/>
      <c r="JKO56" s="161"/>
      <c r="JKP56" s="160"/>
      <c r="JKQ56" s="154"/>
      <c r="JKR56" s="161"/>
      <c r="JKS56" s="160"/>
      <c r="JKT56" s="154"/>
      <c r="JKU56" s="161"/>
      <c r="JKV56" s="160"/>
      <c r="JKW56" s="154"/>
      <c r="JKX56" s="161"/>
      <c r="JKY56" s="160"/>
      <c r="JKZ56" s="154"/>
      <c r="JLA56" s="161"/>
      <c r="JLB56" s="160"/>
      <c r="JLC56" s="154"/>
      <c r="JLD56" s="161"/>
      <c r="JLE56" s="160"/>
      <c r="JLF56" s="154"/>
      <c r="JLG56" s="161"/>
      <c r="JLH56" s="160"/>
      <c r="JLI56" s="154"/>
      <c r="JLJ56" s="161"/>
      <c r="JLK56" s="160"/>
      <c r="JLL56" s="154"/>
      <c r="JLM56" s="161"/>
      <c r="JLN56" s="160"/>
      <c r="JLO56" s="154"/>
      <c r="JLP56" s="161"/>
      <c r="JLQ56" s="160"/>
      <c r="JLR56" s="154"/>
      <c r="JLS56" s="161"/>
      <c r="JLT56" s="160"/>
      <c r="JLU56" s="154"/>
      <c r="JLV56" s="161"/>
      <c r="JLW56" s="160"/>
      <c r="JLX56" s="154"/>
      <c r="JLY56" s="161"/>
      <c r="JLZ56" s="160"/>
      <c r="JMA56" s="154"/>
      <c r="JMB56" s="161"/>
      <c r="JMC56" s="160"/>
      <c r="JMD56" s="154"/>
      <c r="JME56" s="161"/>
      <c r="JMF56" s="160"/>
      <c r="JMG56" s="154"/>
      <c r="JMH56" s="161"/>
      <c r="JMI56" s="160"/>
      <c r="JMJ56" s="154"/>
      <c r="JMK56" s="161"/>
      <c r="JML56" s="160"/>
      <c r="JMM56" s="154"/>
      <c r="JMN56" s="161"/>
      <c r="JMO56" s="160"/>
      <c r="JMP56" s="154"/>
      <c r="JMQ56" s="161"/>
      <c r="JMR56" s="160"/>
      <c r="JMS56" s="154"/>
      <c r="JMT56" s="161"/>
      <c r="JMU56" s="160"/>
      <c r="JMV56" s="154"/>
      <c r="JMW56" s="161"/>
      <c r="JMX56" s="160"/>
      <c r="JMY56" s="154"/>
      <c r="JMZ56" s="161"/>
      <c r="JNA56" s="160"/>
      <c r="JNB56" s="154"/>
      <c r="JNC56" s="161"/>
      <c r="JND56" s="160"/>
      <c r="JNE56" s="154"/>
      <c r="JNF56" s="161"/>
      <c r="JNG56" s="160"/>
      <c r="JNH56" s="154"/>
      <c r="JNI56" s="161"/>
      <c r="JNJ56" s="160"/>
      <c r="JNK56" s="154"/>
      <c r="JNL56" s="161"/>
      <c r="JNM56" s="160"/>
      <c r="JNN56" s="154"/>
      <c r="JNO56" s="161"/>
      <c r="JNP56" s="160"/>
      <c r="JNQ56" s="154"/>
      <c r="JNR56" s="161"/>
      <c r="JNS56" s="160"/>
      <c r="JNT56" s="154"/>
      <c r="JNU56" s="161"/>
      <c r="JNV56" s="160"/>
      <c r="JNW56" s="154"/>
      <c r="JNX56" s="161"/>
      <c r="JNY56" s="160"/>
      <c r="JNZ56" s="154"/>
      <c r="JOA56" s="161"/>
      <c r="JOB56" s="160"/>
      <c r="JOC56" s="154"/>
      <c r="JOD56" s="161"/>
      <c r="JOE56" s="160"/>
      <c r="JOF56" s="154"/>
      <c r="JOG56" s="161"/>
      <c r="JOH56" s="160"/>
      <c r="JOI56" s="154"/>
      <c r="JOJ56" s="161"/>
      <c r="JOK56" s="160"/>
      <c r="JOL56" s="154"/>
      <c r="JOM56" s="161"/>
      <c r="JON56" s="160"/>
      <c r="JOO56" s="154"/>
      <c r="JOP56" s="161"/>
      <c r="JOQ56" s="160"/>
      <c r="JOR56" s="154"/>
      <c r="JOS56" s="161"/>
      <c r="JOT56" s="160"/>
      <c r="JOU56" s="154"/>
      <c r="JOV56" s="161"/>
      <c r="JOW56" s="160"/>
      <c r="JOX56" s="154"/>
      <c r="JOY56" s="161"/>
      <c r="JOZ56" s="160"/>
      <c r="JPA56" s="154"/>
      <c r="JPB56" s="161"/>
      <c r="JPC56" s="160"/>
      <c r="JPD56" s="154"/>
      <c r="JPE56" s="161"/>
      <c r="JPF56" s="160"/>
      <c r="JPG56" s="154"/>
      <c r="JPH56" s="161"/>
      <c r="JPI56" s="160"/>
      <c r="JPJ56" s="154"/>
      <c r="JPK56" s="161"/>
      <c r="JPL56" s="160"/>
      <c r="JPM56" s="154"/>
      <c r="JPN56" s="161"/>
      <c r="JPO56" s="160"/>
      <c r="JPP56" s="154"/>
      <c r="JPQ56" s="161"/>
      <c r="JPR56" s="160"/>
      <c r="JPS56" s="154"/>
      <c r="JPT56" s="161"/>
      <c r="JPU56" s="160"/>
      <c r="JPV56" s="154"/>
      <c r="JPW56" s="161"/>
      <c r="JPX56" s="160"/>
      <c r="JPY56" s="154"/>
      <c r="JPZ56" s="161"/>
      <c r="JQA56" s="160"/>
      <c r="JQB56" s="154"/>
      <c r="JQC56" s="161"/>
      <c r="JQD56" s="160"/>
      <c r="JQE56" s="154"/>
      <c r="JQF56" s="161"/>
      <c r="JQG56" s="160"/>
      <c r="JQH56" s="154"/>
      <c r="JQI56" s="161"/>
      <c r="JQJ56" s="160"/>
      <c r="JQK56" s="154"/>
      <c r="JQL56" s="161"/>
      <c r="JQM56" s="160"/>
      <c r="JQN56" s="154"/>
      <c r="JQO56" s="161"/>
      <c r="JQP56" s="160"/>
      <c r="JQQ56" s="154"/>
      <c r="JQR56" s="161"/>
      <c r="JQS56" s="160"/>
      <c r="JQT56" s="154"/>
      <c r="JQU56" s="161"/>
      <c r="JQV56" s="160"/>
      <c r="JQW56" s="154"/>
      <c r="JQX56" s="161"/>
      <c r="JQY56" s="160"/>
      <c r="JQZ56" s="154"/>
      <c r="JRA56" s="161"/>
      <c r="JRB56" s="160"/>
      <c r="JRC56" s="154"/>
      <c r="JRD56" s="161"/>
      <c r="JRE56" s="160"/>
      <c r="JRF56" s="154"/>
      <c r="JRG56" s="161"/>
      <c r="JRH56" s="160"/>
      <c r="JRI56" s="154"/>
      <c r="JRJ56" s="161"/>
      <c r="JRK56" s="160"/>
      <c r="JRL56" s="154"/>
      <c r="JRM56" s="161"/>
      <c r="JRN56" s="160"/>
      <c r="JRO56" s="154"/>
      <c r="JRP56" s="161"/>
      <c r="JRQ56" s="160"/>
      <c r="JRR56" s="154"/>
      <c r="JRS56" s="161"/>
      <c r="JRT56" s="160"/>
      <c r="JRU56" s="154"/>
      <c r="JRV56" s="161"/>
      <c r="JRW56" s="160"/>
      <c r="JRX56" s="154"/>
      <c r="JRY56" s="161"/>
      <c r="JRZ56" s="160"/>
      <c r="JSA56" s="154"/>
      <c r="JSB56" s="161"/>
      <c r="JSC56" s="160"/>
      <c r="JSD56" s="154"/>
      <c r="JSE56" s="161"/>
      <c r="JSF56" s="160"/>
      <c r="JSG56" s="154"/>
      <c r="JSH56" s="161"/>
      <c r="JSI56" s="160"/>
      <c r="JSJ56" s="154"/>
      <c r="JSK56" s="161"/>
      <c r="JSL56" s="160"/>
      <c r="JSM56" s="154"/>
      <c r="JSN56" s="161"/>
      <c r="JSO56" s="160"/>
      <c r="JSP56" s="154"/>
      <c r="JSQ56" s="161"/>
      <c r="JSR56" s="160"/>
      <c r="JSS56" s="154"/>
      <c r="JST56" s="161"/>
      <c r="JSU56" s="160"/>
      <c r="JSV56" s="154"/>
      <c r="JSW56" s="161"/>
      <c r="JSX56" s="160"/>
      <c r="JSY56" s="154"/>
      <c r="JSZ56" s="161"/>
      <c r="JTA56" s="160"/>
      <c r="JTB56" s="154"/>
      <c r="JTC56" s="161"/>
      <c r="JTD56" s="160"/>
      <c r="JTE56" s="154"/>
      <c r="JTF56" s="161"/>
      <c r="JTG56" s="160"/>
      <c r="JTH56" s="154"/>
      <c r="JTI56" s="161"/>
      <c r="JTJ56" s="160"/>
      <c r="JTK56" s="154"/>
      <c r="JTL56" s="161"/>
      <c r="JTM56" s="160"/>
      <c r="JTN56" s="154"/>
      <c r="JTO56" s="161"/>
      <c r="JTP56" s="160"/>
      <c r="JTQ56" s="154"/>
      <c r="JTR56" s="161"/>
      <c r="JTS56" s="160"/>
      <c r="JTT56" s="154"/>
      <c r="JTU56" s="161"/>
      <c r="JTV56" s="160"/>
      <c r="JTW56" s="154"/>
      <c r="JTX56" s="161"/>
      <c r="JTY56" s="160"/>
      <c r="JTZ56" s="154"/>
      <c r="JUA56" s="161"/>
      <c r="JUB56" s="160"/>
      <c r="JUC56" s="154"/>
      <c r="JUD56" s="161"/>
      <c r="JUE56" s="160"/>
      <c r="JUF56" s="154"/>
      <c r="JUG56" s="161"/>
      <c r="JUH56" s="160"/>
      <c r="JUI56" s="154"/>
      <c r="JUJ56" s="161"/>
      <c r="JUK56" s="160"/>
      <c r="JUL56" s="154"/>
      <c r="JUM56" s="161"/>
      <c r="JUN56" s="160"/>
      <c r="JUO56" s="154"/>
      <c r="JUP56" s="161"/>
      <c r="JUQ56" s="160"/>
      <c r="JUR56" s="154"/>
      <c r="JUS56" s="161"/>
      <c r="JUT56" s="160"/>
      <c r="JUU56" s="154"/>
      <c r="JUV56" s="161"/>
      <c r="JUW56" s="160"/>
      <c r="JUX56" s="154"/>
      <c r="JUY56" s="161"/>
      <c r="JUZ56" s="160"/>
      <c r="JVA56" s="154"/>
      <c r="JVB56" s="161"/>
      <c r="JVC56" s="160"/>
      <c r="JVD56" s="154"/>
      <c r="JVE56" s="161"/>
      <c r="JVF56" s="160"/>
      <c r="JVG56" s="154"/>
      <c r="JVH56" s="161"/>
      <c r="JVI56" s="160"/>
      <c r="JVJ56" s="154"/>
      <c r="JVK56" s="161"/>
      <c r="JVL56" s="160"/>
      <c r="JVM56" s="154"/>
      <c r="JVN56" s="161"/>
      <c r="JVO56" s="160"/>
      <c r="JVP56" s="154"/>
      <c r="JVQ56" s="161"/>
      <c r="JVR56" s="160"/>
      <c r="JVS56" s="154"/>
      <c r="JVT56" s="161"/>
      <c r="JVU56" s="160"/>
      <c r="JVV56" s="154"/>
      <c r="JVW56" s="161"/>
      <c r="JVX56" s="160"/>
      <c r="JVY56" s="154"/>
      <c r="JVZ56" s="161"/>
      <c r="JWA56" s="160"/>
      <c r="JWB56" s="154"/>
      <c r="JWC56" s="161"/>
      <c r="JWD56" s="160"/>
      <c r="JWE56" s="154"/>
      <c r="JWF56" s="161"/>
      <c r="JWG56" s="160"/>
      <c r="JWH56" s="154"/>
      <c r="JWI56" s="161"/>
      <c r="JWJ56" s="160"/>
      <c r="JWK56" s="154"/>
      <c r="JWL56" s="161"/>
      <c r="JWM56" s="160"/>
      <c r="JWN56" s="154"/>
      <c r="JWO56" s="161"/>
      <c r="JWP56" s="160"/>
      <c r="JWQ56" s="154"/>
      <c r="JWR56" s="161"/>
      <c r="JWS56" s="160"/>
      <c r="JWT56" s="154"/>
      <c r="JWU56" s="161"/>
      <c r="JWV56" s="160"/>
      <c r="JWW56" s="154"/>
      <c r="JWX56" s="161"/>
      <c r="JWY56" s="160"/>
      <c r="JWZ56" s="154"/>
      <c r="JXA56" s="161"/>
      <c r="JXB56" s="160"/>
      <c r="JXC56" s="154"/>
      <c r="JXD56" s="161"/>
      <c r="JXE56" s="160"/>
      <c r="JXF56" s="154"/>
      <c r="JXG56" s="161"/>
      <c r="JXH56" s="160"/>
      <c r="JXI56" s="154"/>
      <c r="JXJ56" s="161"/>
      <c r="JXK56" s="160"/>
      <c r="JXL56" s="154"/>
      <c r="JXM56" s="161"/>
      <c r="JXN56" s="160"/>
      <c r="JXO56" s="154"/>
      <c r="JXP56" s="161"/>
      <c r="JXQ56" s="160"/>
      <c r="JXR56" s="154"/>
      <c r="JXS56" s="161"/>
      <c r="JXT56" s="160"/>
      <c r="JXU56" s="154"/>
      <c r="JXV56" s="161"/>
      <c r="JXW56" s="160"/>
      <c r="JXX56" s="154"/>
      <c r="JXY56" s="161"/>
      <c r="JXZ56" s="160"/>
      <c r="JYA56" s="154"/>
      <c r="JYB56" s="161"/>
      <c r="JYC56" s="160"/>
      <c r="JYD56" s="154"/>
      <c r="JYE56" s="161"/>
      <c r="JYF56" s="160"/>
      <c r="JYG56" s="154"/>
      <c r="JYH56" s="161"/>
      <c r="JYI56" s="160"/>
      <c r="JYJ56" s="154"/>
      <c r="JYK56" s="161"/>
      <c r="JYL56" s="160"/>
      <c r="JYM56" s="154"/>
      <c r="JYN56" s="161"/>
      <c r="JYO56" s="160"/>
      <c r="JYP56" s="154"/>
      <c r="JYQ56" s="161"/>
      <c r="JYR56" s="160"/>
      <c r="JYS56" s="154"/>
      <c r="JYT56" s="161"/>
      <c r="JYU56" s="160"/>
      <c r="JYV56" s="154"/>
      <c r="JYW56" s="161"/>
      <c r="JYX56" s="160"/>
      <c r="JYY56" s="154"/>
      <c r="JYZ56" s="161"/>
      <c r="JZA56" s="160"/>
      <c r="JZB56" s="154"/>
      <c r="JZC56" s="161"/>
      <c r="JZD56" s="160"/>
      <c r="JZE56" s="154"/>
      <c r="JZF56" s="161"/>
      <c r="JZG56" s="160"/>
      <c r="JZH56" s="154"/>
      <c r="JZI56" s="161"/>
      <c r="JZJ56" s="160"/>
      <c r="JZK56" s="154"/>
      <c r="JZL56" s="161"/>
      <c r="JZM56" s="160"/>
      <c r="JZN56" s="154"/>
      <c r="JZO56" s="161"/>
      <c r="JZP56" s="160"/>
      <c r="JZQ56" s="154"/>
      <c r="JZR56" s="161"/>
      <c r="JZS56" s="160"/>
      <c r="JZT56" s="154"/>
      <c r="JZU56" s="161"/>
      <c r="JZV56" s="160"/>
      <c r="JZW56" s="154"/>
      <c r="JZX56" s="161"/>
      <c r="JZY56" s="160"/>
      <c r="JZZ56" s="154"/>
      <c r="KAA56" s="161"/>
      <c r="KAB56" s="160"/>
      <c r="KAC56" s="154"/>
      <c r="KAD56" s="161"/>
      <c r="KAE56" s="160"/>
      <c r="KAF56" s="154"/>
      <c r="KAG56" s="161"/>
      <c r="KAH56" s="160"/>
      <c r="KAI56" s="154"/>
      <c r="KAJ56" s="161"/>
      <c r="KAK56" s="160"/>
      <c r="KAL56" s="154"/>
      <c r="KAM56" s="161"/>
      <c r="KAN56" s="160"/>
      <c r="KAO56" s="154"/>
      <c r="KAP56" s="161"/>
      <c r="KAQ56" s="160"/>
      <c r="KAR56" s="154"/>
      <c r="KAS56" s="161"/>
      <c r="KAT56" s="160"/>
      <c r="KAU56" s="154"/>
      <c r="KAV56" s="161"/>
      <c r="KAW56" s="160"/>
      <c r="KAX56" s="154"/>
      <c r="KAY56" s="161"/>
      <c r="KAZ56" s="160"/>
      <c r="KBA56" s="154"/>
      <c r="KBB56" s="161"/>
      <c r="KBC56" s="160"/>
      <c r="KBD56" s="154"/>
      <c r="KBE56" s="161"/>
      <c r="KBF56" s="160"/>
      <c r="KBG56" s="154"/>
      <c r="KBH56" s="161"/>
      <c r="KBI56" s="160"/>
      <c r="KBJ56" s="154"/>
      <c r="KBK56" s="161"/>
      <c r="KBL56" s="160"/>
      <c r="KBM56" s="154"/>
      <c r="KBN56" s="161"/>
      <c r="KBO56" s="160"/>
      <c r="KBP56" s="154"/>
      <c r="KBQ56" s="161"/>
      <c r="KBR56" s="160"/>
      <c r="KBS56" s="154"/>
      <c r="KBT56" s="161"/>
      <c r="KBU56" s="160"/>
      <c r="KBV56" s="154"/>
      <c r="KBW56" s="161"/>
      <c r="KBX56" s="160"/>
      <c r="KBY56" s="154"/>
      <c r="KBZ56" s="161"/>
      <c r="KCA56" s="160"/>
      <c r="KCB56" s="154"/>
      <c r="KCC56" s="161"/>
      <c r="KCD56" s="160"/>
      <c r="KCE56" s="154"/>
      <c r="KCF56" s="161"/>
      <c r="KCG56" s="160"/>
      <c r="KCH56" s="154"/>
      <c r="KCI56" s="161"/>
      <c r="KCJ56" s="160"/>
      <c r="KCK56" s="154"/>
      <c r="KCL56" s="161"/>
      <c r="KCM56" s="160"/>
      <c r="KCN56" s="154"/>
      <c r="KCO56" s="161"/>
      <c r="KCP56" s="160"/>
      <c r="KCQ56" s="154"/>
      <c r="KCR56" s="161"/>
      <c r="KCS56" s="160"/>
      <c r="KCT56" s="154"/>
      <c r="KCU56" s="161"/>
      <c r="KCV56" s="160"/>
      <c r="KCW56" s="154"/>
      <c r="KCX56" s="161"/>
      <c r="KCY56" s="160"/>
      <c r="KCZ56" s="154"/>
      <c r="KDA56" s="161"/>
      <c r="KDB56" s="160"/>
      <c r="KDC56" s="154"/>
      <c r="KDD56" s="161"/>
      <c r="KDE56" s="160"/>
      <c r="KDF56" s="154"/>
      <c r="KDG56" s="161"/>
      <c r="KDH56" s="160"/>
      <c r="KDI56" s="154"/>
      <c r="KDJ56" s="161"/>
      <c r="KDK56" s="160"/>
      <c r="KDL56" s="154"/>
      <c r="KDM56" s="161"/>
      <c r="KDN56" s="160"/>
      <c r="KDO56" s="154"/>
      <c r="KDP56" s="161"/>
      <c r="KDQ56" s="160"/>
      <c r="KDR56" s="154"/>
      <c r="KDS56" s="161"/>
      <c r="KDT56" s="160"/>
      <c r="KDU56" s="154"/>
      <c r="KDV56" s="161"/>
      <c r="KDW56" s="160"/>
      <c r="KDX56" s="154"/>
      <c r="KDY56" s="161"/>
      <c r="KDZ56" s="160"/>
      <c r="KEA56" s="154"/>
      <c r="KEB56" s="161"/>
      <c r="KEC56" s="160"/>
      <c r="KED56" s="154"/>
      <c r="KEE56" s="161"/>
      <c r="KEF56" s="160"/>
      <c r="KEG56" s="154"/>
      <c r="KEH56" s="161"/>
      <c r="KEI56" s="160"/>
      <c r="KEJ56" s="154"/>
      <c r="KEK56" s="161"/>
      <c r="KEL56" s="160"/>
      <c r="KEM56" s="154"/>
      <c r="KEN56" s="161"/>
      <c r="KEO56" s="160"/>
      <c r="KEP56" s="154"/>
      <c r="KEQ56" s="161"/>
      <c r="KER56" s="160"/>
      <c r="KES56" s="154"/>
      <c r="KET56" s="161"/>
      <c r="KEU56" s="160"/>
      <c r="KEV56" s="154"/>
      <c r="KEW56" s="161"/>
      <c r="KEX56" s="160"/>
      <c r="KEY56" s="154"/>
      <c r="KEZ56" s="161"/>
      <c r="KFA56" s="160"/>
      <c r="KFB56" s="154"/>
      <c r="KFC56" s="161"/>
      <c r="KFD56" s="160"/>
      <c r="KFE56" s="154"/>
      <c r="KFF56" s="161"/>
      <c r="KFG56" s="160"/>
      <c r="KFH56" s="154"/>
      <c r="KFI56" s="161"/>
      <c r="KFJ56" s="160"/>
      <c r="KFK56" s="154"/>
      <c r="KFL56" s="161"/>
      <c r="KFM56" s="160"/>
      <c r="KFN56" s="154"/>
      <c r="KFO56" s="161"/>
      <c r="KFP56" s="160"/>
      <c r="KFQ56" s="154"/>
      <c r="KFR56" s="161"/>
      <c r="KFS56" s="160"/>
      <c r="KFT56" s="154"/>
      <c r="KFU56" s="161"/>
      <c r="KFV56" s="160"/>
      <c r="KFW56" s="154"/>
      <c r="KFX56" s="161"/>
      <c r="KFY56" s="160"/>
      <c r="KFZ56" s="154"/>
      <c r="KGA56" s="161"/>
      <c r="KGB56" s="160"/>
      <c r="KGC56" s="154"/>
      <c r="KGD56" s="161"/>
      <c r="KGE56" s="160"/>
      <c r="KGF56" s="154"/>
      <c r="KGG56" s="161"/>
      <c r="KGH56" s="160"/>
      <c r="KGI56" s="154"/>
      <c r="KGJ56" s="161"/>
      <c r="KGK56" s="160"/>
      <c r="KGL56" s="154"/>
      <c r="KGM56" s="161"/>
      <c r="KGN56" s="160"/>
      <c r="KGO56" s="154"/>
      <c r="KGP56" s="161"/>
      <c r="KGQ56" s="160"/>
      <c r="KGR56" s="154"/>
      <c r="KGS56" s="161"/>
      <c r="KGT56" s="160"/>
      <c r="KGU56" s="154"/>
      <c r="KGV56" s="161"/>
      <c r="KGW56" s="160"/>
      <c r="KGX56" s="154"/>
      <c r="KGY56" s="161"/>
      <c r="KGZ56" s="160"/>
      <c r="KHA56" s="154"/>
      <c r="KHB56" s="161"/>
      <c r="KHC56" s="160"/>
      <c r="KHD56" s="154"/>
      <c r="KHE56" s="161"/>
      <c r="KHF56" s="160"/>
      <c r="KHG56" s="154"/>
      <c r="KHH56" s="161"/>
      <c r="KHI56" s="160"/>
      <c r="KHJ56" s="154"/>
      <c r="KHK56" s="161"/>
      <c r="KHL56" s="160"/>
      <c r="KHM56" s="154"/>
      <c r="KHN56" s="161"/>
      <c r="KHO56" s="160"/>
      <c r="KHP56" s="154"/>
      <c r="KHQ56" s="161"/>
      <c r="KHR56" s="160"/>
      <c r="KHS56" s="154"/>
      <c r="KHT56" s="161"/>
      <c r="KHU56" s="160"/>
      <c r="KHV56" s="154"/>
      <c r="KHW56" s="161"/>
      <c r="KHX56" s="160"/>
      <c r="KHY56" s="154"/>
      <c r="KHZ56" s="161"/>
      <c r="KIA56" s="160"/>
      <c r="KIB56" s="154"/>
      <c r="KIC56" s="161"/>
      <c r="KID56" s="160"/>
      <c r="KIE56" s="154"/>
      <c r="KIF56" s="161"/>
      <c r="KIG56" s="160"/>
      <c r="KIH56" s="154"/>
      <c r="KII56" s="161"/>
      <c r="KIJ56" s="160"/>
      <c r="KIK56" s="154"/>
      <c r="KIL56" s="161"/>
      <c r="KIM56" s="160"/>
      <c r="KIN56" s="154"/>
      <c r="KIO56" s="161"/>
      <c r="KIP56" s="160"/>
      <c r="KIQ56" s="154"/>
      <c r="KIR56" s="161"/>
      <c r="KIS56" s="160"/>
      <c r="KIT56" s="154"/>
      <c r="KIU56" s="161"/>
      <c r="KIV56" s="160"/>
      <c r="KIW56" s="154"/>
      <c r="KIX56" s="161"/>
      <c r="KIY56" s="160"/>
      <c r="KIZ56" s="154"/>
      <c r="KJA56" s="161"/>
      <c r="KJB56" s="160"/>
      <c r="KJC56" s="154"/>
      <c r="KJD56" s="161"/>
      <c r="KJE56" s="160"/>
      <c r="KJF56" s="154"/>
      <c r="KJG56" s="161"/>
      <c r="KJH56" s="160"/>
      <c r="KJI56" s="154"/>
      <c r="KJJ56" s="161"/>
      <c r="KJK56" s="160"/>
      <c r="KJL56" s="154"/>
      <c r="KJM56" s="161"/>
      <c r="KJN56" s="160"/>
      <c r="KJO56" s="154"/>
      <c r="KJP56" s="161"/>
      <c r="KJQ56" s="160"/>
      <c r="KJR56" s="154"/>
      <c r="KJS56" s="161"/>
      <c r="KJT56" s="160"/>
      <c r="KJU56" s="154"/>
      <c r="KJV56" s="161"/>
      <c r="KJW56" s="160"/>
      <c r="KJX56" s="154"/>
      <c r="KJY56" s="161"/>
      <c r="KJZ56" s="160"/>
      <c r="KKA56" s="154"/>
      <c r="KKB56" s="161"/>
      <c r="KKC56" s="160"/>
      <c r="KKD56" s="154"/>
      <c r="KKE56" s="161"/>
      <c r="KKF56" s="160"/>
      <c r="KKG56" s="154"/>
      <c r="KKH56" s="161"/>
      <c r="KKI56" s="160"/>
      <c r="KKJ56" s="154"/>
      <c r="KKK56" s="161"/>
      <c r="KKL56" s="160"/>
      <c r="KKM56" s="154"/>
      <c r="KKN56" s="161"/>
      <c r="KKO56" s="160"/>
      <c r="KKP56" s="154"/>
      <c r="KKQ56" s="161"/>
      <c r="KKR56" s="160"/>
      <c r="KKS56" s="154"/>
      <c r="KKT56" s="161"/>
      <c r="KKU56" s="160"/>
      <c r="KKV56" s="154"/>
      <c r="KKW56" s="161"/>
      <c r="KKX56" s="160"/>
      <c r="KKY56" s="154"/>
      <c r="KKZ56" s="161"/>
      <c r="KLA56" s="160"/>
      <c r="KLB56" s="154"/>
      <c r="KLC56" s="161"/>
      <c r="KLD56" s="160"/>
      <c r="KLE56" s="154"/>
      <c r="KLF56" s="161"/>
      <c r="KLG56" s="160"/>
      <c r="KLH56" s="154"/>
      <c r="KLI56" s="161"/>
      <c r="KLJ56" s="160"/>
      <c r="KLK56" s="154"/>
      <c r="KLL56" s="161"/>
      <c r="KLM56" s="160"/>
      <c r="KLN56" s="154"/>
      <c r="KLO56" s="161"/>
      <c r="KLP56" s="160"/>
      <c r="KLQ56" s="154"/>
      <c r="KLR56" s="161"/>
      <c r="KLS56" s="160"/>
      <c r="KLT56" s="154"/>
      <c r="KLU56" s="161"/>
      <c r="KLV56" s="160"/>
      <c r="KLW56" s="154"/>
      <c r="KLX56" s="161"/>
      <c r="KLY56" s="160"/>
      <c r="KLZ56" s="154"/>
      <c r="KMA56" s="161"/>
      <c r="KMB56" s="160"/>
      <c r="KMC56" s="154"/>
      <c r="KMD56" s="161"/>
      <c r="KME56" s="160"/>
      <c r="KMF56" s="154"/>
      <c r="KMG56" s="161"/>
      <c r="KMH56" s="160"/>
      <c r="KMI56" s="154"/>
      <c r="KMJ56" s="161"/>
      <c r="KMK56" s="160"/>
      <c r="KML56" s="154"/>
      <c r="KMM56" s="161"/>
      <c r="KMN56" s="160"/>
      <c r="KMO56" s="154"/>
      <c r="KMP56" s="161"/>
      <c r="KMQ56" s="160"/>
      <c r="KMR56" s="154"/>
      <c r="KMS56" s="161"/>
      <c r="KMT56" s="160"/>
      <c r="KMU56" s="154"/>
      <c r="KMV56" s="161"/>
      <c r="KMW56" s="160"/>
      <c r="KMX56" s="154"/>
      <c r="KMY56" s="161"/>
      <c r="KMZ56" s="160"/>
      <c r="KNA56" s="154"/>
      <c r="KNB56" s="161"/>
      <c r="KNC56" s="160"/>
      <c r="KND56" s="154"/>
      <c r="KNE56" s="161"/>
      <c r="KNF56" s="160"/>
      <c r="KNG56" s="154"/>
      <c r="KNH56" s="161"/>
      <c r="KNI56" s="160"/>
      <c r="KNJ56" s="154"/>
      <c r="KNK56" s="161"/>
      <c r="KNL56" s="160"/>
      <c r="KNM56" s="154"/>
      <c r="KNN56" s="161"/>
      <c r="KNO56" s="160"/>
      <c r="KNP56" s="154"/>
      <c r="KNQ56" s="161"/>
      <c r="KNR56" s="160"/>
      <c r="KNS56" s="154"/>
      <c r="KNT56" s="161"/>
      <c r="KNU56" s="160"/>
      <c r="KNV56" s="154"/>
      <c r="KNW56" s="161"/>
      <c r="KNX56" s="160"/>
      <c r="KNY56" s="154"/>
      <c r="KNZ56" s="161"/>
      <c r="KOA56" s="160"/>
      <c r="KOB56" s="154"/>
      <c r="KOC56" s="161"/>
      <c r="KOD56" s="160"/>
      <c r="KOE56" s="154"/>
      <c r="KOF56" s="161"/>
      <c r="KOG56" s="160"/>
      <c r="KOH56" s="154"/>
      <c r="KOI56" s="161"/>
      <c r="KOJ56" s="160"/>
      <c r="KOK56" s="154"/>
      <c r="KOL56" s="161"/>
      <c r="KOM56" s="160"/>
      <c r="KON56" s="154"/>
      <c r="KOO56" s="161"/>
      <c r="KOP56" s="160"/>
      <c r="KOQ56" s="154"/>
      <c r="KOR56" s="161"/>
      <c r="KOS56" s="160"/>
      <c r="KOT56" s="154"/>
      <c r="KOU56" s="161"/>
      <c r="KOV56" s="160"/>
      <c r="KOW56" s="154"/>
      <c r="KOX56" s="161"/>
      <c r="KOY56" s="160"/>
      <c r="KOZ56" s="154"/>
      <c r="KPA56" s="161"/>
      <c r="KPB56" s="160"/>
      <c r="KPC56" s="154"/>
      <c r="KPD56" s="161"/>
      <c r="KPE56" s="160"/>
      <c r="KPF56" s="154"/>
      <c r="KPG56" s="161"/>
      <c r="KPH56" s="160"/>
      <c r="KPI56" s="154"/>
      <c r="KPJ56" s="161"/>
      <c r="KPK56" s="160"/>
      <c r="KPL56" s="154"/>
      <c r="KPM56" s="161"/>
      <c r="KPN56" s="160"/>
      <c r="KPO56" s="154"/>
      <c r="KPP56" s="161"/>
      <c r="KPQ56" s="160"/>
      <c r="KPR56" s="154"/>
      <c r="KPS56" s="161"/>
      <c r="KPT56" s="160"/>
      <c r="KPU56" s="154"/>
      <c r="KPV56" s="161"/>
      <c r="KPW56" s="160"/>
      <c r="KPX56" s="154"/>
      <c r="KPY56" s="161"/>
      <c r="KPZ56" s="160"/>
      <c r="KQA56" s="154"/>
      <c r="KQB56" s="161"/>
      <c r="KQC56" s="160"/>
      <c r="KQD56" s="154"/>
      <c r="KQE56" s="161"/>
      <c r="KQF56" s="160"/>
      <c r="KQG56" s="154"/>
      <c r="KQH56" s="161"/>
      <c r="KQI56" s="160"/>
      <c r="KQJ56" s="154"/>
      <c r="KQK56" s="161"/>
      <c r="KQL56" s="160"/>
      <c r="KQM56" s="154"/>
      <c r="KQN56" s="161"/>
      <c r="KQO56" s="160"/>
      <c r="KQP56" s="154"/>
      <c r="KQQ56" s="161"/>
      <c r="KQR56" s="160"/>
      <c r="KQS56" s="154"/>
      <c r="KQT56" s="161"/>
      <c r="KQU56" s="160"/>
      <c r="KQV56" s="154"/>
      <c r="KQW56" s="161"/>
      <c r="KQX56" s="160"/>
      <c r="KQY56" s="154"/>
      <c r="KQZ56" s="161"/>
      <c r="KRA56" s="160"/>
      <c r="KRB56" s="154"/>
      <c r="KRC56" s="161"/>
      <c r="KRD56" s="160"/>
      <c r="KRE56" s="154"/>
      <c r="KRF56" s="161"/>
      <c r="KRG56" s="160"/>
      <c r="KRH56" s="154"/>
      <c r="KRI56" s="161"/>
      <c r="KRJ56" s="160"/>
      <c r="KRK56" s="154"/>
      <c r="KRL56" s="161"/>
      <c r="KRM56" s="160"/>
      <c r="KRN56" s="154"/>
      <c r="KRO56" s="161"/>
      <c r="KRP56" s="160"/>
      <c r="KRQ56" s="154"/>
      <c r="KRR56" s="161"/>
      <c r="KRS56" s="160"/>
      <c r="KRT56" s="154"/>
      <c r="KRU56" s="161"/>
      <c r="KRV56" s="160"/>
      <c r="KRW56" s="154"/>
      <c r="KRX56" s="161"/>
      <c r="KRY56" s="160"/>
      <c r="KRZ56" s="154"/>
      <c r="KSA56" s="161"/>
      <c r="KSB56" s="160"/>
      <c r="KSC56" s="154"/>
      <c r="KSD56" s="161"/>
      <c r="KSE56" s="160"/>
      <c r="KSF56" s="154"/>
      <c r="KSG56" s="161"/>
      <c r="KSH56" s="160"/>
      <c r="KSI56" s="154"/>
      <c r="KSJ56" s="161"/>
      <c r="KSK56" s="160"/>
      <c r="KSL56" s="154"/>
      <c r="KSM56" s="161"/>
      <c r="KSN56" s="160"/>
      <c r="KSO56" s="154"/>
      <c r="KSP56" s="161"/>
      <c r="KSQ56" s="160"/>
      <c r="KSR56" s="154"/>
      <c r="KSS56" s="161"/>
      <c r="KST56" s="160"/>
      <c r="KSU56" s="154"/>
      <c r="KSV56" s="161"/>
      <c r="KSW56" s="160"/>
      <c r="KSX56" s="154"/>
      <c r="KSY56" s="161"/>
      <c r="KSZ56" s="160"/>
      <c r="KTA56" s="154"/>
      <c r="KTB56" s="161"/>
      <c r="KTC56" s="160"/>
      <c r="KTD56" s="154"/>
      <c r="KTE56" s="161"/>
      <c r="KTF56" s="160"/>
      <c r="KTG56" s="154"/>
      <c r="KTH56" s="161"/>
      <c r="KTI56" s="160"/>
      <c r="KTJ56" s="154"/>
      <c r="KTK56" s="161"/>
      <c r="KTL56" s="160"/>
      <c r="KTM56" s="154"/>
      <c r="KTN56" s="161"/>
      <c r="KTO56" s="160"/>
      <c r="KTP56" s="154"/>
      <c r="KTQ56" s="161"/>
      <c r="KTR56" s="160"/>
      <c r="KTS56" s="154"/>
      <c r="KTT56" s="161"/>
      <c r="KTU56" s="160"/>
      <c r="KTV56" s="154"/>
      <c r="KTW56" s="161"/>
      <c r="KTX56" s="160"/>
      <c r="KTY56" s="154"/>
      <c r="KTZ56" s="161"/>
      <c r="KUA56" s="160"/>
      <c r="KUB56" s="154"/>
      <c r="KUC56" s="161"/>
      <c r="KUD56" s="160"/>
      <c r="KUE56" s="154"/>
      <c r="KUF56" s="161"/>
      <c r="KUG56" s="160"/>
      <c r="KUH56" s="154"/>
      <c r="KUI56" s="161"/>
      <c r="KUJ56" s="160"/>
      <c r="KUK56" s="154"/>
      <c r="KUL56" s="161"/>
      <c r="KUM56" s="160"/>
      <c r="KUN56" s="154"/>
      <c r="KUO56" s="161"/>
      <c r="KUP56" s="160"/>
      <c r="KUQ56" s="154"/>
      <c r="KUR56" s="161"/>
      <c r="KUS56" s="160"/>
      <c r="KUT56" s="154"/>
      <c r="KUU56" s="161"/>
      <c r="KUV56" s="160"/>
      <c r="KUW56" s="154"/>
      <c r="KUX56" s="161"/>
      <c r="KUY56" s="160"/>
      <c r="KUZ56" s="154"/>
      <c r="KVA56" s="161"/>
      <c r="KVB56" s="160"/>
      <c r="KVC56" s="154"/>
      <c r="KVD56" s="161"/>
      <c r="KVE56" s="160"/>
      <c r="KVF56" s="154"/>
      <c r="KVG56" s="161"/>
      <c r="KVH56" s="160"/>
      <c r="KVI56" s="154"/>
      <c r="KVJ56" s="161"/>
      <c r="KVK56" s="160"/>
      <c r="KVL56" s="154"/>
      <c r="KVM56" s="161"/>
      <c r="KVN56" s="160"/>
      <c r="KVO56" s="154"/>
      <c r="KVP56" s="161"/>
      <c r="KVQ56" s="160"/>
      <c r="KVR56" s="154"/>
      <c r="KVS56" s="161"/>
      <c r="KVT56" s="160"/>
      <c r="KVU56" s="154"/>
      <c r="KVV56" s="161"/>
      <c r="KVW56" s="160"/>
      <c r="KVX56" s="154"/>
      <c r="KVY56" s="161"/>
      <c r="KVZ56" s="160"/>
      <c r="KWA56" s="154"/>
      <c r="KWB56" s="161"/>
      <c r="KWC56" s="160"/>
      <c r="KWD56" s="154"/>
      <c r="KWE56" s="161"/>
      <c r="KWF56" s="160"/>
      <c r="KWG56" s="154"/>
      <c r="KWH56" s="161"/>
      <c r="KWI56" s="160"/>
      <c r="KWJ56" s="154"/>
      <c r="KWK56" s="161"/>
      <c r="KWL56" s="160"/>
      <c r="KWM56" s="154"/>
      <c r="KWN56" s="161"/>
      <c r="KWO56" s="160"/>
      <c r="KWP56" s="154"/>
      <c r="KWQ56" s="161"/>
      <c r="KWR56" s="160"/>
      <c r="KWS56" s="154"/>
      <c r="KWT56" s="161"/>
      <c r="KWU56" s="160"/>
      <c r="KWV56" s="154"/>
      <c r="KWW56" s="161"/>
      <c r="KWX56" s="160"/>
      <c r="KWY56" s="154"/>
      <c r="KWZ56" s="161"/>
      <c r="KXA56" s="160"/>
      <c r="KXB56" s="154"/>
      <c r="KXC56" s="161"/>
      <c r="KXD56" s="160"/>
      <c r="KXE56" s="154"/>
      <c r="KXF56" s="161"/>
      <c r="KXG56" s="160"/>
      <c r="KXH56" s="154"/>
      <c r="KXI56" s="161"/>
      <c r="KXJ56" s="160"/>
      <c r="KXK56" s="154"/>
      <c r="KXL56" s="161"/>
      <c r="KXM56" s="160"/>
      <c r="KXN56" s="154"/>
      <c r="KXO56" s="161"/>
      <c r="KXP56" s="160"/>
      <c r="KXQ56" s="154"/>
      <c r="KXR56" s="161"/>
      <c r="KXS56" s="160"/>
      <c r="KXT56" s="154"/>
      <c r="KXU56" s="161"/>
      <c r="KXV56" s="160"/>
      <c r="KXW56" s="154"/>
      <c r="KXX56" s="161"/>
      <c r="KXY56" s="160"/>
      <c r="KXZ56" s="154"/>
      <c r="KYA56" s="161"/>
      <c r="KYB56" s="160"/>
      <c r="KYC56" s="154"/>
      <c r="KYD56" s="161"/>
      <c r="KYE56" s="160"/>
      <c r="KYF56" s="154"/>
      <c r="KYG56" s="161"/>
      <c r="KYH56" s="160"/>
      <c r="KYI56" s="154"/>
      <c r="KYJ56" s="161"/>
      <c r="KYK56" s="160"/>
      <c r="KYL56" s="154"/>
      <c r="KYM56" s="161"/>
      <c r="KYN56" s="160"/>
      <c r="KYO56" s="154"/>
      <c r="KYP56" s="161"/>
      <c r="KYQ56" s="160"/>
      <c r="KYR56" s="154"/>
      <c r="KYS56" s="161"/>
      <c r="KYT56" s="160"/>
      <c r="KYU56" s="154"/>
      <c r="KYV56" s="161"/>
      <c r="KYW56" s="160"/>
      <c r="KYX56" s="154"/>
      <c r="KYY56" s="161"/>
      <c r="KYZ56" s="160"/>
      <c r="KZA56" s="154"/>
      <c r="KZB56" s="161"/>
      <c r="KZC56" s="160"/>
      <c r="KZD56" s="154"/>
      <c r="KZE56" s="161"/>
      <c r="KZF56" s="160"/>
      <c r="KZG56" s="154"/>
      <c r="KZH56" s="161"/>
      <c r="KZI56" s="160"/>
      <c r="KZJ56" s="154"/>
      <c r="KZK56" s="161"/>
      <c r="KZL56" s="160"/>
      <c r="KZM56" s="154"/>
      <c r="KZN56" s="161"/>
      <c r="KZO56" s="160"/>
      <c r="KZP56" s="154"/>
      <c r="KZQ56" s="161"/>
      <c r="KZR56" s="160"/>
      <c r="KZS56" s="154"/>
      <c r="KZT56" s="161"/>
      <c r="KZU56" s="160"/>
      <c r="KZV56" s="154"/>
      <c r="KZW56" s="161"/>
      <c r="KZX56" s="160"/>
      <c r="KZY56" s="154"/>
      <c r="KZZ56" s="161"/>
      <c r="LAA56" s="160"/>
      <c r="LAB56" s="154"/>
      <c r="LAC56" s="161"/>
      <c r="LAD56" s="160"/>
      <c r="LAE56" s="154"/>
      <c r="LAF56" s="161"/>
      <c r="LAG56" s="160"/>
      <c r="LAH56" s="154"/>
      <c r="LAI56" s="161"/>
      <c r="LAJ56" s="160"/>
      <c r="LAK56" s="154"/>
      <c r="LAL56" s="161"/>
      <c r="LAM56" s="160"/>
      <c r="LAN56" s="154"/>
      <c r="LAO56" s="161"/>
      <c r="LAP56" s="160"/>
      <c r="LAQ56" s="154"/>
      <c r="LAR56" s="161"/>
      <c r="LAS56" s="160"/>
      <c r="LAT56" s="154"/>
      <c r="LAU56" s="161"/>
      <c r="LAV56" s="160"/>
      <c r="LAW56" s="154"/>
      <c r="LAX56" s="161"/>
      <c r="LAY56" s="160"/>
      <c r="LAZ56" s="154"/>
      <c r="LBA56" s="161"/>
      <c r="LBB56" s="160"/>
      <c r="LBC56" s="154"/>
      <c r="LBD56" s="161"/>
      <c r="LBE56" s="160"/>
      <c r="LBF56" s="154"/>
      <c r="LBG56" s="161"/>
      <c r="LBH56" s="160"/>
      <c r="LBI56" s="154"/>
      <c r="LBJ56" s="161"/>
      <c r="LBK56" s="160"/>
      <c r="LBL56" s="154"/>
      <c r="LBM56" s="161"/>
      <c r="LBN56" s="160"/>
      <c r="LBO56" s="154"/>
      <c r="LBP56" s="161"/>
      <c r="LBQ56" s="160"/>
      <c r="LBR56" s="154"/>
      <c r="LBS56" s="161"/>
      <c r="LBT56" s="160"/>
      <c r="LBU56" s="154"/>
      <c r="LBV56" s="161"/>
      <c r="LBW56" s="160"/>
      <c r="LBX56" s="154"/>
      <c r="LBY56" s="161"/>
      <c r="LBZ56" s="160"/>
      <c r="LCA56" s="154"/>
      <c r="LCB56" s="161"/>
      <c r="LCC56" s="160"/>
      <c r="LCD56" s="154"/>
      <c r="LCE56" s="161"/>
      <c r="LCF56" s="160"/>
      <c r="LCG56" s="154"/>
      <c r="LCH56" s="161"/>
      <c r="LCI56" s="160"/>
      <c r="LCJ56" s="154"/>
      <c r="LCK56" s="161"/>
      <c r="LCL56" s="160"/>
      <c r="LCM56" s="154"/>
      <c r="LCN56" s="161"/>
      <c r="LCO56" s="160"/>
      <c r="LCP56" s="154"/>
      <c r="LCQ56" s="161"/>
      <c r="LCR56" s="160"/>
      <c r="LCS56" s="154"/>
      <c r="LCT56" s="161"/>
      <c r="LCU56" s="160"/>
      <c r="LCV56" s="154"/>
      <c r="LCW56" s="161"/>
      <c r="LCX56" s="160"/>
      <c r="LCY56" s="154"/>
      <c r="LCZ56" s="161"/>
      <c r="LDA56" s="160"/>
      <c r="LDB56" s="154"/>
      <c r="LDC56" s="161"/>
      <c r="LDD56" s="160"/>
      <c r="LDE56" s="154"/>
      <c r="LDF56" s="161"/>
      <c r="LDG56" s="160"/>
      <c r="LDH56" s="154"/>
      <c r="LDI56" s="161"/>
      <c r="LDJ56" s="160"/>
      <c r="LDK56" s="154"/>
      <c r="LDL56" s="161"/>
      <c r="LDM56" s="160"/>
      <c r="LDN56" s="154"/>
      <c r="LDO56" s="161"/>
      <c r="LDP56" s="160"/>
      <c r="LDQ56" s="154"/>
      <c r="LDR56" s="161"/>
      <c r="LDS56" s="160"/>
      <c r="LDT56" s="154"/>
      <c r="LDU56" s="161"/>
      <c r="LDV56" s="160"/>
      <c r="LDW56" s="154"/>
      <c r="LDX56" s="161"/>
      <c r="LDY56" s="160"/>
      <c r="LDZ56" s="154"/>
      <c r="LEA56" s="161"/>
      <c r="LEB56" s="160"/>
      <c r="LEC56" s="154"/>
      <c r="LED56" s="161"/>
      <c r="LEE56" s="160"/>
      <c r="LEF56" s="154"/>
      <c r="LEG56" s="161"/>
      <c r="LEH56" s="160"/>
      <c r="LEI56" s="154"/>
      <c r="LEJ56" s="161"/>
      <c r="LEK56" s="160"/>
      <c r="LEL56" s="154"/>
      <c r="LEM56" s="161"/>
      <c r="LEN56" s="160"/>
      <c r="LEO56" s="154"/>
      <c r="LEP56" s="161"/>
      <c r="LEQ56" s="160"/>
      <c r="LER56" s="154"/>
      <c r="LES56" s="161"/>
      <c r="LET56" s="160"/>
      <c r="LEU56" s="154"/>
      <c r="LEV56" s="161"/>
      <c r="LEW56" s="160"/>
      <c r="LEX56" s="154"/>
      <c r="LEY56" s="161"/>
      <c r="LEZ56" s="160"/>
      <c r="LFA56" s="154"/>
      <c r="LFB56" s="161"/>
      <c r="LFC56" s="160"/>
      <c r="LFD56" s="154"/>
      <c r="LFE56" s="161"/>
      <c r="LFF56" s="160"/>
      <c r="LFG56" s="154"/>
      <c r="LFH56" s="161"/>
      <c r="LFI56" s="160"/>
      <c r="LFJ56" s="154"/>
      <c r="LFK56" s="161"/>
      <c r="LFL56" s="160"/>
      <c r="LFM56" s="154"/>
      <c r="LFN56" s="161"/>
      <c r="LFO56" s="160"/>
      <c r="LFP56" s="154"/>
      <c r="LFQ56" s="161"/>
      <c r="LFR56" s="160"/>
      <c r="LFS56" s="154"/>
      <c r="LFT56" s="161"/>
      <c r="LFU56" s="160"/>
      <c r="LFV56" s="154"/>
      <c r="LFW56" s="161"/>
      <c r="LFX56" s="160"/>
      <c r="LFY56" s="154"/>
      <c r="LFZ56" s="161"/>
      <c r="LGA56" s="160"/>
      <c r="LGB56" s="154"/>
      <c r="LGC56" s="161"/>
      <c r="LGD56" s="160"/>
      <c r="LGE56" s="154"/>
      <c r="LGF56" s="161"/>
      <c r="LGG56" s="160"/>
      <c r="LGH56" s="154"/>
      <c r="LGI56" s="161"/>
      <c r="LGJ56" s="160"/>
      <c r="LGK56" s="154"/>
      <c r="LGL56" s="161"/>
      <c r="LGM56" s="160"/>
      <c r="LGN56" s="154"/>
      <c r="LGO56" s="161"/>
      <c r="LGP56" s="160"/>
      <c r="LGQ56" s="154"/>
      <c r="LGR56" s="161"/>
      <c r="LGS56" s="160"/>
      <c r="LGT56" s="154"/>
      <c r="LGU56" s="161"/>
      <c r="LGV56" s="160"/>
      <c r="LGW56" s="154"/>
      <c r="LGX56" s="161"/>
      <c r="LGY56" s="160"/>
      <c r="LGZ56" s="154"/>
      <c r="LHA56" s="161"/>
      <c r="LHB56" s="160"/>
      <c r="LHC56" s="154"/>
      <c r="LHD56" s="161"/>
      <c r="LHE56" s="160"/>
      <c r="LHF56" s="154"/>
      <c r="LHG56" s="161"/>
      <c r="LHH56" s="160"/>
      <c r="LHI56" s="154"/>
      <c r="LHJ56" s="161"/>
      <c r="LHK56" s="160"/>
      <c r="LHL56" s="154"/>
      <c r="LHM56" s="161"/>
      <c r="LHN56" s="160"/>
      <c r="LHO56" s="154"/>
      <c r="LHP56" s="161"/>
      <c r="LHQ56" s="160"/>
      <c r="LHR56" s="154"/>
      <c r="LHS56" s="161"/>
      <c r="LHT56" s="160"/>
      <c r="LHU56" s="154"/>
      <c r="LHV56" s="161"/>
      <c r="LHW56" s="160"/>
      <c r="LHX56" s="154"/>
      <c r="LHY56" s="161"/>
      <c r="LHZ56" s="160"/>
      <c r="LIA56" s="154"/>
      <c r="LIB56" s="161"/>
      <c r="LIC56" s="160"/>
      <c r="LID56" s="154"/>
      <c r="LIE56" s="161"/>
      <c r="LIF56" s="160"/>
      <c r="LIG56" s="154"/>
      <c r="LIH56" s="161"/>
      <c r="LII56" s="160"/>
      <c r="LIJ56" s="154"/>
      <c r="LIK56" s="161"/>
      <c r="LIL56" s="160"/>
      <c r="LIM56" s="154"/>
      <c r="LIN56" s="161"/>
      <c r="LIO56" s="160"/>
      <c r="LIP56" s="154"/>
      <c r="LIQ56" s="161"/>
      <c r="LIR56" s="160"/>
      <c r="LIS56" s="154"/>
      <c r="LIT56" s="161"/>
      <c r="LIU56" s="160"/>
      <c r="LIV56" s="154"/>
      <c r="LIW56" s="161"/>
      <c r="LIX56" s="160"/>
      <c r="LIY56" s="154"/>
      <c r="LIZ56" s="161"/>
      <c r="LJA56" s="160"/>
      <c r="LJB56" s="154"/>
      <c r="LJC56" s="161"/>
      <c r="LJD56" s="160"/>
      <c r="LJE56" s="154"/>
      <c r="LJF56" s="161"/>
      <c r="LJG56" s="160"/>
      <c r="LJH56" s="154"/>
      <c r="LJI56" s="161"/>
      <c r="LJJ56" s="160"/>
      <c r="LJK56" s="154"/>
      <c r="LJL56" s="161"/>
      <c r="LJM56" s="160"/>
      <c r="LJN56" s="154"/>
      <c r="LJO56" s="161"/>
      <c r="LJP56" s="160"/>
      <c r="LJQ56" s="154"/>
      <c r="LJR56" s="161"/>
      <c r="LJS56" s="160"/>
      <c r="LJT56" s="154"/>
      <c r="LJU56" s="161"/>
      <c r="LJV56" s="160"/>
      <c r="LJW56" s="154"/>
      <c r="LJX56" s="161"/>
      <c r="LJY56" s="160"/>
      <c r="LJZ56" s="154"/>
      <c r="LKA56" s="161"/>
      <c r="LKB56" s="160"/>
      <c r="LKC56" s="154"/>
      <c r="LKD56" s="161"/>
      <c r="LKE56" s="160"/>
      <c r="LKF56" s="154"/>
      <c r="LKG56" s="161"/>
      <c r="LKH56" s="160"/>
      <c r="LKI56" s="154"/>
      <c r="LKJ56" s="161"/>
      <c r="LKK56" s="160"/>
      <c r="LKL56" s="154"/>
      <c r="LKM56" s="161"/>
      <c r="LKN56" s="160"/>
      <c r="LKO56" s="154"/>
      <c r="LKP56" s="161"/>
      <c r="LKQ56" s="160"/>
      <c r="LKR56" s="154"/>
      <c r="LKS56" s="161"/>
      <c r="LKT56" s="160"/>
      <c r="LKU56" s="154"/>
      <c r="LKV56" s="161"/>
      <c r="LKW56" s="160"/>
      <c r="LKX56" s="154"/>
      <c r="LKY56" s="161"/>
      <c r="LKZ56" s="160"/>
      <c r="LLA56" s="154"/>
      <c r="LLB56" s="161"/>
      <c r="LLC56" s="160"/>
      <c r="LLD56" s="154"/>
      <c r="LLE56" s="161"/>
      <c r="LLF56" s="160"/>
      <c r="LLG56" s="154"/>
      <c r="LLH56" s="161"/>
      <c r="LLI56" s="160"/>
      <c r="LLJ56" s="154"/>
      <c r="LLK56" s="161"/>
      <c r="LLL56" s="160"/>
      <c r="LLM56" s="154"/>
      <c r="LLN56" s="161"/>
      <c r="LLO56" s="160"/>
      <c r="LLP56" s="154"/>
      <c r="LLQ56" s="161"/>
      <c r="LLR56" s="160"/>
      <c r="LLS56" s="154"/>
      <c r="LLT56" s="161"/>
      <c r="LLU56" s="160"/>
      <c r="LLV56" s="154"/>
      <c r="LLW56" s="161"/>
      <c r="LLX56" s="160"/>
      <c r="LLY56" s="154"/>
      <c r="LLZ56" s="161"/>
      <c r="LMA56" s="160"/>
      <c r="LMB56" s="154"/>
      <c r="LMC56" s="161"/>
      <c r="LMD56" s="160"/>
      <c r="LME56" s="154"/>
      <c r="LMF56" s="161"/>
      <c r="LMG56" s="160"/>
      <c r="LMH56" s="154"/>
      <c r="LMI56" s="161"/>
      <c r="LMJ56" s="160"/>
      <c r="LMK56" s="154"/>
      <c r="LML56" s="161"/>
      <c r="LMM56" s="160"/>
      <c r="LMN56" s="154"/>
      <c r="LMO56" s="161"/>
      <c r="LMP56" s="160"/>
      <c r="LMQ56" s="154"/>
      <c r="LMR56" s="161"/>
      <c r="LMS56" s="160"/>
      <c r="LMT56" s="154"/>
      <c r="LMU56" s="161"/>
      <c r="LMV56" s="160"/>
      <c r="LMW56" s="154"/>
      <c r="LMX56" s="161"/>
      <c r="LMY56" s="160"/>
      <c r="LMZ56" s="154"/>
      <c r="LNA56" s="161"/>
      <c r="LNB56" s="160"/>
      <c r="LNC56" s="154"/>
      <c r="LND56" s="161"/>
      <c r="LNE56" s="160"/>
      <c r="LNF56" s="154"/>
      <c r="LNG56" s="161"/>
      <c r="LNH56" s="160"/>
      <c r="LNI56" s="154"/>
      <c r="LNJ56" s="161"/>
      <c r="LNK56" s="160"/>
      <c r="LNL56" s="154"/>
      <c r="LNM56" s="161"/>
      <c r="LNN56" s="160"/>
      <c r="LNO56" s="154"/>
      <c r="LNP56" s="161"/>
      <c r="LNQ56" s="160"/>
      <c r="LNR56" s="154"/>
      <c r="LNS56" s="161"/>
      <c r="LNT56" s="160"/>
      <c r="LNU56" s="154"/>
      <c r="LNV56" s="161"/>
      <c r="LNW56" s="160"/>
      <c r="LNX56" s="154"/>
      <c r="LNY56" s="161"/>
      <c r="LNZ56" s="160"/>
      <c r="LOA56" s="154"/>
      <c r="LOB56" s="161"/>
      <c r="LOC56" s="160"/>
      <c r="LOD56" s="154"/>
      <c r="LOE56" s="161"/>
      <c r="LOF56" s="160"/>
      <c r="LOG56" s="154"/>
      <c r="LOH56" s="161"/>
      <c r="LOI56" s="160"/>
      <c r="LOJ56" s="154"/>
      <c r="LOK56" s="161"/>
      <c r="LOL56" s="160"/>
      <c r="LOM56" s="154"/>
      <c r="LON56" s="161"/>
      <c r="LOO56" s="160"/>
      <c r="LOP56" s="154"/>
      <c r="LOQ56" s="161"/>
      <c r="LOR56" s="160"/>
      <c r="LOS56" s="154"/>
      <c r="LOT56" s="161"/>
      <c r="LOU56" s="160"/>
      <c r="LOV56" s="154"/>
      <c r="LOW56" s="161"/>
      <c r="LOX56" s="160"/>
      <c r="LOY56" s="154"/>
      <c r="LOZ56" s="161"/>
      <c r="LPA56" s="160"/>
      <c r="LPB56" s="154"/>
      <c r="LPC56" s="161"/>
      <c r="LPD56" s="160"/>
      <c r="LPE56" s="154"/>
      <c r="LPF56" s="161"/>
      <c r="LPG56" s="160"/>
      <c r="LPH56" s="154"/>
      <c r="LPI56" s="161"/>
      <c r="LPJ56" s="160"/>
      <c r="LPK56" s="154"/>
      <c r="LPL56" s="161"/>
      <c r="LPM56" s="160"/>
      <c r="LPN56" s="154"/>
      <c r="LPO56" s="161"/>
      <c r="LPP56" s="160"/>
      <c r="LPQ56" s="154"/>
      <c r="LPR56" s="161"/>
      <c r="LPS56" s="160"/>
      <c r="LPT56" s="154"/>
      <c r="LPU56" s="161"/>
      <c r="LPV56" s="160"/>
      <c r="LPW56" s="154"/>
      <c r="LPX56" s="161"/>
      <c r="LPY56" s="160"/>
      <c r="LPZ56" s="154"/>
      <c r="LQA56" s="161"/>
      <c r="LQB56" s="160"/>
      <c r="LQC56" s="154"/>
      <c r="LQD56" s="161"/>
      <c r="LQE56" s="160"/>
      <c r="LQF56" s="154"/>
      <c r="LQG56" s="161"/>
      <c r="LQH56" s="160"/>
      <c r="LQI56" s="154"/>
      <c r="LQJ56" s="161"/>
      <c r="LQK56" s="160"/>
      <c r="LQL56" s="154"/>
      <c r="LQM56" s="161"/>
      <c r="LQN56" s="160"/>
      <c r="LQO56" s="154"/>
      <c r="LQP56" s="161"/>
      <c r="LQQ56" s="160"/>
      <c r="LQR56" s="154"/>
      <c r="LQS56" s="161"/>
      <c r="LQT56" s="160"/>
      <c r="LQU56" s="154"/>
      <c r="LQV56" s="161"/>
      <c r="LQW56" s="160"/>
      <c r="LQX56" s="154"/>
      <c r="LQY56" s="161"/>
      <c r="LQZ56" s="160"/>
      <c r="LRA56" s="154"/>
      <c r="LRB56" s="161"/>
      <c r="LRC56" s="160"/>
      <c r="LRD56" s="154"/>
      <c r="LRE56" s="161"/>
      <c r="LRF56" s="160"/>
      <c r="LRG56" s="154"/>
      <c r="LRH56" s="161"/>
      <c r="LRI56" s="160"/>
      <c r="LRJ56" s="154"/>
      <c r="LRK56" s="161"/>
      <c r="LRL56" s="160"/>
      <c r="LRM56" s="154"/>
      <c r="LRN56" s="161"/>
      <c r="LRO56" s="160"/>
      <c r="LRP56" s="154"/>
      <c r="LRQ56" s="161"/>
      <c r="LRR56" s="160"/>
      <c r="LRS56" s="154"/>
      <c r="LRT56" s="161"/>
      <c r="LRU56" s="160"/>
      <c r="LRV56" s="154"/>
      <c r="LRW56" s="161"/>
      <c r="LRX56" s="160"/>
      <c r="LRY56" s="154"/>
      <c r="LRZ56" s="161"/>
      <c r="LSA56" s="160"/>
      <c r="LSB56" s="154"/>
      <c r="LSC56" s="161"/>
      <c r="LSD56" s="160"/>
      <c r="LSE56" s="154"/>
      <c r="LSF56" s="161"/>
      <c r="LSG56" s="160"/>
      <c r="LSH56" s="154"/>
      <c r="LSI56" s="161"/>
      <c r="LSJ56" s="160"/>
      <c r="LSK56" s="154"/>
      <c r="LSL56" s="161"/>
      <c r="LSM56" s="160"/>
      <c r="LSN56" s="154"/>
      <c r="LSO56" s="161"/>
      <c r="LSP56" s="160"/>
      <c r="LSQ56" s="154"/>
      <c r="LSR56" s="161"/>
      <c r="LSS56" s="160"/>
      <c r="LST56" s="154"/>
      <c r="LSU56" s="161"/>
      <c r="LSV56" s="160"/>
      <c r="LSW56" s="154"/>
      <c r="LSX56" s="161"/>
      <c r="LSY56" s="160"/>
      <c r="LSZ56" s="154"/>
      <c r="LTA56" s="161"/>
      <c r="LTB56" s="160"/>
      <c r="LTC56" s="154"/>
      <c r="LTD56" s="161"/>
      <c r="LTE56" s="160"/>
      <c r="LTF56" s="154"/>
      <c r="LTG56" s="161"/>
      <c r="LTH56" s="160"/>
      <c r="LTI56" s="154"/>
      <c r="LTJ56" s="161"/>
      <c r="LTK56" s="160"/>
      <c r="LTL56" s="154"/>
      <c r="LTM56" s="161"/>
      <c r="LTN56" s="160"/>
      <c r="LTO56" s="154"/>
      <c r="LTP56" s="161"/>
      <c r="LTQ56" s="160"/>
      <c r="LTR56" s="154"/>
      <c r="LTS56" s="161"/>
      <c r="LTT56" s="160"/>
      <c r="LTU56" s="154"/>
      <c r="LTV56" s="161"/>
      <c r="LTW56" s="160"/>
      <c r="LTX56" s="154"/>
      <c r="LTY56" s="161"/>
      <c r="LTZ56" s="160"/>
      <c r="LUA56" s="154"/>
      <c r="LUB56" s="161"/>
      <c r="LUC56" s="160"/>
      <c r="LUD56" s="154"/>
      <c r="LUE56" s="161"/>
      <c r="LUF56" s="160"/>
      <c r="LUG56" s="154"/>
      <c r="LUH56" s="161"/>
      <c r="LUI56" s="160"/>
      <c r="LUJ56" s="154"/>
      <c r="LUK56" s="161"/>
      <c r="LUL56" s="160"/>
      <c r="LUM56" s="154"/>
      <c r="LUN56" s="161"/>
      <c r="LUO56" s="160"/>
      <c r="LUP56" s="154"/>
      <c r="LUQ56" s="161"/>
      <c r="LUR56" s="160"/>
      <c r="LUS56" s="154"/>
      <c r="LUT56" s="161"/>
      <c r="LUU56" s="160"/>
      <c r="LUV56" s="154"/>
      <c r="LUW56" s="161"/>
      <c r="LUX56" s="160"/>
      <c r="LUY56" s="154"/>
      <c r="LUZ56" s="161"/>
      <c r="LVA56" s="160"/>
      <c r="LVB56" s="154"/>
      <c r="LVC56" s="161"/>
      <c r="LVD56" s="160"/>
      <c r="LVE56" s="154"/>
      <c r="LVF56" s="161"/>
      <c r="LVG56" s="160"/>
      <c r="LVH56" s="154"/>
      <c r="LVI56" s="161"/>
      <c r="LVJ56" s="160"/>
      <c r="LVK56" s="154"/>
      <c r="LVL56" s="161"/>
      <c r="LVM56" s="160"/>
      <c r="LVN56" s="154"/>
      <c r="LVO56" s="161"/>
      <c r="LVP56" s="160"/>
      <c r="LVQ56" s="154"/>
      <c r="LVR56" s="161"/>
      <c r="LVS56" s="160"/>
      <c r="LVT56" s="154"/>
      <c r="LVU56" s="161"/>
      <c r="LVV56" s="160"/>
      <c r="LVW56" s="154"/>
      <c r="LVX56" s="161"/>
      <c r="LVY56" s="160"/>
      <c r="LVZ56" s="154"/>
      <c r="LWA56" s="161"/>
      <c r="LWB56" s="160"/>
      <c r="LWC56" s="154"/>
      <c r="LWD56" s="161"/>
      <c r="LWE56" s="160"/>
      <c r="LWF56" s="154"/>
      <c r="LWG56" s="161"/>
      <c r="LWH56" s="160"/>
      <c r="LWI56" s="154"/>
      <c r="LWJ56" s="161"/>
      <c r="LWK56" s="160"/>
      <c r="LWL56" s="154"/>
      <c r="LWM56" s="161"/>
      <c r="LWN56" s="160"/>
      <c r="LWO56" s="154"/>
      <c r="LWP56" s="161"/>
      <c r="LWQ56" s="160"/>
      <c r="LWR56" s="154"/>
      <c r="LWS56" s="161"/>
      <c r="LWT56" s="160"/>
      <c r="LWU56" s="154"/>
      <c r="LWV56" s="161"/>
      <c r="LWW56" s="160"/>
      <c r="LWX56" s="154"/>
      <c r="LWY56" s="161"/>
      <c r="LWZ56" s="160"/>
      <c r="LXA56" s="154"/>
      <c r="LXB56" s="161"/>
      <c r="LXC56" s="160"/>
      <c r="LXD56" s="154"/>
      <c r="LXE56" s="161"/>
      <c r="LXF56" s="160"/>
      <c r="LXG56" s="154"/>
      <c r="LXH56" s="161"/>
      <c r="LXI56" s="160"/>
      <c r="LXJ56" s="154"/>
      <c r="LXK56" s="161"/>
      <c r="LXL56" s="160"/>
      <c r="LXM56" s="154"/>
      <c r="LXN56" s="161"/>
      <c r="LXO56" s="160"/>
      <c r="LXP56" s="154"/>
      <c r="LXQ56" s="161"/>
      <c r="LXR56" s="160"/>
      <c r="LXS56" s="154"/>
      <c r="LXT56" s="161"/>
      <c r="LXU56" s="160"/>
      <c r="LXV56" s="154"/>
      <c r="LXW56" s="161"/>
      <c r="LXX56" s="160"/>
      <c r="LXY56" s="154"/>
      <c r="LXZ56" s="161"/>
      <c r="LYA56" s="160"/>
      <c r="LYB56" s="154"/>
      <c r="LYC56" s="161"/>
      <c r="LYD56" s="160"/>
      <c r="LYE56" s="154"/>
      <c r="LYF56" s="161"/>
      <c r="LYG56" s="160"/>
      <c r="LYH56" s="154"/>
      <c r="LYI56" s="161"/>
      <c r="LYJ56" s="160"/>
      <c r="LYK56" s="154"/>
      <c r="LYL56" s="161"/>
      <c r="LYM56" s="160"/>
      <c r="LYN56" s="154"/>
      <c r="LYO56" s="161"/>
      <c r="LYP56" s="160"/>
      <c r="LYQ56" s="154"/>
      <c r="LYR56" s="161"/>
      <c r="LYS56" s="160"/>
      <c r="LYT56" s="154"/>
      <c r="LYU56" s="161"/>
      <c r="LYV56" s="160"/>
      <c r="LYW56" s="154"/>
      <c r="LYX56" s="161"/>
      <c r="LYY56" s="160"/>
      <c r="LYZ56" s="154"/>
      <c r="LZA56" s="161"/>
      <c r="LZB56" s="160"/>
      <c r="LZC56" s="154"/>
      <c r="LZD56" s="161"/>
      <c r="LZE56" s="160"/>
      <c r="LZF56" s="154"/>
      <c r="LZG56" s="161"/>
      <c r="LZH56" s="160"/>
      <c r="LZI56" s="154"/>
      <c r="LZJ56" s="161"/>
      <c r="LZK56" s="160"/>
      <c r="LZL56" s="154"/>
      <c r="LZM56" s="161"/>
      <c r="LZN56" s="160"/>
      <c r="LZO56" s="154"/>
      <c r="LZP56" s="161"/>
      <c r="LZQ56" s="160"/>
      <c r="LZR56" s="154"/>
      <c r="LZS56" s="161"/>
      <c r="LZT56" s="160"/>
      <c r="LZU56" s="154"/>
      <c r="LZV56" s="161"/>
      <c r="LZW56" s="160"/>
      <c r="LZX56" s="154"/>
      <c r="LZY56" s="161"/>
      <c r="LZZ56" s="160"/>
      <c r="MAA56" s="154"/>
      <c r="MAB56" s="161"/>
      <c r="MAC56" s="160"/>
      <c r="MAD56" s="154"/>
      <c r="MAE56" s="161"/>
      <c r="MAF56" s="160"/>
      <c r="MAG56" s="154"/>
      <c r="MAH56" s="161"/>
      <c r="MAI56" s="160"/>
      <c r="MAJ56" s="154"/>
      <c r="MAK56" s="161"/>
      <c r="MAL56" s="160"/>
      <c r="MAM56" s="154"/>
      <c r="MAN56" s="161"/>
      <c r="MAO56" s="160"/>
      <c r="MAP56" s="154"/>
      <c r="MAQ56" s="161"/>
      <c r="MAR56" s="160"/>
      <c r="MAS56" s="154"/>
      <c r="MAT56" s="161"/>
      <c r="MAU56" s="160"/>
      <c r="MAV56" s="154"/>
      <c r="MAW56" s="161"/>
      <c r="MAX56" s="160"/>
      <c r="MAY56" s="154"/>
      <c r="MAZ56" s="161"/>
      <c r="MBA56" s="160"/>
      <c r="MBB56" s="154"/>
      <c r="MBC56" s="161"/>
      <c r="MBD56" s="160"/>
      <c r="MBE56" s="154"/>
      <c r="MBF56" s="161"/>
      <c r="MBG56" s="160"/>
      <c r="MBH56" s="154"/>
      <c r="MBI56" s="161"/>
      <c r="MBJ56" s="160"/>
      <c r="MBK56" s="154"/>
      <c r="MBL56" s="161"/>
      <c r="MBM56" s="160"/>
      <c r="MBN56" s="154"/>
      <c r="MBO56" s="161"/>
      <c r="MBP56" s="160"/>
      <c r="MBQ56" s="154"/>
      <c r="MBR56" s="161"/>
      <c r="MBS56" s="160"/>
      <c r="MBT56" s="154"/>
      <c r="MBU56" s="161"/>
      <c r="MBV56" s="160"/>
      <c r="MBW56" s="154"/>
      <c r="MBX56" s="161"/>
      <c r="MBY56" s="160"/>
      <c r="MBZ56" s="154"/>
      <c r="MCA56" s="161"/>
      <c r="MCB56" s="160"/>
      <c r="MCC56" s="154"/>
      <c r="MCD56" s="161"/>
      <c r="MCE56" s="160"/>
      <c r="MCF56" s="154"/>
      <c r="MCG56" s="161"/>
      <c r="MCH56" s="160"/>
      <c r="MCI56" s="154"/>
      <c r="MCJ56" s="161"/>
      <c r="MCK56" s="160"/>
      <c r="MCL56" s="154"/>
      <c r="MCM56" s="161"/>
      <c r="MCN56" s="160"/>
      <c r="MCO56" s="154"/>
      <c r="MCP56" s="161"/>
      <c r="MCQ56" s="160"/>
      <c r="MCR56" s="154"/>
      <c r="MCS56" s="161"/>
      <c r="MCT56" s="160"/>
      <c r="MCU56" s="154"/>
      <c r="MCV56" s="161"/>
      <c r="MCW56" s="160"/>
      <c r="MCX56" s="154"/>
      <c r="MCY56" s="161"/>
      <c r="MCZ56" s="160"/>
      <c r="MDA56" s="154"/>
      <c r="MDB56" s="161"/>
      <c r="MDC56" s="160"/>
      <c r="MDD56" s="154"/>
      <c r="MDE56" s="161"/>
      <c r="MDF56" s="160"/>
      <c r="MDG56" s="154"/>
      <c r="MDH56" s="161"/>
      <c r="MDI56" s="160"/>
      <c r="MDJ56" s="154"/>
      <c r="MDK56" s="161"/>
      <c r="MDL56" s="160"/>
      <c r="MDM56" s="154"/>
      <c r="MDN56" s="161"/>
      <c r="MDO56" s="160"/>
      <c r="MDP56" s="154"/>
      <c r="MDQ56" s="161"/>
      <c r="MDR56" s="160"/>
      <c r="MDS56" s="154"/>
      <c r="MDT56" s="161"/>
      <c r="MDU56" s="160"/>
      <c r="MDV56" s="154"/>
      <c r="MDW56" s="161"/>
      <c r="MDX56" s="160"/>
      <c r="MDY56" s="154"/>
      <c r="MDZ56" s="161"/>
      <c r="MEA56" s="160"/>
      <c r="MEB56" s="154"/>
      <c r="MEC56" s="161"/>
      <c r="MED56" s="160"/>
      <c r="MEE56" s="154"/>
      <c r="MEF56" s="161"/>
      <c r="MEG56" s="160"/>
      <c r="MEH56" s="154"/>
      <c r="MEI56" s="161"/>
      <c r="MEJ56" s="160"/>
      <c r="MEK56" s="154"/>
      <c r="MEL56" s="161"/>
      <c r="MEM56" s="160"/>
      <c r="MEN56" s="154"/>
      <c r="MEO56" s="161"/>
      <c r="MEP56" s="160"/>
      <c r="MEQ56" s="154"/>
      <c r="MER56" s="161"/>
      <c r="MES56" s="160"/>
      <c r="MET56" s="154"/>
      <c r="MEU56" s="161"/>
      <c r="MEV56" s="160"/>
      <c r="MEW56" s="154"/>
      <c r="MEX56" s="161"/>
      <c r="MEY56" s="160"/>
      <c r="MEZ56" s="154"/>
      <c r="MFA56" s="161"/>
      <c r="MFB56" s="160"/>
      <c r="MFC56" s="154"/>
      <c r="MFD56" s="161"/>
      <c r="MFE56" s="160"/>
      <c r="MFF56" s="154"/>
      <c r="MFG56" s="161"/>
      <c r="MFH56" s="160"/>
      <c r="MFI56" s="154"/>
      <c r="MFJ56" s="161"/>
      <c r="MFK56" s="160"/>
      <c r="MFL56" s="154"/>
      <c r="MFM56" s="161"/>
      <c r="MFN56" s="160"/>
      <c r="MFO56" s="154"/>
      <c r="MFP56" s="161"/>
      <c r="MFQ56" s="160"/>
      <c r="MFR56" s="154"/>
      <c r="MFS56" s="161"/>
      <c r="MFT56" s="160"/>
      <c r="MFU56" s="154"/>
      <c r="MFV56" s="161"/>
      <c r="MFW56" s="160"/>
      <c r="MFX56" s="154"/>
      <c r="MFY56" s="161"/>
      <c r="MFZ56" s="160"/>
      <c r="MGA56" s="154"/>
      <c r="MGB56" s="161"/>
      <c r="MGC56" s="160"/>
      <c r="MGD56" s="154"/>
      <c r="MGE56" s="161"/>
      <c r="MGF56" s="160"/>
      <c r="MGG56" s="154"/>
      <c r="MGH56" s="161"/>
      <c r="MGI56" s="160"/>
      <c r="MGJ56" s="154"/>
      <c r="MGK56" s="161"/>
      <c r="MGL56" s="160"/>
      <c r="MGM56" s="154"/>
      <c r="MGN56" s="161"/>
      <c r="MGO56" s="160"/>
      <c r="MGP56" s="154"/>
      <c r="MGQ56" s="161"/>
      <c r="MGR56" s="160"/>
      <c r="MGS56" s="154"/>
      <c r="MGT56" s="161"/>
      <c r="MGU56" s="160"/>
      <c r="MGV56" s="154"/>
      <c r="MGW56" s="161"/>
      <c r="MGX56" s="160"/>
      <c r="MGY56" s="154"/>
      <c r="MGZ56" s="161"/>
      <c r="MHA56" s="160"/>
      <c r="MHB56" s="154"/>
      <c r="MHC56" s="161"/>
      <c r="MHD56" s="160"/>
      <c r="MHE56" s="154"/>
      <c r="MHF56" s="161"/>
      <c r="MHG56" s="160"/>
      <c r="MHH56" s="154"/>
      <c r="MHI56" s="161"/>
      <c r="MHJ56" s="160"/>
      <c r="MHK56" s="154"/>
      <c r="MHL56" s="161"/>
      <c r="MHM56" s="160"/>
      <c r="MHN56" s="154"/>
      <c r="MHO56" s="161"/>
      <c r="MHP56" s="160"/>
      <c r="MHQ56" s="154"/>
      <c r="MHR56" s="161"/>
      <c r="MHS56" s="160"/>
      <c r="MHT56" s="154"/>
      <c r="MHU56" s="161"/>
      <c r="MHV56" s="160"/>
      <c r="MHW56" s="154"/>
      <c r="MHX56" s="161"/>
      <c r="MHY56" s="160"/>
      <c r="MHZ56" s="154"/>
      <c r="MIA56" s="161"/>
      <c r="MIB56" s="160"/>
      <c r="MIC56" s="154"/>
      <c r="MID56" s="161"/>
      <c r="MIE56" s="160"/>
      <c r="MIF56" s="154"/>
      <c r="MIG56" s="161"/>
      <c r="MIH56" s="160"/>
      <c r="MII56" s="154"/>
      <c r="MIJ56" s="161"/>
      <c r="MIK56" s="160"/>
      <c r="MIL56" s="154"/>
      <c r="MIM56" s="161"/>
      <c r="MIN56" s="160"/>
      <c r="MIO56" s="154"/>
      <c r="MIP56" s="161"/>
      <c r="MIQ56" s="160"/>
      <c r="MIR56" s="154"/>
      <c r="MIS56" s="161"/>
      <c r="MIT56" s="160"/>
      <c r="MIU56" s="154"/>
      <c r="MIV56" s="161"/>
      <c r="MIW56" s="160"/>
      <c r="MIX56" s="154"/>
      <c r="MIY56" s="161"/>
      <c r="MIZ56" s="160"/>
      <c r="MJA56" s="154"/>
      <c r="MJB56" s="161"/>
      <c r="MJC56" s="160"/>
      <c r="MJD56" s="154"/>
      <c r="MJE56" s="161"/>
      <c r="MJF56" s="160"/>
      <c r="MJG56" s="154"/>
      <c r="MJH56" s="161"/>
      <c r="MJI56" s="160"/>
      <c r="MJJ56" s="154"/>
      <c r="MJK56" s="161"/>
      <c r="MJL56" s="160"/>
      <c r="MJM56" s="154"/>
      <c r="MJN56" s="161"/>
      <c r="MJO56" s="160"/>
      <c r="MJP56" s="154"/>
      <c r="MJQ56" s="161"/>
      <c r="MJR56" s="160"/>
      <c r="MJS56" s="154"/>
      <c r="MJT56" s="161"/>
      <c r="MJU56" s="160"/>
      <c r="MJV56" s="154"/>
      <c r="MJW56" s="161"/>
      <c r="MJX56" s="160"/>
      <c r="MJY56" s="154"/>
      <c r="MJZ56" s="161"/>
      <c r="MKA56" s="160"/>
      <c r="MKB56" s="154"/>
      <c r="MKC56" s="161"/>
      <c r="MKD56" s="160"/>
      <c r="MKE56" s="154"/>
      <c r="MKF56" s="161"/>
      <c r="MKG56" s="160"/>
      <c r="MKH56" s="154"/>
      <c r="MKI56" s="161"/>
      <c r="MKJ56" s="160"/>
      <c r="MKK56" s="154"/>
      <c r="MKL56" s="161"/>
      <c r="MKM56" s="160"/>
      <c r="MKN56" s="154"/>
      <c r="MKO56" s="161"/>
      <c r="MKP56" s="160"/>
      <c r="MKQ56" s="154"/>
      <c r="MKR56" s="161"/>
      <c r="MKS56" s="160"/>
      <c r="MKT56" s="154"/>
      <c r="MKU56" s="161"/>
      <c r="MKV56" s="160"/>
      <c r="MKW56" s="154"/>
      <c r="MKX56" s="161"/>
      <c r="MKY56" s="160"/>
      <c r="MKZ56" s="154"/>
      <c r="MLA56" s="161"/>
      <c r="MLB56" s="160"/>
      <c r="MLC56" s="154"/>
      <c r="MLD56" s="161"/>
      <c r="MLE56" s="160"/>
      <c r="MLF56" s="154"/>
      <c r="MLG56" s="161"/>
      <c r="MLH56" s="160"/>
      <c r="MLI56" s="154"/>
      <c r="MLJ56" s="161"/>
      <c r="MLK56" s="160"/>
      <c r="MLL56" s="154"/>
      <c r="MLM56" s="161"/>
      <c r="MLN56" s="160"/>
      <c r="MLO56" s="154"/>
      <c r="MLP56" s="161"/>
      <c r="MLQ56" s="160"/>
      <c r="MLR56" s="154"/>
      <c r="MLS56" s="161"/>
      <c r="MLT56" s="160"/>
      <c r="MLU56" s="154"/>
      <c r="MLV56" s="161"/>
      <c r="MLW56" s="160"/>
      <c r="MLX56" s="154"/>
      <c r="MLY56" s="161"/>
      <c r="MLZ56" s="160"/>
      <c r="MMA56" s="154"/>
      <c r="MMB56" s="161"/>
      <c r="MMC56" s="160"/>
      <c r="MMD56" s="154"/>
      <c r="MME56" s="161"/>
      <c r="MMF56" s="160"/>
      <c r="MMG56" s="154"/>
      <c r="MMH56" s="161"/>
      <c r="MMI56" s="160"/>
      <c r="MMJ56" s="154"/>
      <c r="MMK56" s="161"/>
      <c r="MML56" s="160"/>
      <c r="MMM56" s="154"/>
      <c r="MMN56" s="161"/>
      <c r="MMO56" s="160"/>
      <c r="MMP56" s="154"/>
      <c r="MMQ56" s="161"/>
      <c r="MMR56" s="160"/>
      <c r="MMS56" s="154"/>
      <c r="MMT56" s="161"/>
      <c r="MMU56" s="160"/>
      <c r="MMV56" s="154"/>
      <c r="MMW56" s="161"/>
      <c r="MMX56" s="160"/>
      <c r="MMY56" s="154"/>
      <c r="MMZ56" s="161"/>
      <c r="MNA56" s="160"/>
      <c r="MNB56" s="154"/>
      <c r="MNC56" s="161"/>
      <c r="MND56" s="160"/>
      <c r="MNE56" s="154"/>
      <c r="MNF56" s="161"/>
      <c r="MNG56" s="160"/>
      <c r="MNH56" s="154"/>
      <c r="MNI56" s="161"/>
      <c r="MNJ56" s="160"/>
      <c r="MNK56" s="154"/>
      <c r="MNL56" s="161"/>
      <c r="MNM56" s="160"/>
      <c r="MNN56" s="154"/>
      <c r="MNO56" s="161"/>
      <c r="MNP56" s="160"/>
      <c r="MNQ56" s="154"/>
      <c r="MNR56" s="161"/>
      <c r="MNS56" s="160"/>
      <c r="MNT56" s="154"/>
      <c r="MNU56" s="161"/>
      <c r="MNV56" s="160"/>
      <c r="MNW56" s="154"/>
      <c r="MNX56" s="161"/>
      <c r="MNY56" s="160"/>
      <c r="MNZ56" s="154"/>
      <c r="MOA56" s="161"/>
      <c r="MOB56" s="160"/>
      <c r="MOC56" s="154"/>
      <c r="MOD56" s="161"/>
      <c r="MOE56" s="160"/>
      <c r="MOF56" s="154"/>
      <c r="MOG56" s="161"/>
      <c r="MOH56" s="160"/>
      <c r="MOI56" s="154"/>
      <c r="MOJ56" s="161"/>
      <c r="MOK56" s="160"/>
      <c r="MOL56" s="154"/>
      <c r="MOM56" s="161"/>
      <c r="MON56" s="160"/>
      <c r="MOO56" s="154"/>
      <c r="MOP56" s="161"/>
      <c r="MOQ56" s="160"/>
      <c r="MOR56" s="154"/>
      <c r="MOS56" s="161"/>
      <c r="MOT56" s="160"/>
      <c r="MOU56" s="154"/>
      <c r="MOV56" s="161"/>
      <c r="MOW56" s="160"/>
      <c r="MOX56" s="154"/>
      <c r="MOY56" s="161"/>
      <c r="MOZ56" s="160"/>
      <c r="MPA56" s="154"/>
      <c r="MPB56" s="161"/>
      <c r="MPC56" s="160"/>
      <c r="MPD56" s="154"/>
      <c r="MPE56" s="161"/>
      <c r="MPF56" s="160"/>
      <c r="MPG56" s="154"/>
      <c r="MPH56" s="161"/>
      <c r="MPI56" s="160"/>
      <c r="MPJ56" s="154"/>
      <c r="MPK56" s="161"/>
      <c r="MPL56" s="160"/>
      <c r="MPM56" s="154"/>
      <c r="MPN56" s="161"/>
      <c r="MPO56" s="160"/>
      <c r="MPP56" s="154"/>
      <c r="MPQ56" s="161"/>
      <c r="MPR56" s="160"/>
      <c r="MPS56" s="154"/>
      <c r="MPT56" s="161"/>
      <c r="MPU56" s="160"/>
      <c r="MPV56" s="154"/>
      <c r="MPW56" s="161"/>
      <c r="MPX56" s="160"/>
      <c r="MPY56" s="154"/>
      <c r="MPZ56" s="161"/>
      <c r="MQA56" s="160"/>
      <c r="MQB56" s="154"/>
      <c r="MQC56" s="161"/>
      <c r="MQD56" s="160"/>
      <c r="MQE56" s="154"/>
      <c r="MQF56" s="161"/>
      <c r="MQG56" s="160"/>
      <c r="MQH56" s="154"/>
      <c r="MQI56" s="161"/>
      <c r="MQJ56" s="160"/>
      <c r="MQK56" s="154"/>
      <c r="MQL56" s="161"/>
      <c r="MQM56" s="160"/>
      <c r="MQN56" s="154"/>
      <c r="MQO56" s="161"/>
      <c r="MQP56" s="160"/>
      <c r="MQQ56" s="154"/>
      <c r="MQR56" s="161"/>
      <c r="MQS56" s="160"/>
      <c r="MQT56" s="154"/>
      <c r="MQU56" s="161"/>
      <c r="MQV56" s="160"/>
      <c r="MQW56" s="154"/>
      <c r="MQX56" s="161"/>
      <c r="MQY56" s="160"/>
      <c r="MQZ56" s="154"/>
      <c r="MRA56" s="161"/>
      <c r="MRB56" s="160"/>
      <c r="MRC56" s="154"/>
      <c r="MRD56" s="161"/>
      <c r="MRE56" s="160"/>
      <c r="MRF56" s="154"/>
      <c r="MRG56" s="161"/>
      <c r="MRH56" s="160"/>
      <c r="MRI56" s="154"/>
      <c r="MRJ56" s="161"/>
      <c r="MRK56" s="160"/>
      <c r="MRL56" s="154"/>
      <c r="MRM56" s="161"/>
      <c r="MRN56" s="160"/>
      <c r="MRO56" s="154"/>
      <c r="MRP56" s="161"/>
      <c r="MRQ56" s="160"/>
      <c r="MRR56" s="154"/>
      <c r="MRS56" s="161"/>
      <c r="MRT56" s="160"/>
      <c r="MRU56" s="154"/>
      <c r="MRV56" s="161"/>
      <c r="MRW56" s="160"/>
      <c r="MRX56" s="154"/>
      <c r="MRY56" s="161"/>
      <c r="MRZ56" s="160"/>
      <c r="MSA56" s="154"/>
      <c r="MSB56" s="161"/>
      <c r="MSC56" s="160"/>
      <c r="MSD56" s="154"/>
      <c r="MSE56" s="161"/>
      <c r="MSF56" s="160"/>
      <c r="MSG56" s="154"/>
      <c r="MSH56" s="161"/>
      <c r="MSI56" s="160"/>
      <c r="MSJ56" s="154"/>
      <c r="MSK56" s="161"/>
      <c r="MSL56" s="160"/>
      <c r="MSM56" s="154"/>
      <c r="MSN56" s="161"/>
      <c r="MSO56" s="160"/>
      <c r="MSP56" s="154"/>
      <c r="MSQ56" s="161"/>
      <c r="MSR56" s="160"/>
      <c r="MSS56" s="154"/>
      <c r="MST56" s="161"/>
      <c r="MSU56" s="160"/>
      <c r="MSV56" s="154"/>
      <c r="MSW56" s="161"/>
      <c r="MSX56" s="160"/>
      <c r="MSY56" s="154"/>
      <c r="MSZ56" s="161"/>
      <c r="MTA56" s="160"/>
      <c r="MTB56" s="154"/>
      <c r="MTC56" s="161"/>
      <c r="MTD56" s="160"/>
      <c r="MTE56" s="154"/>
      <c r="MTF56" s="161"/>
      <c r="MTG56" s="160"/>
      <c r="MTH56" s="154"/>
      <c r="MTI56" s="161"/>
      <c r="MTJ56" s="160"/>
      <c r="MTK56" s="154"/>
      <c r="MTL56" s="161"/>
      <c r="MTM56" s="160"/>
      <c r="MTN56" s="154"/>
      <c r="MTO56" s="161"/>
      <c r="MTP56" s="160"/>
      <c r="MTQ56" s="154"/>
      <c r="MTR56" s="161"/>
      <c r="MTS56" s="160"/>
      <c r="MTT56" s="154"/>
      <c r="MTU56" s="161"/>
      <c r="MTV56" s="160"/>
      <c r="MTW56" s="154"/>
      <c r="MTX56" s="161"/>
      <c r="MTY56" s="160"/>
      <c r="MTZ56" s="154"/>
      <c r="MUA56" s="161"/>
      <c r="MUB56" s="160"/>
      <c r="MUC56" s="154"/>
      <c r="MUD56" s="161"/>
      <c r="MUE56" s="160"/>
      <c r="MUF56" s="154"/>
      <c r="MUG56" s="161"/>
      <c r="MUH56" s="160"/>
      <c r="MUI56" s="154"/>
      <c r="MUJ56" s="161"/>
      <c r="MUK56" s="160"/>
      <c r="MUL56" s="154"/>
      <c r="MUM56" s="161"/>
      <c r="MUN56" s="160"/>
      <c r="MUO56" s="154"/>
      <c r="MUP56" s="161"/>
      <c r="MUQ56" s="160"/>
      <c r="MUR56" s="154"/>
      <c r="MUS56" s="161"/>
      <c r="MUT56" s="160"/>
      <c r="MUU56" s="154"/>
      <c r="MUV56" s="161"/>
      <c r="MUW56" s="160"/>
      <c r="MUX56" s="154"/>
      <c r="MUY56" s="161"/>
      <c r="MUZ56" s="160"/>
      <c r="MVA56" s="154"/>
      <c r="MVB56" s="161"/>
      <c r="MVC56" s="160"/>
      <c r="MVD56" s="154"/>
      <c r="MVE56" s="161"/>
      <c r="MVF56" s="160"/>
      <c r="MVG56" s="154"/>
      <c r="MVH56" s="161"/>
      <c r="MVI56" s="160"/>
      <c r="MVJ56" s="154"/>
      <c r="MVK56" s="161"/>
      <c r="MVL56" s="160"/>
      <c r="MVM56" s="154"/>
      <c r="MVN56" s="161"/>
      <c r="MVO56" s="160"/>
      <c r="MVP56" s="154"/>
      <c r="MVQ56" s="161"/>
      <c r="MVR56" s="160"/>
      <c r="MVS56" s="154"/>
      <c r="MVT56" s="161"/>
      <c r="MVU56" s="160"/>
      <c r="MVV56" s="154"/>
      <c r="MVW56" s="161"/>
      <c r="MVX56" s="160"/>
      <c r="MVY56" s="154"/>
      <c r="MVZ56" s="161"/>
      <c r="MWA56" s="160"/>
      <c r="MWB56" s="154"/>
      <c r="MWC56" s="161"/>
      <c r="MWD56" s="160"/>
      <c r="MWE56" s="154"/>
      <c r="MWF56" s="161"/>
      <c r="MWG56" s="160"/>
      <c r="MWH56" s="154"/>
      <c r="MWI56" s="161"/>
      <c r="MWJ56" s="160"/>
      <c r="MWK56" s="154"/>
      <c r="MWL56" s="161"/>
      <c r="MWM56" s="160"/>
      <c r="MWN56" s="154"/>
      <c r="MWO56" s="161"/>
      <c r="MWP56" s="160"/>
      <c r="MWQ56" s="154"/>
      <c r="MWR56" s="161"/>
      <c r="MWS56" s="160"/>
      <c r="MWT56" s="154"/>
      <c r="MWU56" s="161"/>
      <c r="MWV56" s="160"/>
      <c r="MWW56" s="154"/>
      <c r="MWX56" s="161"/>
      <c r="MWY56" s="160"/>
      <c r="MWZ56" s="154"/>
      <c r="MXA56" s="161"/>
      <c r="MXB56" s="160"/>
      <c r="MXC56" s="154"/>
      <c r="MXD56" s="161"/>
      <c r="MXE56" s="160"/>
      <c r="MXF56" s="154"/>
      <c r="MXG56" s="161"/>
      <c r="MXH56" s="160"/>
      <c r="MXI56" s="154"/>
      <c r="MXJ56" s="161"/>
      <c r="MXK56" s="160"/>
      <c r="MXL56" s="154"/>
      <c r="MXM56" s="161"/>
      <c r="MXN56" s="160"/>
      <c r="MXO56" s="154"/>
      <c r="MXP56" s="161"/>
      <c r="MXQ56" s="160"/>
      <c r="MXR56" s="154"/>
      <c r="MXS56" s="161"/>
      <c r="MXT56" s="160"/>
      <c r="MXU56" s="154"/>
      <c r="MXV56" s="161"/>
      <c r="MXW56" s="160"/>
      <c r="MXX56" s="154"/>
      <c r="MXY56" s="161"/>
      <c r="MXZ56" s="160"/>
      <c r="MYA56" s="154"/>
      <c r="MYB56" s="161"/>
      <c r="MYC56" s="160"/>
      <c r="MYD56" s="154"/>
      <c r="MYE56" s="161"/>
      <c r="MYF56" s="160"/>
      <c r="MYG56" s="154"/>
      <c r="MYH56" s="161"/>
      <c r="MYI56" s="160"/>
      <c r="MYJ56" s="154"/>
      <c r="MYK56" s="161"/>
      <c r="MYL56" s="160"/>
      <c r="MYM56" s="154"/>
      <c r="MYN56" s="161"/>
      <c r="MYO56" s="160"/>
      <c r="MYP56" s="154"/>
      <c r="MYQ56" s="161"/>
      <c r="MYR56" s="160"/>
      <c r="MYS56" s="154"/>
      <c r="MYT56" s="161"/>
      <c r="MYU56" s="160"/>
      <c r="MYV56" s="154"/>
      <c r="MYW56" s="161"/>
      <c r="MYX56" s="160"/>
      <c r="MYY56" s="154"/>
      <c r="MYZ56" s="161"/>
      <c r="MZA56" s="160"/>
      <c r="MZB56" s="154"/>
      <c r="MZC56" s="161"/>
      <c r="MZD56" s="160"/>
      <c r="MZE56" s="154"/>
      <c r="MZF56" s="161"/>
      <c r="MZG56" s="160"/>
      <c r="MZH56" s="154"/>
      <c r="MZI56" s="161"/>
      <c r="MZJ56" s="160"/>
      <c r="MZK56" s="154"/>
      <c r="MZL56" s="161"/>
      <c r="MZM56" s="160"/>
      <c r="MZN56" s="154"/>
      <c r="MZO56" s="161"/>
      <c r="MZP56" s="160"/>
      <c r="MZQ56" s="154"/>
      <c r="MZR56" s="161"/>
      <c r="MZS56" s="160"/>
      <c r="MZT56" s="154"/>
      <c r="MZU56" s="161"/>
      <c r="MZV56" s="160"/>
      <c r="MZW56" s="154"/>
      <c r="MZX56" s="161"/>
      <c r="MZY56" s="160"/>
      <c r="MZZ56" s="154"/>
      <c r="NAA56" s="161"/>
      <c r="NAB56" s="160"/>
      <c r="NAC56" s="154"/>
      <c r="NAD56" s="161"/>
      <c r="NAE56" s="160"/>
      <c r="NAF56" s="154"/>
      <c r="NAG56" s="161"/>
      <c r="NAH56" s="160"/>
      <c r="NAI56" s="154"/>
      <c r="NAJ56" s="161"/>
      <c r="NAK56" s="160"/>
      <c r="NAL56" s="154"/>
      <c r="NAM56" s="161"/>
      <c r="NAN56" s="160"/>
      <c r="NAO56" s="154"/>
      <c r="NAP56" s="161"/>
      <c r="NAQ56" s="160"/>
      <c r="NAR56" s="154"/>
      <c r="NAS56" s="161"/>
      <c r="NAT56" s="160"/>
      <c r="NAU56" s="154"/>
      <c r="NAV56" s="161"/>
      <c r="NAW56" s="160"/>
      <c r="NAX56" s="154"/>
      <c r="NAY56" s="161"/>
      <c r="NAZ56" s="160"/>
      <c r="NBA56" s="154"/>
      <c r="NBB56" s="161"/>
      <c r="NBC56" s="160"/>
      <c r="NBD56" s="154"/>
      <c r="NBE56" s="161"/>
      <c r="NBF56" s="160"/>
      <c r="NBG56" s="154"/>
      <c r="NBH56" s="161"/>
      <c r="NBI56" s="160"/>
      <c r="NBJ56" s="154"/>
      <c r="NBK56" s="161"/>
      <c r="NBL56" s="160"/>
      <c r="NBM56" s="154"/>
      <c r="NBN56" s="161"/>
      <c r="NBO56" s="160"/>
      <c r="NBP56" s="154"/>
      <c r="NBQ56" s="161"/>
      <c r="NBR56" s="160"/>
      <c r="NBS56" s="154"/>
      <c r="NBT56" s="161"/>
      <c r="NBU56" s="160"/>
      <c r="NBV56" s="154"/>
      <c r="NBW56" s="161"/>
      <c r="NBX56" s="160"/>
      <c r="NBY56" s="154"/>
      <c r="NBZ56" s="161"/>
      <c r="NCA56" s="160"/>
      <c r="NCB56" s="154"/>
      <c r="NCC56" s="161"/>
      <c r="NCD56" s="160"/>
      <c r="NCE56" s="154"/>
      <c r="NCF56" s="161"/>
      <c r="NCG56" s="160"/>
      <c r="NCH56" s="154"/>
      <c r="NCI56" s="161"/>
      <c r="NCJ56" s="160"/>
      <c r="NCK56" s="154"/>
      <c r="NCL56" s="161"/>
      <c r="NCM56" s="160"/>
      <c r="NCN56" s="154"/>
      <c r="NCO56" s="161"/>
      <c r="NCP56" s="160"/>
      <c r="NCQ56" s="154"/>
      <c r="NCR56" s="161"/>
      <c r="NCS56" s="160"/>
      <c r="NCT56" s="154"/>
      <c r="NCU56" s="161"/>
      <c r="NCV56" s="160"/>
      <c r="NCW56" s="154"/>
      <c r="NCX56" s="161"/>
      <c r="NCY56" s="160"/>
      <c r="NCZ56" s="154"/>
      <c r="NDA56" s="161"/>
      <c r="NDB56" s="160"/>
      <c r="NDC56" s="154"/>
      <c r="NDD56" s="161"/>
      <c r="NDE56" s="160"/>
      <c r="NDF56" s="154"/>
      <c r="NDG56" s="161"/>
      <c r="NDH56" s="160"/>
      <c r="NDI56" s="154"/>
      <c r="NDJ56" s="161"/>
      <c r="NDK56" s="160"/>
      <c r="NDL56" s="154"/>
      <c r="NDM56" s="161"/>
      <c r="NDN56" s="160"/>
      <c r="NDO56" s="154"/>
      <c r="NDP56" s="161"/>
      <c r="NDQ56" s="160"/>
      <c r="NDR56" s="154"/>
      <c r="NDS56" s="161"/>
      <c r="NDT56" s="160"/>
      <c r="NDU56" s="154"/>
      <c r="NDV56" s="161"/>
      <c r="NDW56" s="160"/>
      <c r="NDX56" s="154"/>
      <c r="NDY56" s="161"/>
      <c r="NDZ56" s="160"/>
      <c r="NEA56" s="154"/>
      <c r="NEB56" s="161"/>
      <c r="NEC56" s="160"/>
      <c r="NED56" s="154"/>
      <c r="NEE56" s="161"/>
      <c r="NEF56" s="160"/>
      <c r="NEG56" s="154"/>
      <c r="NEH56" s="161"/>
      <c r="NEI56" s="160"/>
      <c r="NEJ56" s="154"/>
      <c r="NEK56" s="161"/>
      <c r="NEL56" s="160"/>
      <c r="NEM56" s="154"/>
      <c r="NEN56" s="161"/>
      <c r="NEO56" s="160"/>
      <c r="NEP56" s="154"/>
      <c r="NEQ56" s="161"/>
      <c r="NER56" s="160"/>
      <c r="NES56" s="154"/>
      <c r="NET56" s="161"/>
      <c r="NEU56" s="160"/>
      <c r="NEV56" s="154"/>
      <c r="NEW56" s="161"/>
      <c r="NEX56" s="160"/>
      <c r="NEY56" s="154"/>
      <c r="NEZ56" s="161"/>
      <c r="NFA56" s="160"/>
      <c r="NFB56" s="154"/>
      <c r="NFC56" s="161"/>
      <c r="NFD56" s="160"/>
      <c r="NFE56" s="154"/>
      <c r="NFF56" s="161"/>
      <c r="NFG56" s="160"/>
      <c r="NFH56" s="154"/>
      <c r="NFI56" s="161"/>
      <c r="NFJ56" s="160"/>
      <c r="NFK56" s="154"/>
      <c r="NFL56" s="161"/>
      <c r="NFM56" s="160"/>
      <c r="NFN56" s="154"/>
      <c r="NFO56" s="161"/>
      <c r="NFP56" s="160"/>
      <c r="NFQ56" s="154"/>
      <c r="NFR56" s="161"/>
      <c r="NFS56" s="160"/>
      <c r="NFT56" s="154"/>
      <c r="NFU56" s="161"/>
      <c r="NFV56" s="160"/>
      <c r="NFW56" s="154"/>
      <c r="NFX56" s="161"/>
      <c r="NFY56" s="160"/>
      <c r="NFZ56" s="154"/>
      <c r="NGA56" s="161"/>
      <c r="NGB56" s="160"/>
      <c r="NGC56" s="154"/>
      <c r="NGD56" s="161"/>
      <c r="NGE56" s="160"/>
      <c r="NGF56" s="154"/>
      <c r="NGG56" s="161"/>
      <c r="NGH56" s="160"/>
      <c r="NGI56" s="154"/>
      <c r="NGJ56" s="161"/>
      <c r="NGK56" s="160"/>
      <c r="NGL56" s="154"/>
      <c r="NGM56" s="161"/>
      <c r="NGN56" s="160"/>
      <c r="NGO56" s="154"/>
      <c r="NGP56" s="161"/>
      <c r="NGQ56" s="160"/>
      <c r="NGR56" s="154"/>
      <c r="NGS56" s="161"/>
      <c r="NGT56" s="160"/>
      <c r="NGU56" s="154"/>
      <c r="NGV56" s="161"/>
      <c r="NGW56" s="160"/>
      <c r="NGX56" s="154"/>
      <c r="NGY56" s="161"/>
      <c r="NGZ56" s="160"/>
      <c r="NHA56" s="154"/>
      <c r="NHB56" s="161"/>
      <c r="NHC56" s="160"/>
      <c r="NHD56" s="154"/>
      <c r="NHE56" s="161"/>
      <c r="NHF56" s="160"/>
      <c r="NHG56" s="154"/>
      <c r="NHH56" s="161"/>
      <c r="NHI56" s="160"/>
      <c r="NHJ56" s="154"/>
      <c r="NHK56" s="161"/>
      <c r="NHL56" s="160"/>
      <c r="NHM56" s="154"/>
      <c r="NHN56" s="161"/>
      <c r="NHO56" s="160"/>
      <c r="NHP56" s="154"/>
      <c r="NHQ56" s="161"/>
      <c r="NHR56" s="160"/>
      <c r="NHS56" s="154"/>
      <c r="NHT56" s="161"/>
      <c r="NHU56" s="160"/>
      <c r="NHV56" s="154"/>
      <c r="NHW56" s="161"/>
      <c r="NHX56" s="160"/>
      <c r="NHY56" s="154"/>
      <c r="NHZ56" s="161"/>
      <c r="NIA56" s="160"/>
      <c r="NIB56" s="154"/>
      <c r="NIC56" s="161"/>
      <c r="NID56" s="160"/>
      <c r="NIE56" s="154"/>
      <c r="NIF56" s="161"/>
      <c r="NIG56" s="160"/>
      <c r="NIH56" s="154"/>
      <c r="NII56" s="161"/>
      <c r="NIJ56" s="160"/>
      <c r="NIK56" s="154"/>
      <c r="NIL56" s="161"/>
      <c r="NIM56" s="160"/>
      <c r="NIN56" s="154"/>
      <c r="NIO56" s="161"/>
      <c r="NIP56" s="160"/>
      <c r="NIQ56" s="154"/>
      <c r="NIR56" s="161"/>
      <c r="NIS56" s="160"/>
      <c r="NIT56" s="154"/>
      <c r="NIU56" s="161"/>
      <c r="NIV56" s="160"/>
      <c r="NIW56" s="154"/>
      <c r="NIX56" s="161"/>
      <c r="NIY56" s="160"/>
      <c r="NIZ56" s="154"/>
      <c r="NJA56" s="161"/>
      <c r="NJB56" s="160"/>
      <c r="NJC56" s="154"/>
      <c r="NJD56" s="161"/>
      <c r="NJE56" s="160"/>
      <c r="NJF56" s="154"/>
      <c r="NJG56" s="161"/>
      <c r="NJH56" s="160"/>
      <c r="NJI56" s="154"/>
      <c r="NJJ56" s="161"/>
      <c r="NJK56" s="160"/>
      <c r="NJL56" s="154"/>
      <c r="NJM56" s="161"/>
      <c r="NJN56" s="160"/>
      <c r="NJO56" s="154"/>
      <c r="NJP56" s="161"/>
      <c r="NJQ56" s="160"/>
      <c r="NJR56" s="154"/>
      <c r="NJS56" s="161"/>
      <c r="NJT56" s="160"/>
      <c r="NJU56" s="154"/>
      <c r="NJV56" s="161"/>
      <c r="NJW56" s="160"/>
      <c r="NJX56" s="154"/>
      <c r="NJY56" s="161"/>
      <c r="NJZ56" s="160"/>
      <c r="NKA56" s="154"/>
      <c r="NKB56" s="161"/>
      <c r="NKC56" s="160"/>
      <c r="NKD56" s="154"/>
      <c r="NKE56" s="161"/>
      <c r="NKF56" s="160"/>
      <c r="NKG56" s="154"/>
      <c r="NKH56" s="161"/>
      <c r="NKI56" s="160"/>
      <c r="NKJ56" s="154"/>
      <c r="NKK56" s="161"/>
      <c r="NKL56" s="160"/>
      <c r="NKM56" s="154"/>
      <c r="NKN56" s="161"/>
      <c r="NKO56" s="160"/>
      <c r="NKP56" s="154"/>
      <c r="NKQ56" s="161"/>
      <c r="NKR56" s="160"/>
      <c r="NKS56" s="154"/>
      <c r="NKT56" s="161"/>
      <c r="NKU56" s="160"/>
      <c r="NKV56" s="154"/>
      <c r="NKW56" s="161"/>
      <c r="NKX56" s="160"/>
      <c r="NKY56" s="154"/>
      <c r="NKZ56" s="161"/>
      <c r="NLA56" s="160"/>
      <c r="NLB56" s="154"/>
      <c r="NLC56" s="161"/>
      <c r="NLD56" s="160"/>
      <c r="NLE56" s="154"/>
      <c r="NLF56" s="161"/>
      <c r="NLG56" s="160"/>
      <c r="NLH56" s="154"/>
      <c r="NLI56" s="161"/>
      <c r="NLJ56" s="160"/>
      <c r="NLK56" s="154"/>
      <c r="NLL56" s="161"/>
      <c r="NLM56" s="160"/>
      <c r="NLN56" s="154"/>
      <c r="NLO56" s="161"/>
      <c r="NLP56" s="160"/>
      <c r="NLQ56" s="154"/>
      <c r="NLR56" s="161"/>
      <c r="NLS56" s="160"/>
      <c r="NLT56" s="154"/>
      <c r="NLU56" s="161"/>
      <c r="NLV56" s="160"/>
      <c r="NLW56" s="154"/>
      <c r="NLX56" s="161"/>
      <c r="NLY56" s="160"/>
      <c r="NLZ56" s="154"/>
      <c r="NMA56" s="161"/>
      <c r="NMB56" s="160"/>
      <c r="NMC56" s="154"/>
      <c r="NMD56" s="161"/>
      <c r="NME56" s="160"/>
      <c r="NMF56" s="154"/>
      <c r="NMG56" s="161"/>
      <c r="NMH56" s="160"/>
      <c r="NMI56" s="154"/>
      <c r="NMJ56" s="161"/>
      <c r="NMK56" s="160"/>
      <c r="NML56" s="154"/>
      <c r="NMM56" s="161"/>
      <c r="NMN56" s="160"/>
      <c r="NMO56" s="154"/>
      <c r="NMP56" s="161"/>
      <c r="NMQ56" s="160"/>
      <c r="NMR56" s="154"/>
      <c r="NMS56" s="161"/>
      <c r="NMT56" s="160"/>
      <c r="NMU56" s="154"/>
      <c r="NMV56" s="161"/>
      <c r="NMW56" s="160"/>
      <c r="NMX56" s="154"/>
      <c r="NMY56" s="161"/>
      <c r="NMZ56" s="160"/>
      <c r="NNA56" s="154"/>
      <c r="NNB56" s="161"/>
      <c r="NNC56" s="160"/>
      <c r="NND56" s="154"/>
      <c r="NNE56" s="161"/>
      <c r="NNF56" s="160"/>
      <c r="NNG56" s="154"/>
      <c r="NNH56" s="161"/>
      <c r="NNI56" s="160"/>
      <c r="NNJ56" s="154"/>
      <c r="NNK56" s="161"/>
      <c r="NNL56" s="160"/>
      <c r="NNM56" s="154"/>
      <c r="NNN56" s="161"/>
      <c r="NNO56" s="160"/>
      <c r="NNP56" s="154"/>
      <c r="NNQ56" s="161"/>
      <c r="NNR56" s="160"/>
      <c r="NNS56" s="154"/>
      <c r="NNT56" s="161"/>
      <c r="NNU56" s="160"/>
      <c r="NNV56" s="154"/>
      <c r="NNW56" s="161"/>
      <c r="NNX56" s="160"/>
      <c r="NNY56" s="154"/>
      <c r="NNZ56" s="161"/>
      <c r="NOA56" s="160"/>
      <c r="NOB56" s="154"/>
      <c r="NOC56" s="161"/>
      <c r="NOD56" s="160"/>
      <c r="NOE56" s="154"/>
      <c r="NOF56" s="161"/>
      <c r="NOG56" s="160"/>
      <c r="NOH56" s="154"/>
      <c r="NOI56" s="161"/>
      <c r="NOJ56" s="160"/>
      <c r="NOK56" s="154"/>
      <c r="NOL56" s="161"/>
      <c r="NOM56" s="160"/>
      <c r="NON56" s="154"/>
      <c r="NOO56" s="161"/>
      <c r="NOP56" s="160"/>
      <c r="NOQ56" s="154"/>
      <c r="NOR56" s="161"/>
      <c r="NOS56" s="160"/>
      <c r="NOT56" s="154"/>
      <c r="NOU56" s="161"/>
      <c r="NOV56" s="160"/>
      <c r="NOW56" s="154"/>
      <c r="NOX56" s="161"/>
      <c r="NOY56" s="160"/>
      <c r="NOZ56" s="154"/>
      <c r="NPA56" s="161"/>
      <c r="NPB56" s="160"/>
      <c r="NPC56" s="154"/>
      <c r="NPD56" s="161"/>
      <c r="NPE56" s="160"/>
      <c r="NPF56" s="154"/>
      <c r="NPG56" s="161"/>
      <c r="NPH56" s="160"/>
      <c r="NPI56" s="154"/>
      <c r="NPJ56" s="161"/>
      <c r="NPK56" s="160"/>
      <c r="NPL56" s="154"/>
      <c r="NPM56" s="161"/>
      <c r="NPN56" s="160"/>
      <c r="NPO56" s="154"/>
      <c r="NPP56" s="161"/>
      <c r="NPQ56" s="160"/>
      <c r="NPR56" s="154"/>
      <c r="NPS56" s="161"/>
      <c r="NPT56" s="160"/>
      <c r="NPU56" s="154"/>
      <c r="NPV56" s="161"/>
      <c r="NPW56" s="160"/>
      <c r="NPX56" s="154"/>
      <c r="NPY56" s="161"/>
      <c r="NPZ56" s="160"/>
      <c r="NQA56" s="154"/>
      <c r="NQB56" s="161"/>
      <c r="NQC56" s="160"/>
      <c r="NQD56" s="154"/>
      <c r="NQE56" s="161"/>
      <c r="NQF56" s="160"/>
      <c r="NQG56" s="154"/>
      <c r="NQH56" s="161"/>
      <c r="NQI56" s="160"/>
      <c r="NQJ56" s="154"/>
      <c r="NQK56" s="161"/>
      <c r="NQL56" s="160"/>
      <c r="NQM56" s="154"/>
      <c r="NQN56" s="161"/>
      <c r="NQO56" s="160"/>
      <c r="NQP56" s="154"/>
      <c r="NQQ56" s="161"/>
      <c r="NQR56" s="160"/>
      <c r="NQS56" s="154"/>
      <c r="NQT56" s="161"/>
      <c r="NQU56" s="160"/>
      <c r="NQV56" s="154"/>
      <c r="NQW56" s="161"/>
      <c r="NQX56" s="160"/>
      <c r="NQY56" s="154"/>
      <c r="NQZ56" s="161"/>
      <c r="NRA56" s="160"/>
      <c r="NRB56" s="154"/>
      <c r="NRC56" s="161"/>
      <c r="NRD56" s="160"/>
      <c r="NRE56" s="154"/>
      <c r="NRF56" s="161"/>
      <c r="NRG56" s="160"/>
      <c r="NRH56" s="154"/>
      <c r="NRI56" s="161"/>
      <c r="NRJ56" s="160"/>
      <c r="NRK56" s="154"/>
      <c r="NRL56" s="161"/>
      <c r="NRM56" s="160"/>
      <c r="NRN56" s="154"/>
      <c r="NRO56" s="161"/>
      <c r="NRP56" s="160"/>
      <c r="NRQ56" s="154"/>
      <c r="NRR56" s="161"/>
      <c r="NRS56" s="160"/>
      <c r="NRT56" s="154"/>
      <c r="NRU56" s="161"/>
      <c r="NRV56" s="160"/>
      <c r="NRW56" s="154"/>
      <c r="NRX56" s="161"/>
      <c r="NRY56" s="160"/>
      <c r="NRZ56" s="154"/>
      <c r="NSA56" s="161"/>
      <c r="NSB56" s="160"/>
      <c r="NSC56" s="154"/>
      <c r="NSD56" s="161"/>
      <c r="NSE56" s="160"/>
      <c r="NSF56" s="154"/>
      <c r="NSG56" s="161"/>
      <c r="NSH56" s="160"/>
      <c r="NSI56" s="154"/>
      <c r="NSJ56" s="161"/>
      <c r="NSK56" s="160"/>
      <c r="NSL56" s="154"/>
      <c r="NSM56" s="161"/>
      <c r="NSN56" s="160"/>
      <c r="NSO56" s="154"/>
      <c r="NSP56" s="161"/>
      <c r="NSQ56" s="160"/>
      <c r="NSR56" s="154"/>
      <c r="NSS56" s="161"/>
      <c r="NST56" s="160"/>
      <c r="NSU56" s="154"/>
      <c r="NSV56" s="161"/>
      <c r="NSW56" s="160"/>
      <c r="NSX56" s="154"/>
      <c r="NSY56" s="161"/>
      <c r="NSZ56" s="160"/>
      <c r="NTA56" s="154"/>
      <c r="NTB56" s="161"/>
      <c r="NTC56" s="160"/>
      <c r="NTD56" s="154"/>
      <c r="NTE56" s="161"/>
      <c r="NTF56" s="160"/>
      <c r="NTG56" s="154"/>
      <c r="NTH56" s="161"/>
      <c r="NTI56" s="160"/>
      <c r="NTJ56" s="154"/>
      <c r="NTK56" s="161"/>
      <c r="NTL56" s="160"/>
      <c r="NTM56" s="154"/>
      <c r="NTN56" s="161"/>
      <c r="NTO56" s="160"/>
      <c r="NTP56" s="154"/>
      <c r="NTQ56" s="161"/>
      <c r="NTR56" s="160"/>
      <c r="NTS56" s="154"/>
      <c r="NTT56" s="161"/>
      <c r="NTU56" s="160"/>
      <c r="NTV56" s="154"/>
      <c r="NTW56" s="161"/>
      <c r="NTX56" s="160"/>
      <c r="NTY56" s="154"/>
      <c r="NTZ56" s="161"/>
      <c r="NUA56" s="160"/>
      <c r="NUB56" s="154"/>
      <c r="NUC56" s="161"/>
      <c r="NUD56" s="160"/>
      <c r="NUE56" s="154"/>
      <c r="NUF56" s="161"/>
      <c r="NUG56" s="160"/>
      <c r="NUH56" s="154"/>
      <c r="NUI56" s="161"/>
      <c r="NUJ56" s="160"/>
      <c r="NUK56" s="154"/>
      <c r="NUL56" s="161"/>
      <c r="NUM56" s="160"/>
      <c r="NUN56" s="154"/>
      <c r="NUO56" s="161"/>
      <c r="NUP56" s="160"/>
      <c r="NUQ56" s="154"/>
      <c r="NUR56" s="161"/>
      <c r="NUS56" s="160"/>
      <c r="NUT56" s="154"/>
      <c r="NUU56" s="161"/>
      <c r="NUV56" s="160"/>
      <c r="NUW56" s="154"/>
      <c r="NUX56" s="161"/>
      <c r="NUY56" s="160"/>
      <c r="NUZ56" s="154"/>
      <c r="NVA56" s="161"/>
      <c r="NVB56" s="160"/>
      <c r="NVC56" s="154"/>
      <c r="NVD56" s="161"/>
      <c r="NVE56" s="160"/>
      <c r="NVF56" s="154"/>
      <c r="NVG56" s="161"/>
      <c r="NVH56" s="160"/>
      <c r="NVI56" s="154"/>
      <c r="NVJ56" s="161"/>
      <c r="NVK56" s="160"/>
      <c r="NVL56" s="154"/>
      <c r="NVM56" s="161"/>
      <c r="NVN56" s="160"/>
      <c r="NVO56" s="154"/>
      <c r="NVP56" s="161"/>
      <c r="NVQ56" s="160"/>
      <c r="NVR56" s="154"/>
      <c r="NVS56" s="161"/>
      <c r="NVT56" s="160"/>
      <c r="NVU56" s="154"/>
      <c r="NVV56" s="161"/>
      <c r="NVW56" s="160"/>
      <c r="NVX56" s="154"/>
      <c r="NVY56" s="161"/>
      <c r="NVZ56" s="160"/>
      <c r="NWA56" s="154"/>
      <c r="NWB56" s="161"/>
      <c r="NWC56" s="160"/>
      <c r="NWD56" s="154"/>
      <c r="NWE56" s="161"/>
      <c r="NWF56" s="160"/>
      <c r="NWG56" s="154"/>
      <c r="NWH56" s="161"/>
      <c r="NWI56" s="160"/>
      <c r="NWJ56" s="154"/>
      <c r="NWK56" s="161"/>
      <c r="NWL56" s="160"/>
      <c r="NWM56" s="154"/>
      <c r="NWN56" s="161"/>
      <c r="NWO56" s="160"/>
      <c r="NWP56" s="154"/>
      <c r="NWQ56" s="161"/>
      <c r="NWR56" s="160"/>
      <c r="NWS56" s="154"/>
      <c r="NWT56" s="161"/>
      <c r="NWU56" s="160"/>
      <c r="NWV56" s="154"/>
      <c r="NWW56" s="161"/>
      <c r="NWX56" s="160"/>
      <c r="NWY56" s="154"/>
      <c r="NWZ56" s="161"/>
      <c r="NXA56" s="160"/>
      <c r="NXB56" s="154"/>
      <c r="NXC56" s="161"/>
      <c r="NXD56" s="160"/>
      <c r="NXE56" s="154"/>
      <c r="NXF56" s="161"/>
      <c r="NXG56" s="160"/>
      <c r="NXH56" s="154"/>
      <c r="NXI56" s="161"/>
      <c r="NXJ56" s="160"/>
      <c r="NXK56" s="154"/>
      <c r="NXL56" s="161"/>
      <c r="NXM56" s="160"/>
      <c r="NXN56" s="154"/>
      <c r="NXO56" s="161"/>
      <c r="NXP56" s="160"/>
      <c r="NXQ56" s="154"/>
      <c r="NXR56" s="161"/>
      <c r="NXS56" s="160"/>
      <c r="NXT56" s="154"/>
      <c r="NXU56" s="161"/>
      <c r="NXV56" s="160"/>
      <c r="NXW56" s="154"/>
      <c r="NXX56" s="161"/>
      <c r="NXY56" s="160"/>
      <c r="NXZ56" s="154"/>
      <c r="NYA56" s="161"/>
      <c r="NYB56" s="160"/>
      <c r="NYC56" s="154"/>
      <c r="NYD56" s="161"/>
      <c r="NYE56" s="160"/>
      <c r="NYF56" s="154"/>
      <c r="NYG56" s="161"/>
      <c r="NYH56" s="160"/>
      <c r="NYI56" s="154"/>
      <c r="NYJ56" s="161"/>
      <c r="NYK56" s="160"/>
      <c r="NYL56" s="154"/>
      <c r="NYM56" s="161"/>
      <c r="NYN56" s="160"/>
      <c r="NYO56" s="154"/>
      <c r="NYP56" s="161"/>
      <c r="NYQ56" s="160"/>
      <c r="NYR56" s="154"/>
      <c r="NYS56" s="161"/>
      <c r="NYT56" s="160"/>
      <c r="NYU56" s="154"/>
      <c r="NYV56" s="161"/>
      <c r="NYW56" s="160"/>
      <c r="NYX56" s="154"/>
      <c r="NYY56" s="161"/>
      <c r="NYZ56" s="160"/>
      <c r="NZA56" s="154"/>
      <c r="NZB56" s="161"/>
      <c r="NZC56" s="160"/>
      <c r="NZD56" s="154"/>
      <c r="NZE56" s="161"/>
      <c r="NZF56" s="160"/>
      <c r="NZG56" s="154"/>
      <c r="NZH56" s="161"/>
      <c r="NZI56" s="160"/>
      <c r="NZJ56" s="154"/>
      <c r="NZK56" s="161"/>
      <c r="NZL56" s="160"/>
      <c r="NZM56" s="154"/>
      <c r="NZN56" s="161"/>
      <c r="NZO56" s="160"/>
      <c r="NZP56" s="154"/>
      <c r="NZQ56" s="161"/>
      <c r="NZR56" s="160"/>
      <c r="NZS56" s="154"/>
      <c r="NZT56" s="161"/>
      <c r="NZU56" s="160"/>
      <c r="NZV56" s="154"/>
      <c r="NZW56" s="161"/>
      <c r="NZX56" s="160"/>
      <c r="NZY56" s="154"/>
      <c r="NZZ56" s="161"/>
      <c r="OAA56" s="160"/>
      <c r="OAB56" s="154"/>
      <c r="OAC56" s="161"/>
      <c r="OAD56" s="160"/>
      <c r="OAE56" s="154"/>
      <c r="OAF56" s="161"/>
      <c r="OAG56" s="160"/>
      <c r="OAH56" s="154"/>
      <c r="OAI56" s="161"/>
      <c r="OAJ56" s="160"/>
      <c r="OAK56" s="154"/>
      <c r="OAL56" s="161"/>
      <c r="OAM56" s="160"/>
      <c r="OAN56" s="154"/>
      <c r="OAO56" s="161"/>
      <c r="OAP56" s="160"/>
      <c r="OAQ56" s="154"/>
      <c r="OAR56" s="161"/>
      <c r="OAS56" s="160"/>
      <c r="OAT56" s="154"/>
      <c r="OAU56" s="161"/>
      <c r="OAV56" s="160"/>
      <c r="OAW56" s="154"/>
      <c r="OAX56" s="161"/>
      <c r="OAY56" s="160"/>
      <c r="OAZ56" s="154"/>
      <c r="OBA56" s="161"/>
      <c r="OBB56" s="160"/>
      <c r="OBC56" s="154"/>
      <c r="OBD56" s="161"/>
      <c r="OBE56" s="160"/>
      <c r="OBF56" s="154"/>
      <c r="OBG56" s="161"/>
      <c r="OBH56" s="160"/>
      <c r="OBI56" s="154"/>
      <c r="OBJ56" s="161"/>
      <c r="OBK56" s="160"/>
      <c r="OBL56" s="154"/>
      <c r="OBM56" s="161"/>
      <c r="OBN56" s="160"/>
      <c r="OBO56" s="154"/>
      <c r="OBP56" s="161"/>
      <c r="OBQ56" s="160"/>
      <c r="OBR56" s="154"/>
      <c r="OBS56" s="161"/>
      <c r="OBT56" s="160"/>
      <c r="OBU56" s="154"/>
      <c r="OBV56" s="161"/>
      <c r="OBW56" s="160"/>
      <c r="OBX56" s="154"/>
      <c r="OBY56" s="161"/>
      <c r="OBZ56" s="160"/>
      <c r="OCA56" s="154"/>
      <c r="OCB56" s="161"/>
      <c r="OCC56" s="160"/>
      <c r="OCD56" s="154"/>
      <c r="OCE56" s="161"/>
      <c r="OCF56" s="160"/>
      <c r="OCG56" s="154"/>
      <c r="OCH56" s="161"/>
      <c r="OCI56" s="160"/>
      <c r="OCJ56" s="154"/>
      <c r="OCK56" s="161"/>
      <c r="OCL56" s="160"/>
      <c r="OCM56" s="154"/>
      <c r="OCN56" s="161"/>
      <c r="OCO56" s="160"/>
      <c r="OCP56" s="154"/>
      <c r="OCQ56" s="161"/>
      <c r="OCR56" s="160"/>
      <c r="OCS56" s="154"/>
      <c r="OCT56" s="161"/>
      <c r="OCU56" s="160"/>
      <c r="OCV56" s="154"/>
      <c r="OCW56" s="161"/>
      <c r="OCX56" s="160"/>
      <c r="OCY56" s="154"/>
      <c r="OCZ56" s="161"/>
      <c r="ODA56" s="160"/>
      <c r="ODB56" s="154"/>
      <c r="ODC56" s="161"/>
      <c r="ODD56" s="160"/>
      <c r="ODE56" s="154"/>
      <c r="ODF56" s="161"/>
      <c r="ODG56" s="160"/>
      <c r="ODH56" s="154"/>
      <c r="ODI56" s="161"/>
      <c r="ODJ56" s="160"/>
      <c r="ODK56" s="154"/>
      <c r="ODL56" s="161"/>
      <c r="ODM56" s="160"/>
      <c r="ODN56" s="154"/>
      <c r="ODO56" s="161"/>
      <c r="ODP56" s="160"/>
      <c r="ODQ56" s="154"/>
      <c r="ODR56" s="161"/>
      <c r="ODS56" s="160"/>
      <c r="ODT56" s="154"/>
      <c r="ODU56" s="161"/>
      <c r="ODV56" s="160"/>
      <c r="ODW56" s="154"/>
      <c r="ODX56" s="161"/>
      <c r="ODY56" s="160"/>
      <c r="ODZ56" s="154"/>
      <c r="OEA56" s="161"/>
      <c r="OEB56" s="160"/>
      <c r="OEC56" s="154"/>
      <c r="OED56" s="161"/>
      <c r="OEE56" s="160"/>
      <c r="OEF56" s="154"/>
      <c r="OEG56" s="161"/>
      <c r="OEH56" s="160"/>
      <c r="OEI56" s="154"/>
      <c r="OEJ56" s="161"/>
      <c r="OEK56" s="160"/>
      <c r="OEL56" s="154"/>
      <c r="OEM56" s="161"/>
      <c r="OEN56" s="160"/>
      <c r="OEO56" s="154"/>
      <c r="OEP56" s="161"/>
      <c r="OEQ56" s="160"/>
      <c r="OER56" s="154"/>
      <c r="OES56" s="161"/>
      <c r="OET56" s="160"/>
      <c r="OEU56" s="154"/>
      <c r="OEV56" s="161"/>
      <c r="OEW56" s="160"/>
      <c r="OEX56" s="154"/>
      <c r="OEY56" s="161"/>
      <c r="OEZ56" s="160"/>
      <c r="OFA56" s="154"/>
      <c r="OFB56" s="161"/>
      <c r="OFC56" s="160"/>
      <c r="OFD56" s="154"/>
      <c r="OFE56" s="161"/>
      <c r="OFF56" s="160"/>
      <c r="OFG56" s="154"/>
      <c r="OFH56" s="161"/>
      <c r="OFI56" s="160"/>
      <c r="OFJ56" s="154"/>
      <c r="OFK56" s="161"/>
      <c r="OFL56" s="160"/>
      <c r="OFM56" s="154"/>
      <c r="OFN56" s="161"/>
      <c r="OFO56" s="160"/>
      <c r="OFP56" s="154"/>
      <c r="OFQ56" s="161"/>
      <c r="OFR56" s="160"/>
      <c r="OFS56" s="154"/>
      <c r="OFT56" s="161"/>
      <c r="OFU56" s="160"/>
      <c r="OFV56" s="154"/>
      <c r="OFW56" s="161"/>
      <c r="OFX56" s="160"/>
      <c r="OFY56" s="154"/>
      <c r="OFZ56" s="161"/>
      <c r="OGA56" s="160"/>
      <c r="OGB56" s="154"/>
      <c r="OGC56" s="161"/>
      <c r="OGD56" s="160"/>
      <c r="OGE56" s="154"/>
      <c r="OGF56" s="161"/>
      <c r="OGG56" s="160"/>
      <c r="OGH56" s="154"/>
      <c r="OGI56" s="161"/>
      <c r="OGJ56" s="160"/>
      <c r="OGK56" s="154"/>
      <c r="OGL56" s="161"/>
      <c r="OGM56" s="160"/>
      <c r="OGN56" s="154"/>
      <c r="OGO56" s="161"/>
      <c r="OGP56" s="160"/>
      <c r="OGQ56" s="154"/>
      <c r="OGR56" s="161"/>
      <c r="OGS56" s="160"/>
      <c r="OGT56" s="154"/>
      <c r="OGU56" s="161"/>
      <c r="OGV56" s="160"/>
      <c r="OGW56" s="154"/>
      <c r="OGX56" s="161"/>
      <c r="OGY56" s="160"/>
      <c r="OGZ56" s="154"/>
      <c r="OHA56" s="161"/>
      <c r="OHB56" s="160"/>
      <c r="OHC56" s="154"/>
      <c r="OHD56" s="161"/>
      <c r="OHE56" s="160"/>
      <c r="OHF56" s="154"/>
      <c r="OHG56" s="161"/>
      <c r="OHH56" s="160"/>
      <c r="OHI56" s="154"/>
      <c r="OHJ56" s="161"/>
      <c r="OHK56" s="160"/>
      <c r="OHL56" s="154"/>
      <c r="OHM56" s="161"/>
      <c r="OHN56" s="160"/>
      <c r="OHO56" s="154"/>
      <c r="OHP56" s="161"/>
      <c r="OHQ56" s="160"/>
      <c r="OHR56" s="154"/>
      <c r="OHS56" s="161"/>
      <c r="OHT56" s="160"/>
      <c r="OHU56" s="154"/>
      <c r="OHV56" s="161"/>
      <c r="OHW56" s="160"/>
      <c r="OHX56" s="154"/>
      <c r="OHY56" s="161"/>
      <c r="OHZ56" s="160"/>
      <c r="OIA56" s="154"/>
      <c r="OIB56" s="161"/>
      <c r="OIC56" s="160"/>
      <c r="OID56" s="154"/>
      <c r="OIE56" s="161"/>
      <c r="OIF56" s="160"/>
      <c r="OIG56" s="154"/>
      <c r="OIH56" s="161"/>
      <c r="OII56" s="160"/>
      <c r="OIJ56" s="154"/>
      <c r="OIK56" s="161"/>
      <c r="OIL56" s="160"/>
      <c r="OIM56" s="154"/>
      <c r="OIN56" s="161"/>
      <c r="OIO56" s="160"/>
      <c r="OIP56" s="154"/>
      <c r="OIQ56" s="161"/>
      <c r="OIR56" s="160"/>
      <c r="OIS56" s="154"/>
      <c r="OIT56" s="161"/>
      <c r="OIU56" s="160"/>
      <c r="OIV56" s="154"/>
      <c r="OIW56" s="161"/>
      <c r="OIX56" s="160"/>
      <c r="OIY56" s="154"/>
      <c r="OIZ56" s="161"/>
      <c r="OJA56" s="160"/>
      <c r="OJB56" s="154"/>
      <c r="OJC56" s="161"/>
      <c r="OJD56" s="160"/>
      <c r="OJE56" s="154"/>
      <c r="OJF56" s="161"/>
      <c r="OJG56" s="160"/>
      <c r="OJH56" s="154"/>
      <c r="OJI56" s="161"/>
      <c r="OJJ56" s="160"/>
      <c r="OJK56" s="154"/>
      <c r="OJL56" s="161"/>
      <c r="OJM56" s="160"/>
      <c r="OJN56" s="154"/>
      <c r="OJO56" s="161"/>
      <c r="OJP56" s="160"/>
      <c r="OJQ56" s="154"/>
      <c r="OJR56" s="161"/>
      <c r="OJS56" s="160"/>
      <c r="OJT56" s="154"/>
      <c r="OJU56" s="161"/>
      <c r="OJV56" s="160"/>
      <c r="OJW56" s="154"/>
      <c r="OJX56" s="161"/>
      <c r="OJY56" s="160"/>
      <c r="OJZ56" s="154"/>
      <c r="OKA56" s="161"/>
      <c r="OKB56" s="160"/>
      <c r="OKC56" s="154"/>
      <c r="OKD56" s="161"/>
      <c r="OKE56" s="160"/>
      <c r="OKF56" s="154"/>
      <c r="OKG56" s="161"/>
      <c r="OKH56" s="160"/>
      <c r="OKI56" s="154"/>
      <c r="OKJ56" s="161"/>
      <c r="OKK56" s="160"/>
      <c r="OKL56" s="154"/>
      <c r="OKM56" s="161"/>
      <c r="OKN56" s="160"/>
      <c r="OKO56" s="154"/>
      <c r="OKP56" s="161"/>
      <c r="OKQ56" s="160"/>
      <c r="OKR56" s="154"/>
      <c r="OKS56" s="161"/>
      <c r="OKT56" s="160"/>
      <c r="OKU56" s="154"/>
      <c r="OKV56" s="161"/>
      <c r="OKW56" s="160"/>
      <c r="OKX56" s="154"/>
      <c r="OKY56" s="161"/>
      <c r="OKZ56" s="160"/>
      <c r="OLA56" s="154"/>
      <c r="OLB56" s="161"/>
      <c r="OLC56" s="160"/>
      <c r="OLD56" s="154"/>
      <c r="OLE56" s="161"/>
      <c r="OLF56" s="160"/>
      <c r="OLG56" s="154"/>
      <c r="OLH56" s="161"/>
      <c r="OLI56" s="160"/>
      <c r="OLJ56" s="154"/>
      <c r="OLK56" s="161"/>
      <c r="OLL56" s="160"/>
      <c r="OLM56" s="154"/>
      <c r="OLN56" s="161"/>
      <c r="OLO56" s="160"/>
      <c r="OLP56" s="154"/>
      <c r="OLQ56" s="161"/>
      <c r="OLR56" s="160"/>
      <c r="OLS56" s="154"/>
      <c r="OLT56" s="161"/>
      <c r="OLU56" s="160"/>
      <c r="OLV56" s="154"/>
      <c r="OLW56" s="161"/>
      <c r="OLX56" s="160"/>
      <c r="OLY56" s="154"/>
      <c r="OLZ56" s="161"/>
      <c r="OMA56" s="160"/>
      <c r="OMB56" s="154"/>
      <c r="OMC56" s="161"/>
      <c r="OMD56" s="160"/>
      <c r="OME56" s="154"/>
      <c r="OMF56" s="161"/>
      <c r="OMG56" s="160"/>
      <c r="OMH56" s="154"/>
      <c r="OMI56" s="161"/>
      <c r="OMJ56" s="160"/>
      <c r="OMK56" s="154"/>
      <c r="OML56" s="161"/>
      <c r="OMM56" s="160"/>
      <c r="OMN56" s="154"/>
      <c r="OMO56" s="161"/>
      <c r="OMP56" s="160"/>
      <c r="OMQ56" s="154"/>
      <c r="OMR56" s="161"/>
      <c r="OMS56" s="160"/>
      <c r="OMT56" s="154"/>
      <c r="OMU56" s="161"/>
      <c r="OMV56" s="160"/>
      <c r="OMW56" s="154"/>
      <c r="OMX56" s="161"/>
      <c r="OMY56" s="160"/>
      <c r="OMZ56" s="154"/>
      <c r="ONA56" s="161"/>
      <c r="ONB56" s="160"/>
      <c r="ONC56" s="154"/>
      <c r="OND56" s="161"/>
      <c r="ONE56" s="160"/>
      <c r="ONF56" s="154"/>
      <c r="ONG56" s="161"/>
      <c r="ONH56" s="160"/>
      <c r="ONI56" s="154"/>
      <c r="ONJ56" s="161"/>
      <c r="ONK56" s="160"/>
      <c r="ONL56" s="154"/>
      <c r="ONM56" s="161"/>
      <c r="ONN56" s="160"/>
      <c r="ONO56" s="154"/>
      <c r="ONP56" s="161"/>
      <c r="ONQ56" s="160"/>
      <c r="ONR56" s="154"/>
      <c r="ONS56" s="161"/>
      <c r="ONT56" s="160"/>
      <c r="ONU56" s="154"/>
      <c r="ONV56" s="161"/>
      <c r="ONW56" s="160"/>
      <c r="ONX56" s="154"/>
      <c r="ONY56" s="161"/>
      <c r="ONZ56" s="160"/>
      <c r="OOA56" s="154"/>
      <c r="OOB56" s="161"/>
      <c r="OOC56" s="160"/>
      <c r="OOD56" s="154"/>
      <c r="OOE56" s="161"/>
      <c r="OOF56" s="160"/>
      <c r="OOG56" s="154"/>
      <c r="OOH56" s="161"/>
      <c r="OOI56" s="160"/>
      <c r="OOJ56" s="154"/>
      <c r="OOK56" s="161"/>
      <c r="OOL56" s="160"/>
      <c r="OOM56" s="154"/>
      <c r="OON56" s="161"/>
      <c r="OOO56" s="160"/>
      <c r="OOP56" s="154"/>
      <c r="OOQ56" s="161"/>
      <c r="OOR56" s="160"/>
      <c r="OOS56" s="154"/>
      <c r="OOT56" s="161"/>
      <c r="OOU56" s="160"/>
      <c r="OOV56" s="154"/>
      <c r="OOW56" s="161"/>
      <c r="OOX56" s="160"/>
      <c r="OOY56" s="154"/>
      <c r="OOZ56" s="161"/>
      <c r="OPA56" s="160"/>
      <c r="OPB56" s="154"/>
      <c r="OPC56" s="161"/>
      <c r="OPD56" s="160"/>
      <c r="OPE56" s="154"/>
      <c r="OPF56" s="161"/>
      <c r="OPG56" s="160"/>
      <c r="OPH56" s="154"/>
      <c r="OPI56" s="161"/>
      <c r="OPJ56" s="160"/>
      <c r="OPK56" s="154"/>
      <c r="OPL56" s="161"/>
      <c r="OPM56" s="160"/>
      <c r="OPN56" s="154"/>
      <c r="OPO56" s="161"/>
      <c r="OPP56" s="160"/>
      <c r="OPQ56" s="154"/>
      <c r="OPR56" s="161"/>
      <c r="OPS56" s="160"/>
      <c r="OPT56" s="154"/>
      <c r="OPU56" s="161"/>
      <c r="OPV56" s="160"/>
      <c r="OPW56" s="154"/>
      <c r="OPX56" s="161"/>
      <c r="OPY56" s="160"/>
      <c r="OPZ56" s="154"/>
      <c r="OQA56" s="161"/>
      <c r="OQB56" s="160"/>
      <c r="OQC56" s="154"/>
      <c r="OQD56" s="161"/>
      <c r="OQE56" s="160"/>
      <c r="OQF56" s="154"/>
      <c r="OQG56" s="161"/>
      <c r="OQH56" s="160"/>
      <c r="OQI56" s="154"/>
      <c r="OQJ56" s="161"/>
      <c r="OQK56" s="160"/>
      <c r="OQL56" s="154"/>
      <c r="OQM56" s="161"/>
      <c r="OQN56" s="160"/>
      <c r="OQO56" s="154"/>
      <c r="OQP56" s="161"/>
      <c r="OQQ56" s="160"/>
      <c r="OQR56" s="154"/>
      <c r="OQS56" s="161"/>
      <c r="OQT56" s="160"/>
      <c r="OQU56" s="154"/>
      <c r="OQV56" s="161"/>
      <c r="OQW56" s="160"/>
      <c r="OQX56" s="154"/>
      <c r="OQY56" s="161"/>
      <c r="OQZ56" s="160"/>
      <c r="ORA56" s="154"/>
      <c r="ORB56" s="161"/>
      <c r="ORC56" s="160"/>
      <c r="ORD56" s="154"/>
      <c r="ORE56" s="161"/>
      <c r="ORF56" s="160"/>
      <c r="ORG56" s="154"/>
      <c r="ORH56" s="161"/>
      <c r="ORI56" s="160"/>
      <c r="ORJ56" s="154"/>
      <c r="ORK56" s="161"/>
      <c r="ORL56" s="160"/>
      <c r="ORM56" s="154"/>
      <c r="ORN56" s="161"/>
      <c r="ORO56" s="160"/>
      <c r="ORP56" s="154"/>
      <c r="ORQ56" s="161"/>
      <c r="ORR56" s="160"/>
      <c r="ORS56" s="154"/>
      <c r="ORT56" s="161"/>
      <c r="ORU56" s="160"/>
      <c r="ORV56" s="154"/>
      <c r="ORW56" s="161"/>
      <c r="ORX56" s="160"/>
      <c r="ORY56" s="154"/>
      <c r="ORZ56" s="161"/>
      <c r="OSA56" s="160"/>
      <c r="OSB56" s="154"/>
      <c r="OSC56" s="161"/>
      <c r="OSD56" s="160"/>
      <c r="OSE56" s="154"/>
      <c r="OSF56" s="161"/>
      <c r="OSG56" s="160"/>
      <c r="OSH56" s="154"/>
      <c r="OSI56" s="161"/>
      <c r="OSJ56" s="160"/>
      <c r="OSK56" s="154"/>
      <c r="OSL56" s="161"/>
      <c r="OSM56" s="160"/>
      <c r="OSN56" s="154"/>
      <c r="OSO56" s="161"/>
      <c r="OSP56" s="160"/>
      <c r="OSQ56" s="154"/>
      <c r="OSR56" s="161"/>
      <c r="OSS56" s="160"/>
      <c r="OST56" s="154"/>
      <c r="OSU56" s="161"/>
      <c r="OSV56" s="160"/>
      <c r="OSW56" s="154"/>
      <c r="OSX56" s="161"/>
      <c r="OSY56" s="160"/>
      <c r="OSZ56" s="154"/>
      <c r="OTA56" s="161"/>
      <c r="OTB56" s="160"/>
      <c r="OTC56" s="154"/>
      <c r="OTD56" s="161"/>
      <c r="OTE56" s="160"/>
      <c r="OTF56" s="154"/>
      <c r="OTG56" s="161"/>
      <c r="OTH56" s="160"/>
      <c r="OTI56" s="154"/>
      <c r="OTJ56" s="161"/>
      <c r="OTK56" s="160"/>
      <c r="OTL56" s="154"/>
      <c r="OTM56" s="161"/>
      <c r="OTN56" s="160"/>
      <c r="OTO56" s="154"/>
      <c r="OTP56" s="161"/>
      <c r="OTQ56" s="160"/>
      <c r="OTR56" s="154"/>
      <c r="OTS56" s="161"/>
      <c r="OTT56" s="160"/>
      <c r="OTU56" s="154"/>
      <c r="OTV56" s="161"/>
      <c r="OTW56" s="160"/>
      <c r="OTX56" s="154"/>
      <c r="OTY56" s="161"/>
      <c r="OTZ56" s="160"/>
      <c r="OUA56" s="154"/>
      <c r="OUB56" s="161"/>
      <c r="OUC56" s="160"/>
      <c r="OUD56" s="154"/>
      <c r="OUE56" s="161"/>
      <c r="OUF56" s="160"/>
      <c r="OUG56" s="154"/>
      <c r="OUH56" s="161"/>
      <c r="OUI56" s="160"/>
      <c r="OUJ56" s="154"/>
      <c r="OUK56" s="161"/>
      <c r="OUL56" s="160"/>
      <c r="OUM56" s="154"/>
      <c r="OUN56" s="161"/>
      <c r="OUO56" s="160"/>
      <c r="OUP56" s="154"/>
      <c r="OUQ56" s="161"/>
      <c r="OUR56" s="160"/>
      <c r="OUS56" s="154"/>
      <c r="OUT56" s="161"/>
      <c r="OUU56" s="160"/>
      <c r="OUV56" s="154"/>
      <c r="OUW56" s="161"/>
      <c r="OUX56" s="160"/>
      <c r="OUY56" s="154"/>
      <c r="OUZ56" s="161"/>
      <c r="OVA56" s="160"/>
      <c r="OVB56" s="154"/>
      <c r="OVC56" s="161"/>
      <c r="OVD56" s="160"/>
      <c r="OVE56" s="154"/>
      <c r="OVF56" s="161"/>
      <c r="OVG56" s="160"/>
      <c r="OVH56" s="154"/>
      <c r="OVI56" s="161"/>
      <c r="OVJ56" s="160"/>
      <c r="OVK56" s="154"/>
      <c r="OVL56" s="161"/>
      <c r="OVM56" s="160"/>
      <c r="OVN56" s="154"/>
      <c r="OVO56" s="161"/>
      <c r="OVP56" s="160"/>
      <c r="OVQ56" s="154"/>
      <c r="OVR56" s="161"/>
      <c r="OVS56" s="160"/>
      <c r="OVT56" s="154"/>
      <c r="OVU56" s="161"/>
      <c r="OVV56" s="160"/>
      <c r="OVW56" s="154"/>
      <c r="OVX56" s="161"/>
      <c r="OVY56" s="160"/>
      <c r="OVZ56" s="154"/>
      <c r="OWA56" s="161"/>
      <c r="OWB56" s="160"/>
      <c r="OWC56" s="154"/>
      <c r="OWD56" s="161"/>
      <c r="OWE56" s="160"/>
      <c r="OWF56" s="154"/>
      <c r="OWG56" s="161"/>
      <c r="OWH56" s="160"/>
      <c r="OWI56" s="154"/>
      <c r="OWJ56" s="161"/>
      <c r="OWK56" s="160"/>
      <c r="OWL56" s="154"/>
      <c r="OWM56" s="161"/>
      <c r="OWN56" s="160"/>
      <c r="OWO56" s="154"/>
      <c r="OWP56" s="161"/>
      <c r="OWQ56" s="160"/>
      <c r="OWR56" s="154"/>
      <c r="OWS56" s="161"/>
      <c r="OWT56" s="160"/>
      <c r="OWU56" s="154"/>
      <c r="OWV56" s="161"/>
      <c r="OWW56" s="160"/>
      <c r="OWX56" s="154"/>
      <c r="OWY56" s="161"/>
      <c r="OWZ56" s="160"/>
      <c r="OXA56" s="154"/>
      <c r="OXB56" s="161"/>
      <c r="OXC56" s="160"/>
      <c r="OXD56" s="154"/>
      <c r="OXE56" s="161"/>
      <c r="OXF56" s="160"/>
      <c r="OXG56" s="154"/>
      <c r="OXH56" s="161"/>
      <c r="OXI56" s="160"/>
      <c r="OXJ56" s="154"/>
      <c r="OXK56" s="161"/>
      <c r="OXL56" s="160"/>
      <c r="OXM56" s="154"/>
      <c r="OXN56" s="161"/>
      <c r="OXO56" s="160"/>
      <c r="OXP56" s="154"/>
      <c r="OXQ56" s="161"/>
      <c r="OXR56" s="160"/>
      <c r="OXS56" s="154"/>
      <c r="OXT56" s="161"/>
      <c r="OXU56" s="160"/>
      <c r="OXV56" s="154"/>
      <c r="OXW56" s="161"/>
      <c r="OXX56" s="160"/>
      <c r="OXY56" s="154"/>
      <c r="OXZ56" s="161"/>
      <c r="OYA56" s="160"/>
      <c r="OYB56" s="154"/>
      <c r="OYC56" s="161"/>
      <c r="OYD56" s="160"/>
      <c r="OYE56" s="154"/>
      <c r="OYF56" s="161"/>
      <c r="OYG56" s="160"/>
      <c r="OYH56" s="154"/>
      <c r="OYI56" s="161"/>
      <c r="OYJ56" s="160"/>
      <c r="OYK56" s="154"/>
      <c r="OYL56" s="161"/>
      <c r="OYM56" s="160"/>
      <c r="OYN56" s="154"/>
      <c r="OYO56" s="161"/>
      <c r="OYP56" s="160"/>
      <c r="OYQ56" s="154"/>
      <c r="OYR56" s="161"/>
      <c r="OYS56" s="160"/>
      <c r="OYT56" s="154"/>
      <c r="OYU56" s="161"/>
      <c r="OYV56" s="160"/>
      <c r="OYW56" s="154"/>
      <c r="OYX56" s="161"/>
      <c r="OYY56" s="160"/>
      <c r="OYZ56" s="154"/>
      <c r="OZA56" s="161"/>
      <c r="OZB56" s="160"/>
      <c r="OZC56" s="154"/>
      <c r="OZD56" s="161"/>
      <c r="OZE56" s="160"/>
      <c r="OZF56" s="154"/>
      <c r="OZG56" s="161"/>
      <c r="OZH56" s="160"/>
      <c r="OZI56" s="154"/>
      <c r="OZJ56" s="161"/>
      <c r="OZK56" s="160"/>
      <c r="OZL56" s="154"/>
      <c r="OZM56" s="161"/>
      <c r="OZN56" s="160"/>
      <c r="OZO56" s="154"/>
      <c r="OZP56" s="161"/>
      <c r="OZQ56" s="160"/>
      <c r="OZR56" s="154"/>
      <c r="OZS56" s="161"/>
      <c r="OZT56" s="160"/>
      <c r="OZU56" s="154"/>
      <c r="OZV56" s="161"/>
      <c r="OZW56" s="160"/>
      <c r="OZX56" s="154"/>
      <c r="OZY56" s="161"/>
      <c r="OZZ56" s="160"/>
      <c r="PAA56" s="154"/>
      <c r="PAB56" s="161"/>
      <c r="PAC56" s="160"/>
      <c r="PAD56" s="154"/>
      <c r="PAE56" s="161"/>
      <c r="PAF56" s="160"/>
      <c r="PAG56" s="154"/>
      <c r="PAH56" s="161"/>
      <c r="PAI56" s="160"/>
      <c r="PAJ56" s="154"/>
      <c r="PAK56" s="161"/>
      <c r="PAL56" s="160"/>
      <c r="PAM56" s="154"/>
      <c r="PAN56" s="161"/>
      <c r="PAO56" s="160"/>
      <c r="PAP56" s="154"/>
      <c r="PAQ56" s="161"/>
      <c r="PAR56" s="160"/>
      <c r="PAS56" s="154"/>
      <c r="PAT56" s="161"/>
      <c r="PAU56" s="160"/>
      <c r="PAV56" s="154"/>
      <c r="PAW56" s="161"/>
      <c r="PAX56" s="160"/>
      <c r="PAY56" s="154"/>
      <c r="PAZ56" s="161"/>
      <c r="PBA56" s="160"/>
      <c r="PBB56" s="154"/>
      <c r="PBC56" s="161"/>
      <c r="PBD56" s="160"/>
      <c r="PBE56" s="154"/>
      <c r="PBF56" s="161"/>
      <c r="PBG56" s="160"/>
      <c r="PBH56" s="154"/>
      <c r="PBI56" s="161"/>
      <c r="PBJ56" s="160"/>
      <c r="PBK56" s="154"/>
      <c r="PBL56" s="161"/>
      <c r="PBM56" s="160"/>
      <c r="PBN56" s="154"/>
      <c r="PBO56" s="161"/>
      <c r="PBP56" s="160"/>
      <c r="PBQ56" s="154"/>
      <c r="PBR56" s="161"/>
      <c r="PBS56" s="160"/>
      <c r="PBT56" s="154"/>
      <c r="PBU56" s="161"/>
      <c r="PBV56" s="160"/>
      <c r="PBW56" s="154"/>
      <c r="PBX56" s="161"/>
      <c r="PBY56" s="160"/>
      <c r="PBZ56" s="154"/>
      <c r="PCA56" s="161"/>
      <c r="PCB56" s="160"/>
      <c r="PCC56" s="154"/>
      <c r="PCD56" s="161"/>
      <c r="PCE56" s="160"/>
      <c r="PCF56" s="154"/>
      <c r="PCG56" s="161"/>
      <c r="PCH56" s="160"/>
      <c r="PCI56" s="154"/>
      <c r="PCJ56" s="161"/>
      <c r="PCK56" s="160"/>
      <c r="PCL56" s="154"/>
      <c r="PCM56" s="161"/>
      <c r="PCN56" s="160"/>
      <c r="PCO56" s="154"/>
      <c r="PCP56" s="161"/>
      <c r="PCQ56" s="160"/>
      <c r="PCR56" s="154"/>
      <c r="PCS56" s="161"/>
      <c r="PCT56" s="160"/>
      <c r="PCU56" s="154"/>
      <c r="PCV56" s="161"/>
      <c r="PCW56" s="160"/>
      <c r="PCX56" s="154"/>
      <c r="PCY56" s="161"/>
      <c r="PCZ56" s="160"/>
      <c r="PDA56" s="154"/>
      <c r="PDB56" s="161"/>
      <c r="PDC56" s="160"/>
      <c r="PDD56" s="154"/>
      <c r="PDE56" s="161"/>
      <c r="PDF56" s="160"/>
      <c r="PDG56" s="154"/>
      <c r="PDH56" s="161"/>
      <c r="PDI56" s="160"/>
      <c r="PDJ56" s="154"/>
      <c r="PDK56" s="161"/>
      <c r="PDL56" s="160"/>
      <c r="PDM56" s="154"/>
      <c r="PDN56" s="161"/>
      <c r="PDO56" s="160"/>
      <c r="PDP56" s="154"/>
      <c r="PDQ56" s="161"/>
      <c r="PDR56" s="160"/>
      <c r="PDS56" s="154"/>
      <c r="PDT56" s="161"/>
      <c r="PDU56" s="160"/>
      <c r="PDV56" s="154"/>
      <c r="PDW56" s="161"/>
      <c r="PDX56" s="160"/>
      <c r="PDY56" s="154"/>
      <c r="PDZ56" s="161"/>
      <c r="PEA56" s="160"/>
      <c r="PEB56" s="154"/>
      <c r="PEC56" s="161"/>
      <c r="PED56" s="160"/>
      <c r="PEE56" s="154"/>
      <c r="PEF56" s="161"/>
      <c r="PEG56" s="160"/>
      <c r="PEH56" s="154"/>
      <c r="PEI56" s="161"/>
      <c r="PEJ56" s="160"/>
      <c r="PEK56" s="154"/>
      <c r="PEL56" s="161"/>
      <c r="PEM56" s="160"/>
      <c r="PEN56" s="154"/>
      <c r="PEO56" s="161"/>
      <c r="PEP56" s="160"/>
      <c r="PEQ56" s="154"/>
      <c r="PER56" s="161"/>
      <c r="PES56" s="160"/>
      <c r="PET56" s="154"/>
      <c r="PEU56" s="161"/>
      <c r="PEV56" s="160"/>
      <c r="PEW56" s="154"/>
      <c r="PEX56" s="161"/>
      <c r="PEY56" s="160"/>
      <c r="PEZ56" s="154"/>
      <c r="PFA56" s="161"/>
      <c r="PFB56" s="160"/>
      <c r="PFC56" s="154"/>
      <c r="PFD56" s="161"/>
      <c r="PFE56" s="160"/>
      <c r="PFF56" s="154"/>
      <c r="PFG56" s="161"/>
      <c r="PFH56" s="160"/>
      <c r="PFI56" s="154"/>
      <c r="PFJ56" s="161"/>
      <c r="PFK56" s="160"/>
      <c r="PFL56" s="154"/>
      <c r="PFM56" s="161"/>
      <c r="PFN56" s="160"/>
      <c r="PFO56" s="154"/>
      <c r="PFP56" s="161"/>
      <c r="PFQ56" s="160"/>
      <c r="PFR56" s="154"/>
      <c r="PFS56" s="161"/>
      <c r="PFT56" s="160"/>
      <c r="PFU56" s="154"/>
      <c r="PFV56" s="161"/>
      <c r="PFW56" s="160"/>
      <c r="PFX56" s="154"/>
      <c r="PFY56" s="161"/>
      <c r="PFZ56" s="160"/>
      <c r="PGA56" s="154"/>
      <c r="PGB56" s="161"/>
      <c r="PGC56" s="160"/>
      <c r="PGD56" s="154"/>
      <c r="PGE56" s="161"/>
      <c r="PGF56" s="160"/>
      <c r="PGG56" s="154"/>
      <c r="PGH56" s="161"/>
      <c r="PGI56" s="160"/>
      <c r="PGJ56" s="154"/>
      <c r="PGK56" s="161"/>
      <c r="PGL56" s="160"/>
      <c r="PGM56" s="154"/>
      <c r="PGN56" s="161"/>
      <c r="PGO56" s="160"/>
      <c r="PGP56" s="154"/>
      <c r="PGQ56" s="161"/>
      <c r="PGR56" s="160"/>
      <c r="PGS56" s="154"/>
      <c r="PGT56" s="161"/>
      <c r="PGU56" s="160"/>
      <c r="PGV56" s="154"/>
      <c r="PGW56" s="161"/>
      <c r="PGX56" s="160"/>
      <c r="PGY56" s="154"/>
      <c r="PGZ56" s="161"/>
      <c r="PHA56" s="160"/>
      <c r="PHB56" s="154"/>
      <c r="PHC56" s="161"/>
      <c r="PHD56" s="160"/>
      <c r="PHE56" s="154"/>
      <c r="PHF56" s="161"/>
      <c r="PHG56" s="160"/>
      <c r="PHH56" s="154"/>
      <c r="PHI56" s="161"/>
      <c r="PHJ56" s="160"/>
      <c r="PHK56" s="154"/>
      <c r="PHL56" s="161"/>
      <c r="PHM56" s="160"/>
      <c r="PHN56" s="154"/>
      <c r="PHO56" s="161"/>
      <c r="PHP56" s="160"/>
      <c r="PHQ56" s="154"/>
      <c r="PHR56" s="161"/>
      <c r="PHS56" s="160"/>
      <c r="PHT56" s="154"/>
      <c r="PHU56" s="161"/>
      <c r="PHV56" s="160"/>
      <c r="PHW56" s="154"/>
      <c r="PHX56" s="161"/>
      <c r="PHY56" s="160"/>
      <c r="PHZ56" s="154"/>
      <c r="PIA56" s="161"/>
      <c r="PIB56" s="160"/>
      <c r="PIC56" s="154"/>
      <c r="PID56" s="161"/>
      <c r="PIE56" s="160"/>
      <c r="PIF56" s="154"/>
      <c r="PIG56" s="161"/>
      <c r="PIH56" s="160"/>
      <c r="PII56" s="154"/>
      <c r="PIJ56" s="161"/>
      <c r="PIK56" s="160"/>
      <c r="PIL56" s="154"/>
      <c r="PIM56" s="161"/>
      <c r="PIN56" s="160"/>
      <c r="PIO56" s="154"/>
      <c r="PIP56" s="161"/>
      <c r="PIQ56" s="160"/>
      <c r="PIR56" s="154"/>
      <c r="PIS56" s="161"/>
      <c r="PIT56" s="160"/>
      <c r="PIU56" s="154"/>
      <c r="PIV56" s="161"/>
      <c r="PIW56" s="160"/>
      <c r="PIX56" s="154"/>
      <c r="PIY56" s="161"/>
      <c r="PIZ56" s="160"/>
      <c r="PJA56" s="154"/>
      <c r="PJB56" s="161"/>
      <c r="PJC56" s="160"/>
      <c r="PJD56" s="154"/>
      <c r="PJE56" s="161"/>
      <c r="PJF56" s="160"/>
      <c r="PJG56" s="154"/>
      <c r="PJH56" s="161"/>
      <c r="PJI56" s="160"/>
      <c r="PJJ56" s="154"/>
      <c r="PJK56" s="161"/>
      <c r="PJL56" s="160"/>
      <c r="PJM56" s="154"/>
      <c r="PJN56" s="161"/>
      <c r="PJO56" s="160"/>
      <c r="PJP56" s="154"/>
      <c r="PJQ56" s="161"/>
      <c r="PJR56" s="160"/>
      <c r="PJS56" s="154"/>
      <c r="PJT56" s="161"/>
      <c r="PJU56" s="160"/>
      <c r="PJV56" s="154"/>
      <c r="PJW56" s="161"/>
      <c r="PJX56" s="160"/>
      <c r="PJY56" s="154"/>
      <c r="PJZ56" s="161"/>
      <c r="PKA56" s="160"/>
      <c r="PKB56" s="154"/>
      <c r="PKC56" s="161"/>
      <c r="PKD56" s="160"/>
      <c r="PKE56" s="154"/>
      <c r="PKF56" s="161"/>
      <c r="PKG56" s="160"/>
      <c r="PKH56" s="154"/>
      <c r="PKI56" s="161"/>
      <c r="PKJ56" s="160"/>
      <c r="PKK56" s="154"/>
      <c r="PKL56" s="161"/>
      <c r="PKM56" s="160"/>
      <c r="PKN56" s="154"/>
      <c r="PKO56" s="161"/>
      <c r="PKP56" s="160"/>
      <c r="PKQ56" s="154"/>
      <c r="PKR56" s="161"/>
      <c r="PKS56" s="160"/>
      <c r="PKT56" s="154"/>
      <c r="PKU56" s="161"/>
      <c r="PKV56" s="160"/>
      <c r="PKW56" s="154"/>
      <c r="PKX56" s="161"/>
      <c r="PKY56" s="160"/>
      <c r="PKZ56" s="154"/>
      <c r="PLA56" s="161"/>
      <c r="PLB56" s="160"/>
      <c r="PLC56" s="154"/>
      <c r="PLD56" s="161"/>
      <c r="PLE56" s="160"/>
      <c r="PLF56" s="154"/>
      <c r="PLG56" s="161"/>
      <c r="PLH56" s="160"/>
      <c r="PLI56" s="154"/>
      <c r="PLJ56" s="161"/>
      <c r="PLK56" s="160"/>
      <c r="PLL56" s="154"/>
      <c r="PLM56" s="161"/>
      <c r="PLN56" s="160"/>
      <c r="PLO56" s="154"/>
      <c r="PLP56" s="161"/>
      <c r="PLQ56" s="160"/>
      <c r="PLR56" s="154"/>
      <c r="PLS56" s="161"/>
      <c r="PLT56" s="160"/>
      <c r="PLU56" s="154"/>
      <c r="PLV56" s="161"/>
      <c r="PLW56" s="160"/>
      <c r="PLX56" s="154"/>
      <c r="PLY56" s="161"/>
      <c r="PLZ56" s="160"/>
      <c r="PMA56" s="154"/>
      <c r="PMB56" s="161"/>
      <c r="PMC56" s="160"/>
      <c r="PMD56" s="154"/>
      <c r="PME56" s="161"/>
      <c r="PMF56" s="160"/>
      <c r="PMG56" s="154"/>
      <c r="PMH56" s="161"/>
      <c r="PMI56" s="160"/>
      <c r="PMJ56" s="154"/>
      <c r="PMK56" s="161"/>
      <c r="PML56" s="160"/>
      <c r="PMM56" s="154"/>
      <c r="PMN56" s="161"/>
      <c r="PMO56" s="160"/>
      <c r="PMP56" s="154"/>
      <c r="PMQ56" s="161"/>
      <c r="PMR56" s="160"/>
      <c r="PMS56" s="154"/>
      <c r="PMT56" s="161"/>
      <c r="PMU56" s="160"/>
      <c r="PMV56" s="154"/>
      <c r="PMW56" s="161"/>
      <c r="PMX56" s="160"/>
      <c r="PMY56" s="154"/>
      <c r="PMZ56" s="161"/>
      <c r="PNA56" s="160"/>
      <c r="PNB56" s="154"/>
      <c r="PNC56" s="161"/>
      <c r="PND56" s="160"/>
      <c r="PNE56" s="154"/>
      <c r="PNF56" s="161"/>
      <c r="PNG56" s="160"/>
      <c r="PNH56" s="154"/>
      <c r="PNI56" s="161"/>
      <c r="PNJ56" s="160"/>
      <c r="PNK56" s="154"/>
      <c r="PNL56" s="161"/>
      <c r="PNM56" s="160"/>
      <c r="PNN56" s="154"/>
      <c r="PNO56" s="161"/>
      <c r="PNP56" s="160"/>
      <c r="PNQ56" s="154"/>
      <c r="PNR56" s="161"/>
      <c r="PNS56" s="160"/>
      <c r="PNT56" s="154"/>
      <c r="PNU56" s="161"/>
      <c r="PNV56" s="160"/>
      <c r="PNW56" s="154"/>
      <c r="PNX56" s="161"/>
      <c r="PNY56" s="160"/>
      <c r="PNZ56" s="154"/>
      <c r="POA56" s="161"/>
      <c r="POB56" s="160"/>
      <c r="POC56" s="154"/>
      <c r="POD56" s="161"/>
      <c r="POE56" s="160"/>
      <c r="POF56" s="154"/>
      <c r="POG56" s="161"/>
      <c r="POH56" s="160"/>
      <c r="POI56" s="154"/>
      <c r="POJ56" s="161"/>
      <c r="POK56" s="160"/>
      <c r="POL56" s="154"/>
      <c r="POM56" s="161"/>
      <c r="PON56" s="160"/>
      <c r="POO56" s="154"/>
      <c r="POP56" s="161"/>
      <c r="POQ56" s="160"/>
      <c r="POR56" s="154"/>
      <c r="POS56" s="161"/>
      <c r="POT56" s="160"/>
      <c r="POU56" s="154"/>
      <c r="POV56" s="161"/>
      <c r="POW56" s="160"/>
      <c r="POX56" s="154"/>
      <c r="POY56" s="161"/>
      <c r="POZ56" s="160"/>
      <c r="PPA56" s="154"/>
      <c r="PPB56" s="161"/>
      <c r="PPC56" s="160"/>
      <c r="PPD56" s="154"/>
      <c r="PPE56" s="161"/>
      <c r="PPF56" s="160"/>
      <c r="PPG56" s="154"/>
      <c r="PPH56" s="161"/>
      <c r="PPI56" s="160"/>
      <c r="PPJ56" s="154"/>
      <c r="PPK56" s="161"/>
      <c r="PPL56" s="160"/>
      <c r="PPM56" s="154"/>
      <c r="PPN56" s="161"/>
      <c r="PPO56" s="160"/>
      <c r="PPP56" s="154"/>
      <c r="PPQ56" s="161"/>
      <c r="PPR56" s="160"/>
      <c r="PPS56" s="154"/>
      <c r="PPT56" s="161"/>
      <c r="PPU56" s="160"/>
      <c r="PPV56" s="154"/>
      <c r="PPW56" s="161"/>
      <c r="PPX56" s="160"/>
      <c r="PPY56" s="154"/>
      <c r="PPZ56" s="161"/>
      <c r="PQA56" s="160"/>
      <c r="PQB56" s="154"/>
      <c r="PQC56" s="161"/>
      <c r="PQD56" s="160"/>
      <c r="PQE56" s="154"/>
      <c r="PQF56" s="161"/>
      <c r="PQG56" s="160"/>
      <c r="PQH56" s="154"/>
      <c r="PQI56" s="161"/>
      <c r="PQJ56" s="160"/>
      <c r="PQK56" s="154"/>
      <c r="PQL56" s="161"/>
      <c r="PQM56" s="160"/>
      <c r="PQN56" s="154"/>
      <c r="PQO56" s="161"/>
      <c r="PQP56" s="160"/>
      <c r="PQQ56" s="154"/>
      <c r="PQR56" s="161"/>
      <c r="PQS56" s="160"/>
      <c r="PQT56" s="154"/>
      <c r="PQU56" s="161"/>
      <c r="PQV56" s="160"/>
      <c r="PQW56" s="154"/>
      <c r="PQX56" s="161"/>
      <c r="PQY56" s="160"/>
      <c r="PQZ56" s="154"/>
      <c r="PRA56" s="161"/>
      <c r="PRB56" s="160"/>
      <c r="PRC56" s="154"/>
      <c r="PRD56" s="161"/>
      <c r="PRE56" s="160"/>
      <c r="PRF56" s="154"/>
      <c r="PRG56" s="161"/>
      <c r="PRH56" s="160"/>
      <c r="PRI56" s="154"/>
      <c r="PRJ56" s="161"/>
      <c r="PRK56" s="160"/>
      <c r="PRL56" s="154"/>
      <c r="PRM56" s="161"/>
      <c r="PRN56" s="160"/>
      <c r="PRO56" s="154"/>
      <c r="PRP56" s="161"/>
      <c r="PRQ56" s="160"/>
      <c r="PRR56" s="154"/>
      <c r="PRS56" s="161"/>
      <c r="PRT56" s="160"/>
      <c r="PRU56" s="154"/>
      <c r="PRV56" s="161"/>
      <c r="PRW56" s="160"/>
      <c r="PRX56" s="154"/>
      <c r="PRY56" s="161"/>
      <c r="PRZ56" s="160"/>
      <c r="PSA56" s="154"/>
      <c r="PSB56" s="161"/>
      <c r="PSC56" s="160"/>
      <c r="PSD56" s="154"/>
      <c r="PSE56" s="161"/>
      <c r="PSF56" s="160"/>
      <c r="PSG56" s="154"/>
      <c r="PSH56" s="161"/>
      <c r="PSI56" s="160"/>
      <c r="PSJ56" s="154"/>
      <c r="PSK56" s="161"/>
      <c r="PSL56" s="160"/>
      <c r="PSM56" s="154"/>
      <c r="PSN56" s="161"/>
      <c r="PSO56" s="160"/>
      <c r="PSP56" s="154"/>
      <c r="PSQ56" s="161"/>
      <c r="PSR56" s="160"/>
      <c r="PSS56" s="154"/>
      <c r="PST56" s="161"/>
      <c r="PSU56" s="160"/>
      <c r="PSV56" s="154"/>
      <c r="PSW56" s="161"/>
      <c r="PSX56" s="160"/>
      <c r="PSY56" s="154"/>
      <c r="PSZ56" s="161"/>
      <c r="PTA56" s="160"/>
      <c r="PTB56" s="154"/>
      <c r="PTC56" s="161"/>
      <c r="PTD56" s="160"/>
      <c r="PTE56" s="154"/>
      <c r="PTF56" s="161"/>
      <c r="PTG56" s="160"/>
      <c r="PTH56" s="154"/>
      <c r="PTI56" s="161"/>
      <c r="PTJ56" s="160"/>
      <c r="PTK56" s="154"/>
      <c r="PTL56" s="161"/>
      <c r="PTM56" s="160"/>
      <c r="PTN56" s="154"/>
      <c r="PTO56" s="161"/>
      <c r="PTP56" s="160"/>
      <c r="PTQ56" s="154"/>
      <c r="PTR56" s="161"/>
      <c r="PTS56" s="160"/>
      <c r="PTT56" s="154"/>
      <c r="PTU56" s="161"/>
      <c r="PTV56" s="160"/>
      <c r="PTW56" s="154"/>
      <c r="PTX56" s="161"/>
      <c r="PTY56" s="160"/>
      <c r="PTZ56" s="154"/>
      <c r="PUA56" s="161"/>
      <c r="PUB56" s="160"/>
      <c r="PUC56" s="154"/>
      <c r="PUD56" s="161"/>
      <c r="PUE56" s="160"/>
      <c r="PUF56" s="154"/>
      <c r="PUG56" s="161"/>
      <c r="PUH56" s="160"/>
      <c r="PUI56" s="154"/>
      <c r="PUJ56" s="161"/>
      <c r="PUK56" s="160"/>
      <c r="PUL56" s="154"/>
      <c r="PUM56" s="161"/>
      <c r="PUN56" s="160"/>
      <c r="PUO56" s="154"/>
      <c r="PUP56" s="161"/>
      <c r="PUQ56" s="160"/>
      <c r="PUR56" s="154"/>
      <c r="PUS56" s="161"/>
      <c r="PUT56" s="160"/>
      <c r="PUU56" s="154"/>
      <c r="PUV56" s="161"/>
      <c r="PUW56" s="160"/>
      <c r="PUX56" s="154"/>
      <c r="PUY56" s="161"/>
      <c r="PUZ56" s="160"/>
      <c r="PVA56" s="154"/>
      <c r="PVB56" s="161"/>
      <c r="PVC56" s="160"/>
      <c r="PVD56" s="154"/>
      <c r="PVE56" s="161"/>
      <c r="PVF56" s="160"/>
      <c r="PVG56" s="154"/>
      <c r="PVH56" s="161"/>
      <c r="PVI56" s="160"/>
      <c r="PVJ56" s="154"/>
      <c r="PVK56" s="161"/>
      <c r="PVL56" s="160"/>
      <c r="PVM56" s="154"/>
      <c r="PVN56" s="161"/>
      <c r="PVO56" s="160"/>
      <c r="PVP56" s="154"/>
      <c r="PVQ56" s="161"/>
      <c r="PVR56" s="160"/>
      <c r="PVS56" s="154"/>
      <c r="PVT56" s="161"/>
      <c r="PVU56" s="160"/>
      <c r="PVV56" s="154"/>
      <c r="PVW56" s="161"/>
      <c r="PVX56" s="160"/>
      <c r="PVY56" s="154"/>
      <c r="PVZ56" s="161"/>
      <c r="PWA56" s="160"/>
      <c r="PWB56" s="154"/>
      <c r="PWC56" s="161"/>
      <c r="PWD56" s="160"/>
      <c r="PWE56" s="154"/>
      <c r="PWF56" s="161"/>
      <c r="PWG56" s="160"/>
      <c r="PWH56" s="154"/>
      <c r="PWI56" s="161"/>
      <c r="PWJ56" s="160"/>
      <c r="PWK56" s="154"/>
      <c r="PWL56" s="161"/>
      <c r="PWM56" s="160"/>
      <c r="PWN56" s="154"/>
      <c r="PWO56" s="161"/>
      <c r="PWP56" s="160"/>
      <c r="PWQ56" s="154"/>
      <c r="PWR56" s="161"/>
      <c r="PWS56" s="160"/>
      <c r="PWT56" s="154"/>
      <c r="PWU56" s="161"/>
      <c r="PWV56" s="160"/>
      <c r="PWW56" s="154"/>
      <c r="PWX56" s="161"/>
      <c r="PWY56" s="160"/>
      <c r="PWZ56" s="154"/>
      <c r="PXA56" s="161"/>
      <c r="PXB56" s="160"/>
      <c r="PXC56" s="154"/>
      <c r="PXD56" s="161"/>
      <c r="PXE56" s="160"/>
      <c r="PXF56" s="154"/>
      <c r="PXG56" s="161"/>
      <c r="PXH56" s="160"/>
      <c r="PXI56" s="154"/>
      <c r="PXJ56" s="161"/>
      <c r="PXK56" s="160"/>
      <c r="PXL56" s="154"/>
      <c r="PXM56" s="161"/>
      <c r="PXN56" s="160"/>
      <c r="PXO56" s="154"/>
      <c r="PXP56" s="161"/>
      <c r="PXQ56" s="160"/>
      <c r="PXR56" s="154"/>
      <c r="PXS56" s="161"/>
      <c r="PXT56" s="160"/>
      <c r="PXU56" s="154"/>
      <c r="PXV56" s="161"/>
      <c r="PXW56" s="160"/>
      <c r="PXX56" s="154"/>
      <c r="PXY56" s="161"/>
      <c r="PXZ56" s="160"/>
      <c r="PYA56" s="154"/>
      <c r="PYB56" s="161"/>
      <c r="PYC56" s="160"/>
      <c r="PYD56" s="154"/>
      <c r="PYE56" s="161"/>
      <c r="PYF56" s="160"/>
      <c r="PYG56" s="154"/>
      <c r="PYH56" s="161"/>
      <c r="PYI56" s="160"/>
      <c r="PYJ56" s="154"/>
      <c r="PYK56" s="161"/>
      <c r="PYL56" s="160"/>
      <c r="PYM56" s="154"/>
      <c r="PYN56" s="161"/>
      <c r="PYO56" s="160"/>
      <c r="PYP56" s="154"/>
      <c r="PYQ56" s="161"/>
      <c r="PYR56" s="160"/>
      <c r="PYS56" s="154"/>
      <c r="PYT56" s="161"/>
      <c r="PYU56" s="160"/>
      <c r="PYV56" s="154"/>
      <c r="PYW56" s="161"/>
      <c r="PYX56" s="160"/>
      <c r="PYY56" s="154"/>
      <c r="PYZ56" s="161"/>
      <c r="PZA56" s="160"/>
      <c r="PZB56" s="154"/>
      <c r="PZC56" s="161"/>
      <c r="PZD56" s="160"/>
      <c r="PZE56" s="154"/>
      <c r="PZF56" s="161"/>
      <c r="PZG56" s="160"/>
      <c r="PZH56" s="154"/>
      <c r="PZI56" s="161"/>
      <c r="PZJ56" s="160"/>
      <c r="PZK56" s="154"/>
      <c r="PZL56" s="161"/>
      <c r="PZM56" s="160"/>
      <c r="PZN56" s="154"/>
      <c r="PZO56" s="161"/>
      <c r="PZP56" s="160"/>
      <c r="PZQ56" s="154"/>
      <c r="PZR56" s="161"/>
      <c r="PZS56" s="160"/>
      <c r="PZT56" s="154"/>
      <c r="PZU56" s="161"/>
      <c r="PZV56" s="160"/>
      <c r="PZW56" s="154"/>
      <c r="PZX56" s="161"/>
      <c r="PZY56" s="160"/>
      <c r="PZZ56" s="154"/>
      <c r="QAA56" s="161"/>
      <c r="QAB56" s="160"/>
      <c r="QAC56" s="154"/>
      <c r="QAD56" s="161"/>
      <c r="QAE56" s="160"/>
      <c r="QAF56" s="154"/>
      <c r="QAG56" s="161"/>
      <c r="QAH56" s="160"/>
      <c r="QAI56" s="154"/>
      <c r="QAJ56" s="161"/>
      <c r="QAK56" s="160"/>
      <c r="QAL56" s="154"/>
      <c r="QAM56" s="161"/>
      <c r="QAN56" s="160"/>
      <c r="QAO56" s="154"/>
      <c r="QAP56" s="161"/>
      <c r="QAQ56" s="160"/>
      <c r="QAR56" s="154"/>
      <c r="QAS56" s="161"/>
      <c r="QAT56" s="160"/>
      <c r="QAU56" s="154"/>
      <c r="QAV56" s="161"/>
      <c r="QAW56" s="160"/>
      <c r="QAX56" s="154"/>
      <c r="QAY56" s="161"/>
      <c r="QAZ56" s="160"/>
      <c r="QBA56" s="154"/>
      <c r="QBB56" s="161"/>
      <c r="QBC56" s="160"/>
      <c r="QBD56" s="154"/>
      <c r="QBE56" s="161"/>
      <c r="QBF56" s="160"/>
      <c r="QBG56" s="154"/>
      <c r="QBH56" s="161"/>
      <c r="QBI56" s="160"/>
      <c r="QBJ56" s="154"/>
      <c r="QBK56" s="161"/>
      <c r="QBL56" s="160"/>
      <c r="QBM56" s="154"/>
      <c r="QBN56" s="161"/>
      <c r="QBO56" s="160"/>
      <c r="QBP56" s="154"/>
      <c r="QBQ56" s="161"/>
      <c r="QBR56" s="160"/>
      <c r="QBS56" s="154"/>
      <c r="QBT56" s="161"/>
      <c r="QBU56" s="160"/>
      <c r="QBV56" s="154"/>
      <c r="QBW56" s="161"/>
      <c r="QBX56" s="160"/>
      <c r="QBY56" s="154"/>
      <c r="QBZ56" s="161"/>
      <c r="QCA56" s="160"/>
      <c r="QCB56" s="154"/>
      <c r="QCC56" s="161"/>
      <c r="QCD56" s="160"/>
      <c r="QCE56" s="154"/>
      <c r="QCF56" s="161"/>
      <c r="QCG56" s="160"/>
      <c r="QCH56" s="154"/>
      <c r="QCI56" s="161"/>
      <c r="QCJ56" s="160"/>
      <c r="QCK56" s="154"/>
      <c r="QCL56" s="161"/>
      <c r="QCM56" s="160"/>
      <c r="QCN56" s="154"/>
      <c r="QCO56" s="161"/>
      <c r="QCP56" s="160"/>
      <c r="QCQ56" s="154"/>
      <c r="QCR56" s="161"/>
      <c r="QCS56" s="160"/>
      <c r="QCT56" s="154"/>
      <c r="QCU56" s="161"/>
      <c r="QCV56" s="160"/>
      <c r="QCW56" s="154"/>
      <c r="QCX56" s="161"/>
      <c r="QCY56" s="160"/>
      <c r="QCZ56" s="154"/>
      <c r="QDA56" s="161"/>
      <c r="QDB56" s="160"/>
      <c r="QDC56" s="154"/>
      <c r="QDD56" s="161"/>
      <c r="QDE56" s="160"/>
      <c r="QDF56" s="154"/>
      <c r="QDG56" s="161"/>
      <c r="QDH56" s="160"/>
      <c r="QDI56" s="154"/>
      <c r="QDJ56" s="161"/>
      <c r="QDK56" s="160"/>
      <c r="QDL56" s="154"/>
      <c r="QDM56" s="161"/>
      <c r="QDN56" s="160"/>
      <c r="QDO56" s="154"/>
      <c r="QDP56" s="161"/>
      <c r="QDQ56" s="160"/>
      <c r="QDR56" s="154"/>
      <c r="QDS56" s="161"/>
      <c r="QDT56" s="160"/>
      <c r="QDU56" s="154"/>
      <c r="QDV56" s="161"/>
      <c r="QDW56" s="160"/>
      <c r="QDX56" s="154"/>
      <c r="QDY56" s="161"/>
      <c r="QDZ56" s="160"/>
      <c r="QEA56" s="154"/>
      <c r="QEB56" s="161"/>
      <c r="QEC56" s="160"/>
      <c r="QED56" s="154"/>
      <c r="QEE56" s="161"/>
      <c r="QEF56" s="160"/>
      <c r="QEG56" s="154"/>
      <c r="QEH56" s="161"/>
      <c r="QEI56" s="160"/>
      <c r="QEJ56" s="154"/>
      <c r="QEK56" s="161"/>
      <c r="QEL56" s="160"/>
      <c r="QEM56" s="154"/>
      <c r="QEN56" s="161"/>
      <c r="QEO56" s="160"/>
      <c r="QEP56" s="154"/>
      <c r="QEQ56" s="161"/>
      <c r="QER56" s="160"/>
      <c r="QES56" s="154"/>
      <c r="QET56" s="161"/>
      <c r="QEU56" s="160"/>
      <c r="QEV56" s="154"/>
      <c r="QEW56" s="161"/>
      <c r="QEX56" s="160"/>
      <c r="QEY56" s="154"/>
      <c r="QEZ56" s="161"/>
      <c r="QFA56" s="160"/>
      <c r="QFB56" s="154"/>
      <c r="QFC56" s="161"/>
      <c r="QFD56" s="160"/>
      <c r="QFE56" s="154"/>
      <c r="QFF56" s="161"/>
      <c r="QFG56" s="160"/>
      <c r="QFH56" s="154"/>
      <c r="QFI56" s="161"/>
      <c r="QFJ56" s="160"/>
      <c r="QFK56" s="154"/>
      <c r="QFL56" s="161"/>
      <c r="QFM56" s="160"/>
      <c r="QFN56" s="154"/>
      <c r="QFO56" s="161"/>
      <c r="QFP56" s="160"/>
      <c r="QFQ56" s="154"/>
      <c r="QFR56" s="161"/>
      <c r="QFS56" s="160"/>
      <c r="QFT56" s="154"/>
      <c r="QFU56" s="161"/>
      <c r="QFV56" s="160"/>
      <c r="QFW56" s="154"/>
      <c r="QFX56" s="161"/>
      <c r="QFY56" s="160"/>
      <c r="QFZ56" s="154"/>
      <c r="QGA56" s="161"/>
      <c r="QGB56" s="160"/>
      <c r="QGC56" s="154"/>
      <c r="QGD56" s="161"/>
      <c r="QGE56" s="160"/>
      <c r="QGF56" s="154"/>
      <c r="QGG56" s="161"/>
      <c r="QGH56" s="160"/>
      <c r="QGI56" s="154"/>
      <c r="QGJ56" s="161"/>
      <c r="QGK56" s="160"/>
      <c r="QGL56" s="154"/>
      <c r="QGM56" s="161"/>
      <c r="QGN56" s="160"/>
      <c r="QGO56" s="154"/>
      <c r="QGP56" s="161"/>
      <c r="QGQ56" s="160"/>
      <c r="QGR56" s="154"/>
      <c r="QGS56" s="161"/>
      <c r="QGT56" s="160"/>
      <c r="QGU56" s="154"/>
      <c r="QGV56" s="161"/>
      <c r="QGW56" s="160"/>
      <c r="QGX56" s="154"/>
      <c r="QGY56" s="161"/>
      <c r="QGZ56" s="160"/>
      <c r="QHA56" s="154"/>
      <c r="QHB56" s="161"/>
      <c r="QHC56" s="160"/>
      <c r="QHD56" s="154"/>
      <c r="QHE56" s="161"/>
      <c r="QHF56" s="160"/>
      <c r="QHG56" s="154"/>
      <c r="QHH56" s="161"/>
      <c r="QHI56" s="160"/>
      <c r="QHJ56" s="154"/>
      <c r="QHK56" s="161"/>
      <c r="QHL56" s="160"/>
      <c r="QHM56" s="154"/>
      <c r="QHN56" s="161"/>
      <c r="QHO56" s="160"/>
      <c r="QHP56" s="154"/>
      <c r="QHQ56" s="161"/>
      <c r="QHR56" s="160"/>
      <c r="QHS56" s="154"/>
      <c r="QHT56" s="161"/>
      <c r="QHU56" s="160"/>
      <c r="QHV56" s="154"/>
      <c r="QHW56" s="161"/>
      <c r="QHX56" s="160"/>
      <c r="QHY56" s="154"/>
      <c r="QHZ56" s="161"/>
      <c r="QIA56" s="160"/>
      <c r="QIB56" s="154"/>
      <c r="QIC56" s="161"/>
      <c r="QID56" s="160"/>
      <c r="QIE56" s="154"/>
      <c r="QIF56" s="161"/>
      <c r="QIG56" s="160"/>
      <c r="QIH56" s="154"/>
      <c r="QII56" s="161"/>
      <c r="QIJ56" s="160"/>
      <c r="QIK56" s="154"/>
      <c r="QIL56" s="161"/>
      <c r="QIM56" s="160"/>
      <c r="QIN56" s="154"/>
      <c r="QIO56" s="161"/>
      <c r="QIP56" s="160"/>
      <c r="QIQ56" s="154"/>
      <c r="QIR56" s="161"/>
      <c r="QIS56" s="160"/>
      <c r="QIT56" s="154"/>
      <c r="QIU56" s="161"/>
      <c r="QIV56" s="160"/>
      <c r="QIW56" s="154"/>
      <c r="QIX56" s="161"/>
      <c r="QIY56" s="160"/>
      <c r="QIZ56" s="154"/>
      <c r="QJA56" s="161"/>
      <c r="QJB56" s="160"/>
      <c r="QJC56" s="154"/>
      <c r="QJD56" s="161"/>
      <c r="QJE56" s="160"/>
      <c r="QJF56" s="154"/>
      <c r="QJG56" s="161"/>
      <c r="QJH56" s="160"/>
      <c r="QJI56" s="154"/>
      <c r="QJJ56" s="161"/>
      <c r="QJK56" s="160"/>
      <c r="QJL56" s="154"/>
      <c r="QJM56" s="161"/>
      <c r="QJN56" s="160"/>
      <c r="QJO56" s="154"/>
      <c r="QJP56" s="161"/>
      <c r="QJQ56" s="160"/>
      <c r="QJR56" s="154"/>
      <c r="QJS56" s="161"/>
      <c r="QJT56" s="160"/>
      <c r="QJU56" s="154"/>
      <c r="QJV56" s="161"/>
      <c r="QJW56" s="160"/>
      <c r="QJX56" s="154"/>
      <c r="QJY56" s="161"/>
      <c r="QJZ56" s="160"/>
      <c r="QKA56" s="154"/>
      <c r="QKB56" s="161"/>
      <c r="QKC56" s="160"/>
      <c r="QKD56" s="154"/>
      <c r="QKE56" s="161"/>
      <c r="QKF56" s="160"/>
      <c r="QKG56" s="154"/>
      <c r="QKH56" s="161"/>
      <c r="QKI56" s="160"/>
      <c r="QKJ56" s="154"/>
      <c r="QKK56" s="161"/>
      <c r="QKL56" s="160"/>
      <c r="QKM56" s="154"/>
      <c r="QKN56" s="161"/>
      <c r="QKO56" s="160"/>
      <c r="QKP56" s="154"/>
      <c r="QKQ56" s="161"/>
      <c r="QKR56" s="160"/>
      <c r="QKS56" s="154"/>
      <c r="QKT56" s="161"/>
      <c r="QKU56" s="160"/>
      <c r="QKV56" s="154"/>
      <c r="QKW56" s="161"/>
      <c r="QKX56" s="160"/>
      <c r="QKY56" s="154"/>
      <c r="QKZ56" s="161"/>
      <c r="QLA56" s="160"/>
      <c r="QLB56" s="154"/>
      <c r="QLC56" s="161"/>
      <c r="QLD56" s="160"/>
      <c r="QLE56" s="154"/>
      <c r="QLF56" s="161"/>
      <c r="QLG56" s="160"/>
      <c r="QLH56" s="154"/>
      <c r="QLI56" s="161"/>
      <c r="QLJ56" s="160"/>
      <c r="QLK56" s="154"/>
      <c r="QLL56" s="161"/>
      <c r="QLM56" s="160"/>
      <c r="QLN56" s="154"/>
      <c r="QLO56" s="161"/>
      <c r="QLP56" s="160"/>
      <c r="QLQ56" s="154"/>
      <c r="QLR56" s="161"/>
      <c r="QLS56" s="160"/>
      <c r="QLT56" s="154"/>
      <c r="QLU56" s="161"/>
      <c r="QLV56" s="160"/>
      <c r="QLW56" s="154"/>
      <c r="QLX56" s="161"/>
      <c r="QLY56" s="160"/>
      <c r="QLZ56" s="154"/>
      <c r="QMA56" s="161"/>
      <c r="QMB56" s="160"/>
      <c r="QMC56" s="154"/>
      <c r="QMD56" s="161"/>
      <c r="QME56" s="160"/>
      <c r="QMF56" s="154"/>
      <c r="QMG56" s="161"/>
      <c r="QMH56" s="160"/>
      <c r="QMI56" s="154"/>
      <c r="QMJ56" s="161"/>
      <c r="QMK56" s="160"/>
      <c r="QML56" s="154"/>
      <c r="QMM56" s="161"/>
      <c r="QMN56" s="160"/>
      <c r="QMO56" s="154"/>
      <c r="QMP56" s="161"/>
      <c r="QMQ56" s="160"/>
      <c r="QMR56" s="154"/>
      <c r="QMS56" s="161"/>
      <c r="QMT56" s="160"/>
      <c r="QMU56" s="154"/>
      <c r="QMV56" s="161"/>
      <c r="QMW56" s="160"/>
      <c r="QMX56" s="154"/>
      <c r="QMY56" s="161"/>
      <c r="QMZ56" s="160"/>
      <c r="QNA56" s="154"/>
      <c r="QNB56" s="161"/>
      <c r="QNC56" s="160"/>
      <c r="QND56" s="154"/>
      <c r="QNE56" s="161"/>
      <c r="QNF56" s="160"/>
      <c r="QNG56" s="154"/>
      <c r="QNH56" s="161"/>
      <c r="QNI56" s="160"/>
      <c r="QNJ56" s="154"/>
      <c r="QNK56" s="161"/>
      <c r="QNL56" s="160"/>
      <c r="QNM56" s="154"/>
      <c r="QNN56" s="161"/>
      <c r="QNO56" s="160"/>
      <c r="QNP56" s="154"/>
      <c r="QNQ56" s="161"/>
      <c r="QNR56" s="160"/>
      <c r="QNS56" s="154"/>
      <c r="QNT56" s="161"/>
      <c r="QNU56" s="160"/>
      <c r="QNV56" s="154"/>
      <c r="QNW56" s="161"/>
      <c r="QNX56" s="160"/>
      <c r="QNY56" s="154"/>
      <c r="QNZ56" s="161"/>
      <c r="QOA56" s="160"/>
      <c r="QOB56" s="154"/>
      <c r="QOC56" s="161"/>
      <c r="QOD56" s="160"/>
      <c r="QOE56" s="154"/>
      <c r="QOF56" s="161"/>
      <c r="QOG56" s="160"/>
      <c r="QOH56" s="154"/>
      <c r="QOI56" s="161"/>
      <c r="QOJ56" s="160"/>
      <c r="QOK56" s="154"/>
      <c r="QOL56" s="161"/>
      <c r="QOM56" s="160"/>
      <c r="QON56" s="154"/>
      <c r="QOO56" s="161"/>
      <c r="QOP56" s="160"/>
      <c r="QOQ56" s="154"/>
      <c r="QOR56" s="161"/>
      <c r="QOS56" s="160"/>
      <c r="QOT56" s="154"/>
      <c r="QOU56" s="161"/>
      <c r="QOV56" s="160"/>
      <c r="QOW56" s="154"/>
      <c r="QOX56" s="161"/>
      <c r="QOY56" s="160"/>
      <c r="QOZ56" s="154"/>
      <c r="QPA56" s="161"/>
      <c r="QPB56" s="160"/>
      <c r="QPC56" s="154"/>
      <c r="QPD56" s="161"/>
      <c r="QPE56" s="160"/>
      <c r="QPF56" s="154"/>
      <c r="QPG56" s="161"/>
      <c r="QPH56" s="160"/>
      <c r="QPI56" s="154"/>
      <c r="QPJ56" s="161"/>
      <c r="QPK56" s="160"/>
      <c r="QPL56" s="154"/>
      <c r="QPM56" s="161"/>
      <c r="QPN56" s="160"/>
      <c r="QPO56" s="154"/>
      <c r="QPP56" s="161"/>
      <c r="QPQ56" s="160"/>
      <c r="QPR56" s="154"/>
      <c r="QPS56" s="161"/>
      <c r="QPT56" s="160"/>
      <c r="QPU56" s="154"/>
      <c r="QPV56" s="161"/>
      <c r="QPW56" s="160"/>
      <c r="QPX56" s="154"/>
      <c r="QPY56" s="161"/>
      <c r="QPZ56" s="160"/>
      <c r="QQA56" s="154"/>
      <c r="QQB56" s="161"/>
      <c r="QQC56" s="160"/>
      <c r="QQD56" s="154"/>
      <c r="QQE56" s="161"/>
      <c r="QQF56" s="160"/>
      <c r="QQG56" s="154"/>
      <c r="QQH56" s="161"/>
      <c r="QQI56" s="160"/>
      <c r="QQJ56" s="154"/>
      <c r="QQK56" s="161"/>
      <c r="QQL56" s="160"/>
      <c r="QQM56" s="154"/>
      <c r="QQN56" s="161"/>
      <c r="QQO56" s="160"/>
      <c r="QQP56" s="154"/>
      <c r="QQQ56" s="161"/>
      <c r="QQR56" s="160"/>
      <c r="QQS56" s="154"/>
      <c r="QQT56" s="161"/>
      <c r="QQU56" s="160"/>
      <c r="QQV56" s="154"/>
      <c r="QQW56" s="161"/>
      <c r="QQX56" s="160"/>
      <c r="QQY56" s="154"/>
      <c r="QQZ56" s="161"/>
      <c r="QRA56" s="160"/>
      <c r="QRB56" s="154"/>
      <c r="QRC56" s="161"/>
      <c r="QRD56" s="160"/>
      <c r="QRE56" s="154"/>
      <c r="QRF56" s="161"/>
      <c r="QRG56" s="160"/>
      <c r="QRH56" s="154"/>
      <c r="QRI56" s="161"/>
      <c r="QRJ56" s="160"/>
      <c r="QRK56" s="154"/>
      <c r="QRL56" s="161"/>
      <c r="QRM56" s="160"/>
      <c r="QRN56" s="154"/>
      <c r="QRO56" s="161"/>
      <c r="QRP56" s="160"/>
      <c r="QRQ56" s="154"/>
      <c r="QRR56" s="161"/>
      <c r="QRS56" s="160"/>
      <c r="QRT56" s="154"/>
      <c r="QRU56" s="161"/>
      <c r="QRV56" s="160"/>
      <c r="QRW56" s="154"/>
      <c r="QRX56" s="161"/>
      <c r="QRY56" s="160"/>
      <c r="QRZ56" s="154"/>
      <c r="QSA56" s="161"/>
      <c r="QSB56" s="160"/>
      <c r="QSC56" s="154"/>
      <c r="QSD56" s="161"/>
      <c r="QSE56" s="160"/>
      <c r="QSF56" s="154"/>
      <c r="QSG56" s="161"/>
      <c r="QSH56" s="160"/>
      <c r="QSI56" s="154"/>
      <c r="QSJ56" s="161"/>
      <c r="QSK56" s="160"/>
      <c r="QSL56" s="154"/>
      <c r="QSM56" s="161"/>
      <c r="QSN56" s="160"/>
      <c r="QSO56" s="154"/>
      <c r="QSP56" s="161"/>
      <c r="QSQ56" s="160"/>
      <c r="QSR56" s="154"/>
      <c r="QSS56" s="161"/>
      <c r="QST56" s="160"/>
      <c r="QSU56" s="154"/>
      <c r="QSV56" s="161"/>
      <c r="QSW56" s="160"/>
      <c r="QSX56" s="154"/>
      <c r="QSY56" s="161"/>
      <c r="QSZ56" s="160"/>
      <c r="QTA56" s="154"/>
      <c r="QTB56" s="161"/>
      <c r="QTC56" s="160"/>
      <c r="QTD56" s="154"/>
      <c r="QTE56" s="161"/>
      <c r="QTF56" s="160"/>
      <c r="QTG56" s="154"/>
      <c r="QTH56" s="161"/>
      <c r="QTI56" s="160"/>
      <c r="QTJ56" s="154"/>
      <c r="QTK56" s="161"/>
      <c r="QTL56" s="160"/>
      <c r="QTM56" s="154"/>
      <c r="QTN56" s="161"/>
      <c r="QTO56" s="160"/>
      <c r="QTP56" s="154"/>
      <c r="QTQ56" s="161"/>
      <c r="QTR56" s="160"/>
      <c r="QTS56" s="154"/>
      <c r="QTT56" s="161"/>
      <c r="QTU56" s="160"/>
      <c r="QTV56" s="154"/>
      <c r="QTW56" s="161"/>
      <c r="QTX56" s="160"/>
      <c r="QTY56" s="154"/>
      <c r="QTZ56" s="161"/>
      <c r="QUA56" s="160"/>
      <c r="QUB56" s="154"/>
      <c r="QUC56" s="161"/>
      <c r="QUD56" s="160"/>
      <c r="QUE56" s="154"/>
      <c r="QUF56" s="161"/>
      <c r="QUG56" s="160"/>
      <c r="QUH56" s="154"/>
      <c r="QUI56" s="161"/>
      <c r="QUJ56" s="160"/>
      <c r="QUK56" s="154"/>
      <c r="QUL56" s="161"/>
      <c r="QUM56" s="160"/>
      <c r="QUN56" s="154"/>
      <c r="QUO56" s="161"/>
      <c r="QUP56" s="160"/>
      <c r="QUQ56" s="154"/>
      <c r="QUR56" s="161"/>
      <c r="QUS56" s="160"/>
      <c r="QUT56" s="154"/>
      <c r="QUU56" s="161"/>
      <c r="QUV56" s="160"/>
      <c r="QUW56" s="154"/>
      <c r="QUX56" s="161"/>
      <c r="QUY56" s="160"/>
      <c r="QUZ56" s="154"/>
      <c r="QVA56" s="161"/>
      <c r="QVB56" s="160"/>
      <c r="QVC56" s="154"/>
      <c r="QVD56" s="161"/>
      <c r="QVE56" s="160"/>
      <c r="QVF56" s="154"/>
      <c r="QVG56" s="161"/>
      <c r="QVH56" s="160"/>
      <c r="QVI56" s="154"/>
      <c r="QVJ56" s="161"/>
      <c r="QVK56" s="160"/>
      <c r="QVL56" s="154"/>
      <c r="QVM56" s="161"/>
      <c r="QVN56" s="160"/>
      <c r="QVO56" s="154"/>
      <c r="QVP56" s="161"/>
      <c r="QVQ56" s="160"/>
      <c r="QVR56" s="154"/>
      <c r="QVS56" s="161"/>
      <c r="QVT56" s="160"/>
      <c r="QVU56" s="154"/>
      <c r="QVV56" s="161"/>
      <c r="QVW56" s="160"/>
      <c r="QVX56" s="154"/>
      <c r="QVY56" s="161"/>
      <c r="QVZ56" s="160"/>
      <c r="QWA56" s="154"/>
      <c r="QWB56" s="161"/>
      <c r="QWC56" s="160"/>
      <c r="QWD56" s="154"/>
      <c r="QWE56" s="161"/>
      <c r="QWF56" s="160"/>
      <c r="QWG56" s="154"/>
      <c r="QWH56" s="161"/>
      <c r="QWI56" s="160"/>
      <c r="QWJ56" s="154"/>
      <c r="QWK56" s="161"/>
      <c r="QWL56" s="160"/>
      <c r="QWM56" s="154"/>
      <c r="QWN56" s="161"/>
      <c r="QWO56" s="160"/>
      <c r="QWP56" s="154"/>
      <c r="QWQ56" s="161"/>
      <c r="QWR56" s="160"/>
      <c r="QWS56" s="154"/>
      <c r="QWT56" s="161"/>
      <c r="QWU56" s="160"/>
      <c r="QWV56" s="154"/>
      <c r="QWW56" s="161"/>
      <c r="QWX56" s="160"/>
      <c r="QWY56" s="154"/>
      <c r="QWZ56" s="161"/>
      <c r="QXA56" s="160"/>
      <c r="QXB56" s="154"/>
      <c r="QXC56" s="161"/>
      <c r="QXD56" s="160"/>
      <c r="QXE56" s="154"/>
      <c r="QXF56" s="161"/>
      <c r="QXG56" s="160"/>
      <c r="QXH56" s="154"/>
      <c r="QXI56" s="161"/>
      <c r="QXJ56" s="160"/>
      <c r="QXK56" s="154"/>
      <c r="QXL56" s="161"/>
      <c r="QXM56" s="160"/>
      <c r="QXN56" s="154"/>
      <c r="QXO56" s="161"/>
      <c r="QXP56" s="160"/>
      <c r="QXQ56" s="154"/>
      <c r="QXR56" s="161"/>
      <c r="QXS56" s="160"/>
      <c r="QXT56" s="154"/>
      <c r="QXU56" s="161"/>
      <c r="QXV56" s="160"/>
      <c r="QXW56" s="154"/>
      <c r="QXX56" s="161"/>
      <c r="QXY56" s="160"/>
      <c r="QXZ56" s="154"/>
      <c r="QYA56" s="161"/>
      <c r="QYB56" s="160"/>
      <c r="QYC56" s="154"/>
      <c r="QYD56" s="161"/>
      <c r="QYE56" s="160"/>
      <c r="QYF56" s="154"/>
      <c r="QYG56" s="161"/>
      <c r="QYH56" s="160"/>
      <c r="QYI56" s="154"/>
      <c r="QYJ56" s="161"/>
      <c r="QYK56" s="160"/>
      <c r="QYL56" s="154"/>
      <c r="QYM56" s="161"/>
      <c r="QYN56" s="160"/>
      <c r="QYO56" s="154"/>
      <c r="QYP56" s="161"/>
      <c r="QYQ56" s="160"/>
      <c r="QYR56" s="154"/>
      <c r="QYS56" s="161"/>
      <c r="QYT56" s="160"/>
      <c r="QYU56" s="154"/>
      <c r="QYV56" s="161"/>
      <c r="QYW56" s="160"/>
      <c r="QYX56" s="154"/>
      <c r="QYY56" s="161"/>
      <c r="QYZ56" s="160"/>
      <c r="QZA56" s="154"/>
      <c r="QZB56" s="161"/>
      <c r="QZC56" s="160"/>
      <c r="QZD56" s="154"/>
      <c r="QZE56" s="161"/>
      <c r="QZF56" s="160"/>
      <c r="QZG56" s="154"/>
      <c r="QZH56" s="161"/>
      <c r="QZI56" s="160"/>
      <c r="QZJ56" s="154"/>
      <c r="QZK56" s="161"/>
      <c r="QZL56" s="160"/>
      <c r="QZM56" s="154"/>
      <c r="QZN56" s="161"/>
      <c r="QZO56" s="160"/>
      <c r="QZP56" s="154"/>
      <c r="QZQ56" s="161"/>
      <c r="QZR56" s="160"/>
      <c r="QZS56" s="154"/>
      <c r="QZT56" s="161"/>
      <c r="QZU56" s="160"/>
      <c r="QZV56" s="154"/>
      <c r="QZW56" s="161"/>
      <c r="QZX56" s="160"/>
      <c r="QZY56" s="154"/>
      <c r="QZZ56" s="161"/>
      <c r="RAA56" s="160"/>
      <c r="RAB56" s="154"/>
      <c r="RAC56" s="161"/>
      <c r="RAD56" s="160"/>
      <c r="RAE56" s="154"/>
      <c r="RAF56" s="161"/>
      <c r="RAG56" s="160"/>
      <c r="RAH56" s="154"/>
      <c r="RAI56" s="161"/>
      <c r="RAJ56" s="160"/>
      <c r="RAK56" s="154"/>
      <c r="RAL56" s="161"/>
      <c r="RAM56" s="160"/>
      <c r="RAN56" s="154"/>
      <c r="RAO56" s="161"/>
      <c r="RAP56" s="160"/>
      <c r="RAQ56" s="154"/>
      <c r="RAR56" s="161"/>
      <c r="RAS56" s="160"/>
      <c r="RAT56" s="154"/>
      <c r="RAU56" s="161"/>
      <c r="RAV56" s="160"/>
      <c r="RAW56" s="154"/>
      <c r="RAX56" s="161"/>
      <c r="RAY56" s="160"/>
      <c r="RAZ56" s="154"/>
      <c r="RBA56" s="161"/>
      <c r="RBB56" s="160"/>
      <c r="RBC56" s="154"/>
      <c r="RBD56" s="161"/>
      <c r="RBE56" s="160"/>
      <c r="RBF56" s="154"/>
      <c r="RBG56" s="161"/>
      <c r="RBH56" s="160"/>
      <c r="RBI56" s="154"/>
      <c r="RBJ56" s="161"/>
      <c r="RBK56" s="160"/>
      <c r="RBL56" s="154"/>
      <c r="RBM56" s="161"/>
      <c r="RBN56" s="160"/>
      <c r="RBO56" s="154"/>
      <c r="RBP56" s="161"/>
      <c r="RBQ56" s="160"/>
      <c r="RBR56" s="154"/>
      <c r="RBS56" s="161"/>
      <c r="RBT56" s="160"/>
      <c r="RBU56" s="154"/>
      <c r="RBV56" s="161"/>
      <c r="RBW56" s="160"/>
      <c r="RBX56" s="154"/>
      <c r="RBY56" s="161"/>
      <c r="RBZ56" s="160"/>
      <c r="RCA56" s="154"/>
      <c r="RCB56" s="161"/>
      <c r="RCC56" s="160"/>
      <c r="RCD56" s="154"/>
      <c r="RCE56" s="161"/>
      <c r="RCF56" s="160"/>
      <c r="RCG56" s="154"/>
      <c r="RCH56" s="161"/>
      <c r="RCI56" s="160"/>
      <c r="RCJ56" s="154"/>
      <c r="RCK56" s="161"/>
      <c r="RCL56" s="160"/>
      <c r="RCM56" s="154"/>
      <c r="RCN56" s="161"/>
      <c r="RCO56" s="160"/>
      <c r="RCP56" s="154"/>
      <c r="RCQ56" s="161"/>
      <c r="RCR56" s="160"/>
      <c r="RCS56" s="154"/>
      <c r="RCT56" s="161"/>
      <c r="RCU56" s="160"/>
      <c r="RCV56" s="154"/>
      <c r="RCW56" s="161"/>
      <c r="RCX56" s="160"/>
      <c r="RCY56" s="154"/>
      <c r="RCZ56" s="161"/>
      <c r="RDA56" s="160"/>
      <c r="RDB56" s="154"/>
      <c r="RDC56" s="161"/>
      <c r="RDD56" s="160"/>
      <c r="RDE56" s="154"/>
      <c r="RDF56" s="161"/>
      <c r="RDG56" s="160"/>
      <c r="RDH56" s="154"/>
      <c r="RDI56" s="161"/>
      <c r="RDJ56" s="160"/>
      <c r="RDK56" s="154"/>
      <c r="RDL56" s="161"/>
      <c r="RDM56" s="160"/>
      <c r="RDN56" s="154"/>
      <c r="RDO56" s="161"/>
      <c r="RDP56" s="160"/>
      <c r="RDQ56" s="154"/>
      <c r="RDR56" s="161"/>
      <c r="RDS56" s="160"/>
      <c r="RDT56" s="154"/>
      <c r="RDU56" s="161"/>
      <c r="RDV56" s="160"/>
      <c r="RDW56" s="154"/>
      <c r="RDX56" s="161"/>
      <c r="RDY56" s="160"/>
      <c r="RDZ56" s="154"/>
      <c r="REA56" s="161"/>
      <c r="REB56" s="160"/>
      <c r="REC56" s="154"/>
      <c r="RED56" s="161"/>
      <c r="REE56" s="160"/>
      <c r="REF56" s="154"/>
      <c r="REG56" s="161"/>
      <c r="REH56" s="160"/>
      <c r="REI56" s="154"/>
      <c r="REJ56" s="161"/>
      <c r="REK56" s="160"/>
      <c r="REL56" s="154"/>
      <c r="REM56" s="161"/>
      <c r="REN56" s="160"/>
      <c r="REO56" s="154"/>
      <c r="REP56" s="161"/>
      <c r="REQ56" s="160"/>
      <c r="RER56" s="154"/>
      <c r="RES56" s="161"/>
      <c r="RET56" s="160"/>
      <c r="REU56" s="154"/>
      <c r="REV56" s="161"/>
      <c r="REW56" s="160"/>
      <c r="REX56" s="154"/>
      <c r="REY56" s="161"/>
      <c r="REZ56" s="160"/>
      <c r="RFA56" s="154"/>
      <c r="RFB56" s="161"/>
      <c r="RFC56" s="160"/>
      <c r="RFD56" s="154"/>
      <c r="RFE56" s="161"/>
      <c r="RFF56" s="160"/>
      <c r="RFG56" s="154"/>
      <c r="RFH56" s="161"/>
      <c r="RFI56" s="160"/>
      <c r="RFJ56" s="154"/>
      <c r="RFK56" s="161"/>
      <c r="RFL56" s="160"/>
      <c r="RFM56" s="154"/>
      <c r="RFN56" s="161"/>
      <c r="RFO56" s="160"/>
      <c r="RFP56" s="154"/>
      <c r="RFQ56" s="161"/>
      <c r="RFR56" s="160"/>
      <c r="RFS56" s="154"/>
      <c r="RFT56" s="161"/>
      <c r="RFU56" s="160"/>
      <c r="RFV56" s="154"/>
      <c r="RFW56" s="161"/>
      <c r="RFX56" s="160"/>
      <c r="RFY56" s="154"/>
      <c r="RFZ56" s="161"/>
      <c r="RGA56" s="160"/>
      <c r="RGB56" s="154"/>
      <c r="RGC56" s="161"/>
      <c r="RGD56" s="160"/>
      <c r="RGE56" s="154"/>
      <c r="RGF56" s="161"/>
      <c r="RGG56" s="160"/>
      <c r="RGH56" s="154"/>
      <c r="RGI56" s="161"/>
      <c r="RGJ56" s="160"/>
      <c r="RGK56" s="154"/>
      <c r="RGL56" s="161"/>
      <c r="RGM56" s="160"/>
      <c r="RGN56" s="154"/>
      <c r="RGO56" s="161"/>
      <c r="RGP56" s="160"/>
      <c r="RGQ56" s="154"/>
      <c r="RGR56" s="161"/>
      <c r="RGS56" s="160"/>
      <c r="RGT56" s="154"/>
      <c r="RGU56" s="161"/>
      <c r="RGV56" s="160"/>
      <c r="RGW56" s="154"/>
      <c r="RGX56" s="161"/>
      <c r="RGY56" s="160"/>
      <c r="RGZ56" s="154"/>
      <c r="RHA56" s="161"/>
      <c r="RHB56" s="160"/>
      <c r="RHC56" s="154"/>
      <c r="RHD56" s="161"/>
      <c r="RHE56" s="160"/>
      <c r="RHF56" s="154"/>
      <c r="RHG56" s="161"/>
      <c r="RHH56" s="160"/>
      <c r="RHI56" s="154"/>
      <c r="RHJ56" s="161"/>
      <c r="RHK56" s="160"/>
      <c r="RHL56" s="154"/>
      <c r="RHM56" s="161"/>
      <c r="RHN56" s="160"/>
      <c r="RHO56" s="154"/>
      <c r="RHP56" s="161"/>
      <c r="RHQ56" s="160"/>
      <c r="RHR56" s="154"/>
      <c r="RHS56" s="161"/>
      <c r="RHT56" s="160"/>
      <c r="RHU56" s="154"/>
      <c r="RHV56" s="161"/>
      <c r="RHW56" s="160"/>
      <c r="RHX56" s="154"/>
      <c r="RHY56" s="161"/>
      <c r="RHZ56" s="160"/>
      <c r="RIA56" s="154"/>
      <c r="RIB56" s="161"/>
      <c r="RIC56" s="160"/>
      <c r="RID56" s="154"/>
      <c r="RIE56" s="161"/>
      <c r="RIF56" s="160"/>
      <c r="RIG56" s="154"/>
      <c r="RIH56" s="161"/>
      <c r="RII56" s="160"/>
      <c r="RIJ56" s="154"/>
      <c r="RIK56" s="161"/>
      <c r="RIL56" s="160"/>
      <c r="RIM56" s="154"/>
      <c r="RIN56" s="161"/>
      <c r="RIO56" s="160"/>
      <c r="RIP56" s="154"/>
      <c r="RIQ56" s="161"/>
      <c r="RIR56" s="160"/>
      <c r="RIS56" s="154"/>
      <c r="RIT56" s="161"/>
      <c r="RIU56" s="160"/>
      <c r="RIV56" s="154"/>
      <c r="RIW56" s="161"/>
      <c r="RIX56" s="160"/>
      <c r="RIY56" s="154"/>
      <c r="RIZ56" s="161"/>
      <c r="RJA56" s="160"/>
      <c r="RJB56" s="154"/>
      <c r="RJC56" s="161"/>
      <c r="RJD56" s="160"/>
      <c r="RJE56" s="154"/>
      <c r="RJF56" s="161"/>
      <c r="RJG56" s="160"/>
      <c r="RJH56" s="154"/>
      <c r="RJI56" s="161"/>
      <c r="RJJ56" s="160"/>
      <c r="RJK56" s="154"/>
      <c r="RJL56" s="161"/>
      <c r="RJM56" s="160"/>
      <c r="RJN56" s="154"/>
      <c r="RJO56" s="161"/>
      <c r="RJP56" s="160"/>
      <c r="RJQ56" s="154"/>
      <c r="RJR56" s="161"/>
      <c r="RJS56" s="160"/>
      <c r="RJT56" s="154"/>
      <c r="RJU56" s="161"/>
      <c r="RJV56" s="160"/>
      <c r="RJW56" s="154"/>
      <c r="RJX56" s="161"/>
      <c r="RJY56" s="160"/>
      <c r="RJZ56" s="154"/>
      <c r="RKA56" s="161"/>
      <c r="RKB56" s="160"/>
      <c r="RKC56" s="154"/>
      <c r="RKD56" s="161"/>
      <c r="RKE56" s="160"/>
      <c r="RKF56" s="154"/>
      <c r="RKG56" s="161"/>
      <c r="RKH56" s="160"/>
      <c r="RKI56" s="154"/>
      <c r="RKJ56" s="161"/>
      <c r="RKK56" s="160"/>
      <c r="RKL56" s="154"/>
      <c r="RKM56" s="161"/>
      <c r="RKN56" s="160"/>
      <c r="RKO56" s="154"/>
      <c r="RKP56" s="161"/>
      <c r="RKQ56" s="160"/>
      <c r="RKR56" s="154"/>
      <c r="RKS56" s="161"/>
      <c r="RKT56" s="160"/>
      <c r="RKU56" s="154"/>
      <c r="RKV56" s="161"/>
      <c r="RKW56" s="160"/>
      <c r="RKX56" s="154"/>
      <c r="RKY56" s="161"/>
      <c r="RKZ56" s="160"/>
      <c r="RLA56" s="154"/>
      <c r="RLB56" s="161"/>
      <c r="RLC56" s="160"/>
      <c r="RLD56" s="154"/>
      <c r="RLE56" s="161"/>
      <c r="RLF56" s="160"/>
      <c r="RLG56" s="154"/>
      <c r="RLH56" s="161"/>
      <c r="RLI56" s="160"/>
      <c r="RLJ56" s="154"/>
      <c r="RLK56" s="161"/>
      <c r="RLL56" s="160"/>
      <c r="RLM56" s="154"/>
      <c r="RLN56" s="161"/>
      <c r="RLO56" s="160"/>
      <c r="RLP56" s="154"/>
      <c r="RLQ56" s="161"/>
      <c r="RLR56" s="160"/>
      <c r="RLS56" s="154"/>
      <c r="RLT56" s="161"/>
      <c r="RLU56" s="160"/>
      <c r="RLV56" s="154"/>
      <c r="RLW56" s="161"/>
      <c r="RLX56" s="160"/>
      <c r="RLY56" s="154"/>
      <c r="RLZ56" s="161"/>
      <c r="RMA56" s="160"/>
      <c r="RMB56" s="154"/>
      <c r="RMC56" s="161"/>
      <c r="RMD56" s="160"/>
      <c r="RME56" s="154"/>
      <c r="RMF56" s="161"/>
      <c r="RMG56" s="160"/>
      <c r="RMH56" s="154"/>
      <c r="RMI56" s="161"/>
      <c r="RMJ56" s="160"/>
      <c r="RMK56" s="154"/>
      <c r="RML56" s="161"/>
      <c r="RMM56" s="160"/>
      <c r="RMN56" s="154"/>
      <c r="RMO56" s="161"/>
      <c r="RMP56" s="160"/>
      <c r="RMQ56" s="154"/>
      <c r="RMR56" s="161"/>
      <c r="RMS56" s="160"/>
      <c r="RMT56" s="154"/>
      <c r="RMU56" s="161"/>
      <c r="RMV56" s="160"/>
      <c r="RMW56" s="154"/>
      <c r="RMX56" s="161"/>
      <c r="RMY56" s="160"/>
      <c r="RMZ56" s="154"/>
      <c r="RNA56" s="161"/>
      <c r="RNB56" s="160"/>
      <c r="RNC56" s="154"/>
      <c r="RND56" s="161"/>
      <c r="RNE56" s="160"/>
      <c r="RNF56" s="154"/>
      <c r="RNG56" s="161"/>
      <c r="RNH56" s="160"/>
      <c r="RNI56" s="154"/>
      <c r="RNJ56" s="161"/>
      <c r="RNK56" s="160"/>
      <c r="RNL56" s="154"/>
      <c r="RNM56" s="161"/>
      <c r="RNN56" s="160"/>
      <c r="RNO56" s="154"/>
      <c r="RNP56" s="161"/>
      <c r="RNQ56" s="160"/>
      <c r="RNR56" s="154"/>
      <c r="RNS56" s="161"/>
      <c r="RNT56" s="160"/>
      <c r="RNU56" s="154"/>
      <c r="RNV56" s="161"/>
      <c r="RNW56" s="160"/>
      <c r="RNX56" s="154"/>
      <c r="RNY56" s="161"/>
      <c r="RNZ56" s="160"/>
      <c r="ROA56" s="154"/>
      <c r="ROB56" s="161"/>
      <c r="ROC56" s="160"/>
      <c r="ROD56" s="154"/>
      <c r="ROE56" s="161"/>
      <c r="ROF56" s="160"/>
      <c r="ROG56" s="154"/>
      <c r="ROH56" s="161"/>
      <c r="ROI56" s="160"/>
      <c r="ROJ56" s="154"/>
      <c r="ROK56" s="161"/>
      <c r="ROL56" s="160"/>
      <c r="ROM56" s="154"/>
      <c r="RON56" s="161"/>
      <c r="ROO56" s="160"/>
      <c r="ROP56" s="154"/>
      <c r="ROQ56" s="161"/>
      <c r="ROR56" s="160"/>
      <c r="ROS56" s="154"/>
      <c r="ROT56" s="161"/>
      <c r="ROU56" s="160"/>
      <c r="ROV56" s="154"/>
      <c r="ROW56" s="161"/>
      <c r="ROX56" s="160"/>
      <c r="ROY56" s="154"/>
      <c r="ROZ56" s="161"/>
      <c r="RPA56" s="160"/>
      <c r="RPB56" s="154"/>
      <c r="RPC56" s="161"/>
      <c r="RPD56" s="160"/>
      <c r="RPE56" s="154"/>
      <c r="RPF56" s="161"/>
      <c r="RPG56" s="160"/>
      <c r="RPH56" s="154"/>
      <c r="RPI56" s="161"/>
      <c r="RPJ56" s="160"/>
      <c r="RPK56" s="154"/>
      <c r="RPL56" s="161"/>
      <c r="RPM56" s="160"/>
      <c r="RPN56" s="154"/>
      <c r="RPO56" s="161"/>
      <c r="RPP56" s="160"/>
      <c r="RPQ56" s="154"/>
      <c r="RPR56" s="161"/>
      <c r="RPS56" s="160"/>
      <c r="RPT56" s="154"/>
      <c r="RPU56" s="161"/>
      <c r="RPV56" s="160"/>
      <c r="RPW56" s="154"/>
      <c r="RPX56" s="161"/>
      <c r="RPY56" s="160"/>
      <c r="RPZ56" s="154"/>
      <c r="RQA56" s="161"/>
      <c r="RQB56" s="160"/>
      <c r="RQC56" s="154"/>
      <c r="RQD56" s="161"/>
      <c r="RQE56" s="160"/>
      <c r="RQF56" s="154"/>
      <c r="RQG56" s="161"/>
      <c r="RQH56" s="160"/>
      <c r="RQI56" s="154"/>
      <c r="RQJ56" s="161"/>
      <c r="RQK56" s="160"/>
      <c r="RQL56" s="154"/>
      <c r="RQM56" s="161"/>
      <c r="RQN56" s="160"/>
      <c r="RQO56" s="154"/>
      <c r="RQP56" s="161"/>
      <c r="RQQ56" s="160"/>
      <c r="RQR56" s="154"/>
      <c r="RQS56" s="161"/>
      <c r="RQT56" s="160"/>
      <c r="RQU56" s="154"/>
      <c r="RQV56" s="161"/>
      <c r="RQW56" s="160"/>
      <c r="RQX56" s="154"/>
      <c r="RQY56" s="161"/>
      <c r="RQZ56" s="160"/>
      <c r="RRA56" s="154"/>
      <c r="RRB56" s="161"/>
      <c r="RRC56" s="160"/>
      <c r="RRD56" s="154"/>
      <c r="RRE56" s="161"/>
      <c r="RRF56" s="160"/>
      <c r="RRG56" s="154"/>
      <c r="RRH56" s="161"/>
      <c r="RRI56" s="160"/>
      <c r="RRJ56" s="154"/>
      <c r="RRK56" s="161"/>
      <c r="RRL56" s="160"/>
      <c r="RRM56" s="154"/>
      <c r="RRN56" s="161"/>
      <c r="RRO56" s="160"/>
      <c r="RRP56" s="154"/>
      <c r="RRQ56" s="161"/>
      <c r="RRR56" s="160"/>
      <c r="RRS56" s="154"/>
      <c r="RRT56" s="161"/>
      <c r="RRU56" s="160"/>
      <c r="RRV56" s="154"/>
      <c r="RRW56" s="161"/>
      <c r="RRX56" s="160"/>
      <c r="RRY56" s="154"/>
      <c r="RRZ56" s="161"/>
      <c r="RSA56" s="160"/>
      <c r="RSB56" s="154"/>
      <c r="RSC56" s="161"/>
      <c r="RSD56" s="160"/>
      <c r="RSE56" s="154"/>
      <c r="RSF56" s="161"/>
      <c r="RSG56" s="160"/>
      <c r="RSH56" s="154"/>
      <c r="RSI56" s="161"/>
      <c r="RSJ56" s="160"/>
      <c r="RSK56" s="154"/>
      <c r="RSL56" s="161"/>
      <c r="RSM56" s="160"/>
      <c r="RSN56" s="154"/>
      <c r="RSO56" s="161"/>
      <c r="RSP56" s="160"/>
      <c r="RSQ56" s="154"/>
      <c r="RSR56" s="161"/>
      <c r="RSS56" s="160"/>
      <c r="RST56" s="154"/>
      <c r="RSU56" s="161"/>
      <c r="RSV56" s="160"/>
      <c r="RSW56" s="154"/>
      <c r="RSX56" s="161"/>
      <c r="RSY56" s="160"/>
      <c r="RSZ56" s="154"/>
      <c r="RTA56" s="161"/>
      <c r="RTB56" s="160"/>
      <c r="RTC56" s="154"/>
      <c r="RTD56" s="161"/>
      <c r="RTE56" s="160"/>
      <c r="RTF56" s="154"/>
      <c r="RTG56" s="161"/>
      <c r="RTH56" s="160"/>
      <c r="RTI56" s="154"/>
      <c r="RTJ56" s="161"/>
      <c r="RTK56" s="160"/>
      <c r="RTL56" s="154"/>
      <c r="RTM56" s="161"/>
      <c r="RTN56" s="160"/>
      <c r="RTO56" s="154"/>
      <c r="RTP56" s="161"/>
      <c r="RTQ56" s="160"/>
      <c r="RTR56" s="154"/>
      <c r="RTS56" s="161"/>
      <c r="RTT56" s="160"/>
      <c r="RTU56" s="154"/>
      <c r="RTV56" s="161"/>
      <c r="RTW56" s="160"/>
      <c r="RTX56" s="154"/>
      <c r="RTY56" s="161"/>
      <c r="RTZ56" s="160"/>
      <c r="RUA56" s="154"/>
      <c r="RUB56" s="161"/>
      <c r="RUC56" s="160"/>
      <c r="RUD56" s="154"/>
      <c r="RUE56" s="161"/>
      <c r="RUF56" s="160"/>
      <c r="RUG56" s="154"/>
      <c r="RUH56" s="161"/>
      <c r="RUI56" s="160"/>
      <c r="RUJ56" s="154"/>
      <c r="RUK56" s="161"/>
      <c r="RUL56" s="160"/>
      <c r="RUM56" s="154"/>
      <c r="RUN56" s="161"/>
      <c r="RUO56" s="160"/>
      <c r="RUP56" s="154"/>
      <c r="RUQ56" s="161"/>
      <c r="RUR56" s="160"/>
      <c r="RUS56" s="154"/>
      <c r="RUT56" s="161"/>
      <c r="RUU56" s="160"/>
      <c r="RUV56" s="154"/>
      <c r="RUW56" s="161"/>
      <c r="RUX56" s="160"/>
      <c r="RUY56" s="154"/>
      <c r="RUZ56" s="161"/>
      <c r="RVA56" s="160"/>
      <c r="RVB56" s="154"/>
      <c r="RVC56" s="161"/>
      <c r="RVD56" s="160"/>
      <c r="RVE56" s="154"/>
      <c r="RVF56" s="161"/>
      <c r="RVG56" s="160"/>
      <c r="RVH56" s="154"/>
      <c r="RVI56" s="161"/>
      <c r="RVJ56" s="160"/>
      <c r="RVK56" s="154"/>
      <c r="RVL56" s="161"/>
      <c r="RVM56" s="160"/>
      <c r="RVN56" s="154"/>
      <c r="RVO56" s="161"/>
      <c r="RVP56" s="160"/>
      <c r="RVQ56" s="154"/>
      <c r="RVR56" s="161"/>
      <c r="RVS56" s="160"/>
      <c r="RVT56" s="154"/>
      <c r="RVU56" s="161"/>
      <c r="RVV56" s="160"/>
      <c r="RVW56" s="154"/>
      <c r="RVX56" s="161"/>
      <c r="RVY56" s="160"/>
      <c r="RVZ56" s="154"/>
      <c r="RWA56" s="161"/>
      <c r="RWB56" s="160"/>
      <c r="RWC56" s="154"/>
      <c r="RWD56" s="161"/>
      <c r="RWE56" s="160"/>
      <c r="RWF56" s="154"/>
      <c r="RWG56" s="161"/>
      <c r="RWH56" s="160"/>
      <c r="RWI56" s="154"/>
      <c r="RWJ56" s="161"/>
      <c r="RWK56" s="160"/>
      <c r="RWL56" s="154"/>
      <c r="RWM56" s="161"/>
      <c r="RWN56" s="160"/>
      <c r="RWO56" s="154"/>
      <c r="RWP56" s="161"/>
      <c r="RWQ56" s="160"/>
      <c r="RWR56" s="154"/>
      <c r="RWS56" s="161"/>
      <c r="RWT56" s="160"/>
      <c r="RWU56" s="154"/>
      <c r="RWV56" s="161"/>
      <c r="RWW56" s="160"/>
      <c r="RWX56" s="154"/>
      <c r="RWY56" s="161"/>
      <c r="RWZ56" s="160"/>
      <c r="RXA56" s="154"/>
      <c r="RXB56" s="161"/>
      <c r="RXC56" s="160"/>
      <c r="RXD56" s="154"/>
      <c r="RXE56" s="161"/>
      <c r="RXF56" s="160"/>
      <c r="RXG56" s="154"/>
      <c r="RXH56" s="161"/>
      <c r="RXI56" s="160"/>
      <c r="RXJ56" s="154"/>
      <c r="RXK56" s="161"/>
      <c r="RXL56" s="160"/>
      <c r="RXM56" s="154"/>
      <c r="RXN56" s="161"/>
      <c r="RXO56" s="160"/>
      <c r="RXP56" s="154"/>
      <c r="RXQ56" s="161"/>
      <c r="RXR56" s="160"/>
      <c r="RXS56" s="154"/>
      <c r="RXT56" s="161"/>
      <c r="RXU56" s="160"/>
      <c r="RXV56" s="154"/>
      <c r="RXW56" s="161"/>
      <c r="RXX56" s="160"/>
      <c r="RXY56" s="154"/>
      <c r="RXZ56" s="161"/>
      <c r="RYA56" s="160"/>
      <c r="RYB56" s="154"/>
      <c r="RYC56" s="161"/>
      <c r="RYD56" s="160"/>
      <c r="RYE56" s="154"/>
      <c r="RYF56" s="161"/>
      <c r="RYG56" s="160"/>
      <c r="RYH56" s="154"/>
      <c r="RYI56" s="161"/>
      <c r="RYJ56" s="160"/>
      <c r="RYK56" s="154"/>
      <c r="RYL56" s="161"/>
      <c r="RYM56" s="160"/>
      <c r="RYN56" s="154"/>
      <c r="RYO56" s="161"/>
      <c r="RYP56" s="160"/>
      <c r="RYQ56" s="154"/>
      <c r="RYR56" s="161"/>
      <c r="RYS56" s="160"/>
      <c r="RYT56" s="154"/>
      <c r="RYU56" s="161"/>
      <c r="RYV56" s="160"/>
      <c r="RYW56" s="154"/>
      <c r="RYX56" s="161"/>
      <c r="RYY56" s="160"/>
      <c r="RYZ56" s="154"/>
      <c r="RZA56" s="161"/>
      <c r="RZB56" s="160"/>
      <c r="RZC56" s="154"/>
      <c r="RZD56" s="161"/>
      <c r="RZE56" s="160"/>
      <c r="RZF56" s="154"/>
      <c r="RZG56" s="161"/>
      <c r="RZH56" s="160"/>
      <c r="RZI56" s="154"/>
      <c r="RZJ56" s="161"/>
      <c r="RZK56" s="160"/>
      <c r="RZL56" s="154"/>
      <c r="RZM56" s="161"/>
      <c r="RZN56" s="160"/>
      <c r="RZO56" s="154"/>
      <c r="RZP56" s="161"/>
      <c r="RZQ56" s="160"/>
      <c r="RZR56" s="154"/>
      <c r="RZS56" s="161"/>
      <c r="RZT56" s="160"/>
      <c r="RZU56" s="154"/>
      <c r="RZV56" s="161"/>
      <c r="RZW56" s="160"/>
      <c r="RZX56" s="154"/>
      <c r="RZY56" s="161"/>
      <c r="RZZ56" s="160"/>
      <c r="SAA56" s="154"/>
      <c r="SAB56" s="161"/>
      <c r="SAC56" s="160"/>
      <c r="SAD56" s="154"/>
      <c r="SAE56" s="161"/>
      <c r="SAF56" s="160"/>
      <c r="SAG56" s="154"/>
      <c r="SAH56" s="161"/>
      <c r="SAI56" s="160"/>
      <c r="SAJ56" s="154"/>
      <c r="SAK56" s="161"/>
      <c r="SAL56" s="160"/>
      <c r="SAM56" s="154"/>
      <c r="SAN56" s="161"/>
      <c r="SAO56" s="160"/>
      <c r="SAP56" s="154"/>
      <c r="SAQ56" s="161"/>
      <c r="SAR56" s="160"/>
      <c r="SAS56" s="154"/>
      <c r="SAT56" s="161"/>
      <c r="SAU56" s="160"/>
      <c r="SAV56" s="154"/>
      <c r="SAW56" s="161"/>
      <c r="SAX56" s="160"/>
      <c r="SAY56" s="154"/>
      <c r="SAZ56" s="161"/>
      <c r="SBA56" s="160"/>
      <c r="SBB56" s="154"/>
      <c r="SBC56" s="161"/>
      <c r="SBD56" s="160"/>
      <c r="SBE56" s="154"/>
      <c r="SBF56" s="161"/>
      <c r="SBG56" s="160"/>
      <c r="SBH56" s="154"/>
      <c r="SBI56" s="161"/>
      <c r="SBJ56" s="160"/>
      <c r="SBK56" s="154"/>
      <c r="SBL56" s="161"/>
      <c r="SBM56" s="160"/>
      <c r="SBN56" s="154"/>
      <c r="SBO56" s="161"/>
      <c r="SBP56" s="160"/>
      <c r="SBQ56" s="154"/>
      <c r="SBR56" s="161"/>
      <c r="SBS56" s="160"/>
      <c r="SBT56" s="154"/>
      <c r="SBU56" s="161"/>
      <c r="SBV56" s="160"/>
      <c r="SBW56" s="154"/>
      <c r="SBX56" s="161"/>
      <c r="SBY56" s="160"/>
      <c r="SBZ56" s="154"/>
      <c r="SCA56" s="161"/>
      <c r="SCB56" s="160"/>
      <c r="SCC56" s="154"/>
      <c r="SCD56" s="161"/>
      <c r="SCE56" s="160"/>
      <c r="SCF56" s="154"/>
      <c r="SCG56" s="161"/>
      <c r="SCH56" s="160"/>
      <c r="SCI56" s="154"/>
      <c r="SCJ56" s="161"/>
      <c r="SCK56" s="160"/>
      <c r="SCL56" s="154"/>
      <c r="SCM56" s="161"/>
      <c r="SCN56" s="160"/>
      <c r="SCO56" s="154"/>
      <c r="SCP56" s="161"/>
      <c r="SCQ56" s="160"/>
      <c r="SCR56" s="154"/>
      <c r="SCS56" s="161"/>
      <c r="SCT56" s="160"/>
      <c r="SCU56" s="154"/>
      <c r="SCV56" s="161"/>
      <c r="SCW56" s="160"/>
      <c r="SCX56" s="154"/>
      <c r="SCY56" s="161"/>
      <c r="SCZ56" s="160"/>
      <c r="SDA56" s="154"/>
      <c r="SDB56" s="161"/>
      <c r="SDC56" s="160"/>
      <c r="SDD56" s="154"/>
      <c r="SDE56" s="161"/>
      <c r="SDF56" s="160"/>
      <c r="SDG56" s="154"/>
      <c r="SDH56" s="161"/>
      <c r="SDI56" s="160"/>
      <c r="SDJ56" s="154"/>
      <c r="SDK56" s="161"/>
      <c r="SDL56" s="160"/>
      <c r="SDM56" s="154"/>
      <c r="SDN56" s="161"/>
      <c r="SDO56" s="160"/>
      <c r="SDP56" s="154"/>
      <c r="SDQ56" s="161"/>
      <c r="SDR56" s="160"/>
      <c r="SDS56" s="154"/>
      <c r="SDT56" s="161"/>
      <c r="SDU56" s="160"/>
      <c r="SDV56" s="154"/>
      <c r="SDW56" s="161"/>
      <c r="SDX56" s="160"/>
      <c r="SDY56" s="154"/>
      <c r="SDZ56" s="161"/>
      <c r="SEA56" s="160"/>
      <c r="SEB56" s="154"/>
      <c r="SEC56" s="161"/>
      <c r="SED56" s="160"/>
      <c r="SEE56" s="154"/>
      <c r="SEF56" s="161"/>
      <c r="SEG56" s="160"/>
      <c r="SEH56" s="154"/>
      <c r="SEI56" s="161"/>
      <c r="SEJ56" s="160"/>
      <c r="SEK56" s="154"/>
      <c r="SEL56" s="161"/>
      <c r="SEM56" s="160"/>
      <c r="SEN56" s="154"/>
      <c r="SEO56" s="161"/>
      <c r="SEP56" s="160"/>
      <c r="SEQ56" s="154"/>
      <c r="SER56" s="161"/>
      <c r="SES56" s="160"/>
      <c r="SET56" s="154"/>
      <c r="SEU56" s="161"/>
      <c r="SEV56" s="160"/>
      <c r="SEW56" s="154"/>
      <c r="SEX56" s="161"/>
      <c r="SEY56" s="160"/>
      <c r="SEZ56" s="154"/>
      <c r="SFA56" s="161"/>
      <c r="SFB56" s="160"/>
      <c r="SFC56" s="154"/>
      <c r="SFD56" s="161"/>
      <c r="SFE56" s="160"/>
      <c r="SFF56" s="154"/>
      <c r="SFG56" s="161"/>
      <c r="SFH56" s="160"/>
      <c r="SFI56" s="154"/>
      <c r="SFJ56" s="161"/>
      <c r="SFK56" s="160"/>
      <c r="SFL56" s="154"/>
      <c r="SFM56" s="161"/>
      <c r="SFN56" s="160"/>
      <c r="SFO56" s="154"/>
      <c r="SFP56" s="161"/>
      <c r="SFQ56" s="160"/>
      <c r="SFR56" s="154"/>
      <c r="SFS56" s="161"/>
      <c r="SFT56" s="160"/>
      <c r="SFU56" s="154"/>
      <c r="SFV56" s="161"/>
      <c r="SFW56" s="160"/>
      <c r="SFX56" s="154"/>
      <c r="SFY56" s="161"/>
      <c r="SFZ56" s="160"/>
      <c r="SGA56" s="154"/>
      <c r="SGB56" s="161"/>
      <c r="SGC56" s="160"/>
      <c r="SGD56" s="154"/>
      <c r="SGE56" s="161"/>
      <c r="SGF56" s="160"/>
      <c r="SGG56" s="154"/>
      <c r="SGH56" s="161"/>
      <c r="SGI56" s="160"/>
      <c r="SGJ56" s="154"/>
      <c r="SGK56" s="161"/>
      <c r="SGL56" s="160"/>
      <c r="SGM56" s="154"/>
      <c r="SGN56" s="161"/>
      <c r="SGO56" s="160"/>
      <c r="SGP56" s="154"/>
      <c r="SGQ56" s="161"/>
      <c r="SGR56" s="160"/>
      <c r="SGS56" s="154"/>
      <c r="SGT56" s="161"/>
      <c r="SGU56" s="160"/>
      <c r="SGV56" s="154"/>
      <c r="SGW56" s="161"/>
      <c r="SGX56" s="160"/>
      <c r="SGY56" s="154"/>
      <c r="SGZ56" s="161"/>
      <c r="SHA56" s="160"/>
      <c r="SHB56" s="154"/>
      <c r="SHC56" s="161"/>
      <c r="SHD56" s="160"/>
      <c r="SHE56" s="154"/>
      <c r="SHF56" s="161"/>
      <c r="SHG56" s="160"/>
      <c r="SHH56" s="154"/>
      <c r="SHI56" s="161"/>
      <c r="SHJ56" s="160"/>
      <c r="SHK56" s="154"/>
      <c r="SHL56" s="161"/>
      <c r="SHM56" s="160"/>
      <c r="SHN56" s="154"/>
      <c r="SHO56" s="161"/>
      <c r="SHP56" s="160"/>
      <c r="SHQ56" s="154"/>
      <c r="SHR56" s="161"/>
      <c r="SHS56" s="160"/>
      <c r="SHT56" s="154"/>
      <c r="SHU56" s="161"/>
      <c r="SHV56" s="160"/>
      <c r="SHW56" s="154"/>
      <c r="SHX56" s="161"/>
      <c r="SHY56" s="160"/>
      <c r="SHZ56" s="154"/>
      <c r="SIA56" s="161"/>
      <c r="SIB56" s="160"/>
      <c r="SIC56" s="154"/>
      <c r="SID56" s="161"/>
      <c r="SIE56" s="160"/>
      <c r="SIF56" s="154"/>
      <c r="SIG56" s="161"/>
      <c r="SIH56" s="160"/>
      <c r="SII56" s="154"/>
      <c r="SIJ56" s="161"/>
      <c r="SIK56" s="160"/>
      <c r="SIL56" s="154"/>
      <c r="SIM56" s="161"/>
      <c r="SIN56" s="160"/>
      <c r="SIO56" s="154"/>
      <c r="SIP56" s="161"/>
      <c r="SIQ56" s="160"/>
      <c r="SIR56" s="154"/>
      <c r="SIS56" s="161"/>
      <c r="SIT56" s="160"/>
      <c r="SIU56" s="154"/>
      <c r="SIV56" s="161"/>
      <c r="SIW56" s="160"/>
      <c r="SIX56" s="154"/>
      <c r="SIY56" s="161"/>
      <c r="SIZ56" s="160"/>
      <c r="SJA56" s="154"/>
      <c r="SJB56" s="161"/>
      <c r="SJC56" s="160"/>
      <c r="SJD56" s="154"/>
      <c r="SJE56" s="161"/>
      <c r="SJF56" s="160"/>
      <c r="SJG56" s="154"/>
      <c r="SJH56" s="161"/>
      <c r="SJI56" s="160"/>
      <c r="SJJ56" s="154"/>
      <c r="SJK56" s="161"/>
      <c r="SJL56" s="160"/>
      <c r="SJM56" s="154"/>
      <c r="SJN56" s="161"/>
      <c r="SJO56" s="160"/>
      <c r="SJP56" s="154"/>
      <c r="SJQ56" s="161"/>
      <c r="SJR56" s="160"/>
      <c r="SJS56" s="154"/>
      <c r="SJT56" s="161"/>
      <c r="SJU56" s="160"/>
      <c r="SJV56" s="154"/>
      <c r="SJW56" s="161"/>
      <c r="SJX56" s="160"/>
      <c r="SJY56" s="154"/>
      <c r="SJZ56" s="161"/>
      <c r="SKA56" s="160"/>
      <c r="SKB56" s="154"/>
      <c r="SKC56" s="161"/>
      <c r="SKD56" s="160"/>
      <c r="SKE56" s="154"/>
      <c r="SKF56" s="161"/>
      <c r="SKG56" s="160"/>
      <c r="SKH56" s="154"/>
      <c r="SKI56" s="161"/>
      <c r="SKJ56" s="160"/>
      <c r="SKK56" s="154"/>
      <c r="SKL56" s="161"/>
      <c r="SKM56" s="160"/>
      <c r="SKN56" s="154"/>
      <c r="SKO56" s="161"/>
      <c r="SKP56" s="160"/>
      <c r="SKQ56" s="154"/>
      <c r="SKR56" s="161"/>
      <c r="SKS56" s="160"/>
      <c r="SKT56" s="154"/>
      <c r="SKU56" s="161"/>
      <c r="SKV56" s="160"/>
      <c r="SKW56" s="154"/>
      <c r="SKX56" s="161"/>
      <c r="SKY56" s="160"/>
      <c r="SKZ56" s="154"/>
      <c r="SLA56" s="161"/>
      <c r="SLB56" s="160"/>
      <c r="SLC56" s="154"/>
      <c r="SLD56" s="161"/>
      <c r="SLE56" s="160"/>
      <c r="SLF56" s="154"/>
      <c r="SLG56" s="161"/>
      <c r="SLH56" s="160"/>
      <c r="SLI56" s="154"/>
      <c r="SLJ56" s="161"/>
      <c r="SLK56" s="160"/>
      <c r="SLL56" s="154"/>
      <c r="SLM56" s="161"/>
      <c r="SLN56" s="160"/>
      <c r="SLO56" s="154"/>
      <c r="SLP56" s="161"/>
      <c r="SLQ56" s="160"/>
      <c r="SLR56" s="154"/>
      <c r="SLS56" s="161"/>
      <c r="SLT56" s="160"/>
      <c r="SLU56" s="154"/>
      <c r="SLV56" s="161"/>
      <c r="SLW56" s="160"/>
      <c r="SLX56" s="154"/>
      <c r="SLY56" s="161"/>
      <c r="SLZ56" s="160"/>
      <c r="SMA56" s="154"/>
      <c r="SMB56" s="161"/>
      <c r="SMC56" s="160"/>
      <c r="SMD56" s="154"/>
      <c r="SME56" s="161"/>
      <c r="SMF56" s="160"/>
      <c r="SMG56" s="154"/>
      <c r="SMH56" s="161"/>
      <c r="SMI56" s="160"/>
      <c r="SMJ56" s="154"/>
      <c r="SMK56" s="161"/>
      <c r="SML56" s="160"/>
      <c r="SMM56" s="154"/>
      <c r="SMN56" s="161"/>
      <c r="SMO56" s="160"/>
      <c r="SMP56" s="154"/>
      <c r="SMQ56" s="161"/>
      <c r="SMR56" s="160"/>
      <c r="SMS56" s="154"/>
      <c r="SMT56" s="161"/>
      <c r="SMU56" s="160"/>
      <c r="SMV56" s="154"/>
      <c r="SMW56" s="161"/>
      <c r="SMX56" s="160"/>
      <c r="SMY56" s="154"/>
      <c r="SMZ56" s="161"/>
      <c r="SNA56" s="160"/>
      <c r="SNB56" s="154"/>
      <c r="SNC56" s="161"/>
      <c r="SND56" s="160"/>
      <c r="SNE56" s="154"/>
      <c r="SNF56" s="161"/>
      <c r="SNG56" s="160"/>
      <c r="SNH56" s="154"/>
      <c r="SNI56" s="161"/>
      <c r="SNJ56" s="160"/>
      <c r="SNK56" s="154"/>
      <c r="SNL56" s="161"/>
      <c r="SNM56" s="160"/>
      <c r="SNN56" s="154"/>
      <c r="SNO56" s="161"/>
      <c r="SNP56" s="160"/>
      <c r="SNQ56" s="154"/>
      <c r="SNR56" s="161"/>
      <c r="SNS56" s="160"/>
      <c r="SNT56" s="154"/>
      <c r="SNU56" s="161"/>
      <c r="SNV56" s="160"/>
      <c r="SNW56" s="154"/>
      <c r="SNX56" s="161"/>
      <c r="SNY56" s="160"/>
      <c r="SNZ56" s="154"/>
      <c r="SOA56" s="161"/>
      <c r="SOB56" s="160"/>
      <c r="SOC56" s="154"/>
      <c r="SOD56" s="161"/>
      <c r="SOE56" s="160"/>
      <c r="SOF56" s="154"/>
      <c r="SOG56" s="161"/>
      <c r="SOH56" s="160"/>
      <c r="SOI56" s="154"/>
      <c r="SOJ56" s="161"/>
      <c r="SOK56" s="160"/>
      <c r="SOL56" s="154"/>
      <c r="SOM56" s="161"/>
      <c r="SON56" s="160"/>
      <c r="SOO56" s="154"/>
      <c r="SOP56" s="161"/>
      <c r="SOQ56" s="160"/>
      <c r="SOR56" s="154"/>
      <c r="SOS56" s="161"/>
      <c r="SOT56" s="160"/>
      <c r="SOU56" s="154"/>
      <c r="SOV56" s="161"/>
      <c r="SOW56" s="160"/>
      <c r="SOX56" s="154"/>
      <c r="SOY56" s="161"/>
      <c r="SOZ56" s="160"/>
      <c r="SPA56" s="154"/>
      <c r="SPB56" s="161"/>
      <c r="SPC56" s="160"/>
      <c r="SPD56" s="154"/>
      <c r="SPE56" s="161"/>
      <c r="SPF56" s="160"/>
      <c r="SPG56" s="154"/>
      <c r="SPH56" s="161"/>
      <c r="SPI56" s="160"/>
      <c r="SPJ56" s="154"/>
      <c r="SPK56" s="161"/>
      <c r="SPL56" s="160"/>
      <c r="SPM56" s="154"/>
      <c r="SPN56" s="161"/>
      <c r="SPO56" s="160"/>
      <c r="SPP56" s="154"/>
      <c r="SPQ56" s="161"/>
      <c r="SPR56" s="160"/>
      <c r="SPS56" s="154"/>
      <c r="SPT56" s="161"/>
      <c r="SPU56" s="160"/>
      <c r="SPV56" s="154"/>
      <c r="SPW56" s="161"/>
      <c r="SPX56" s="160"/>
      <c r="SPY56" s="154"/>
      <c r="SPZ56" s="161"/>
      <c r="SQA56" s="160"/>
      <c r="SQB56" s="154"/>
      <c r="SQC56" s="161"/>
      <c r="SQD56" s="160"/>
      <c r="SQE56" s="154"/>
      <c r="SQF56" s="161"/>
      <c r="SQG56" s="160"/>
      <c r="SQH56" s="154"/>
      <c r="SQI56" s="161"/>
      <c r="SQJ56" s="160"/>
      <c r="SQK56" s="154"/>
      <c r="SQL56" s="161"/>
      <c r="SQM56" s="160"/>
      <c r="SQN56" s="154"/>
      <c r="SQO56" s="161"/>
      <c r="SQP56" s="160"/>
      <c r="SQQ56" s="154"/>
      <c r="SQR56" s="161"/>
      <c r="SQS56" s="160"/>
      <c r="SQT56" s="154"/>
      <c r="SQU56" s="161"/>
      <c r="SQV56" s="160"/>
      <c r="SQW56" s="154"/>
      <c r="SQX56" s="161"/>
      <c r="SQY56" s="160"/>
      <c r="SQZ56" s="154"/>
      <c r="SRA56" s="161"/>
      <c r="SRB56" s="160"/>
      <c r="SRC56" s="154"/>
      <c r="SRD56" s="161"/>
      <c r="SRE56" s="160"/>
      <c r="SRF56" s="154"/>
      <c r="SRG56" s="161"/>
      <c r="SRH56" s="160"/>
      <c r="SRI56" s="154"/>
      <c r="SRJ56" s="161"/>
      <c r="SRK56" s="160"/>
      <c r="SRL56" s="154"/>
      <c r="SRM56" s="161"/>
      <c r="SRN56" s="160"/>
      <c r="SRO56" s="154"/>
      <c r="SRP56" s="161"/>
      <c r="SRQ56" s="160"/>
      <c r="SRR56" s="154"/>
      <c r="SRS56" s="161"/>
      <c r="SRT56" s="160"/>
      <c r="SRU56" s="154"/>
      <c r="SRV56" s="161"/>
      <c r="SRW56" s="160"/>
      <c r="SRX56" s="154"/>
      <c r="SRY56" s="161"/>
      <c r="SRZ56" s="160"/>
      <c r="SSA56" s="154"/>
      <c r="SSB56" s="161"/>
      <c r="SSC56" s="160"/>
      <c r="SSD56" s="154"/>
      <c r="SSE56" s="161"/>
      <c r="SSF56" s="160"/>
      <c r="SSG56" s="154"/>
      <c r="SSH56" s="161"/>
      <c r="SSI56" s="160"/>
      <c r="SSJ56" s="154"/>
      <c r="SSK56" s="161"/>
      <c r="SSL56" s="160"/>
      <c r="SSM56" s="154"/>
      <c r="SSN56" s="161"/>
      <c r="SSO56" s="160"/>
      <c r="SSP56" s="154"/>
      <c r="SSQ56" s="161"/>
      <c r="SSR56" s="160"/>
      <c r="SSS56" s="154"/>
      <c r="SST56" s="161"/>
      <c r="SSU56" s="160"/>
      <c r="SSV56" s="154"/>
      <c r="SSW56" s="161"/>
      <c r="SSX56" s="160"/>
      <c r="SSY56" s="154"/>
      <c r="SSZ56" s="161"/>
      <c r="STA56" s="160"/>
      <c r="STB56" s="154"/>
      <c r="STC56" s="161"/>
      <c r="STD56" s="160"/>
      <c r="STE56" s="154"/>
      <c r="STF56" s="161"/>
      <c r="STG56" s="160"/>
      <c r="STH56" s="154"/>
      <c r="STI56" s="161"/>
      <c r="STJ56" s="160"/>
      <c r="STK56" s="154"/>
      <c r="STL56" s="161"/>
      <c r="STM56" s="160"/>
      <c r="STN56" s="154"/>
      <c r="STO56" s="161"/>
      <c r="STP56" s="160"/>
      <c r="STQ56" s="154"/>
      <c r="STR56" s="161"/>
      <c r="STS56" s="160"/>
      <c r="STT56" s="154"/>
      <c r="STU56" s="161"/>
      <c r="STV56" s="160"/>
      <c r="STW56" s="154"/>
      <c r="STX56" s="161"/>
      <c r="STY56" s="160"/>
      <c r="STZ56" s="154"/>
      <c r="SUA56" s="161"/>
      <c r="SUB56" s="160"/>
      <c r="SUC56" s="154"/>
      <c r="SUD56" s="161"/>
      <c r="SUE56" s="160"/>
      <c r="SUF56" s="154"/>
      <c r="SUG56" s="161"/>
      <c r="SUH56" s="160"/>
      <c r="SUI56" s="154"/>
      <c r="SUJ56" s="161"/>
      <c r="SUK56" s="160"/>
      <c r="SUL56" s="154"/>
      <c r="SUM56" s="161"/>
      <c r="SUN56" s="160"/>
      <c r="SUO56" s="154"/>
      <c r="SUP56" s="161"/>
      <c r="SUQ56" s="160"/>
      <c r="SUR56" s="154"/>
      <c r="SUS56" s="161"/>
      <c r="SUT56" s="160"/>
      <c r="SUU56" s="154"/>
      <c r="SUV56" s="161"/>
      <c r="SUW56" s="160"/>
      <c r="SUX56" s="154"/>
      <c r="SUY56" s="161"/>
      <c r="SUZ56" s="160"/>
      <c r="SVA56" s="154"/>
      <c r="SVB56" s="161"/>
      <c r="SVC56" s="160"/>
      <c r="SVD56" s="154"/>
      <c r="SVE56" s="161"/>
      <c r="SVF56" s="160"/>
      <c r="SVG56" s="154"/>
      <c r="SVH56" s="161"/>
      <c r="SVI56" s="160"/>
      <c r="SVJ56" s="154"/>
      <c r="SVK56" s="161"/>
      <c r="SVL56" s="160"/>
      <c r="SVM56" s="154"/>
      <c r="SVN56" s="161"/>
      <c r="SVO56" s="160"/>
      <c r="SVP56" s="154"/>
      <c r="SVQ56" s="161"/>
      <c r="SVR56" s="160"/>
      <c r="SVS56" s="154"/>
      <c r="SVT56" s="161"/>
      <c r="SVU56" s="160"/>
      <c r="SVV56" s="154"/>
      <c r="SVW56" s="161"/>
      <c r="SVX56" s="160"/>
      <c r="SVY56" s="154"/>
      <c r="SVZ56" s="161"/>
      <c r="SWA56" s="160"/>
      <c r="SWB56" s="154"/>
      <c r="SWC56" s="161"/>
      <c r="SWD56" s="160"/>
      <c r="SWE56" s="154"/>
      <c r="SWF56" s="161"/>
      <c r="SWG56" s="160"/>
      <c r="SWH56" s="154"/>
      <c r="SWI56" s="161"/>
      <c r="SWJ56" s="160"/>
      <c r="SWK56" s="154"/>
      <c r="SWL56" s="161"/>
      <c r="SWM56" s="160"/>
      <c r="SWN56" s="154"/>
      <c r="SWO56" s="161"/>
      <c r="SWP56" s="160"/>
      <c r="SWQ56" s="154"/>
      <c r="SWR56" s="161"/>
      <c r="SWS56" s="160"/>
      <c r="SWT56" s="154"/>
      <c r="SWU56" s="161"/>
      <c r="SWV56" s="160"/>
      <c r="SWW56" s="154"/>
      <c r="SWX56" s="161"/>
      <c r="SWY56" s="160"/>
      <c r="SWZ56" s="154"/>
      <c r="SXA56" s="161"/>
      <c r="SXB56" s="160"/>
      <c r="SXC56" s="154"/>
      <c r="SXD56" s="161"/>
      <c r="SXE56" s="160"/>
      <c r="SXF56" s="154"/>
      <c r="SXG56" s="161"/>
      <c r="SXH56" s="160"/>
      <c r="SXI56" s="154"/>
      <c r="SXJ56" s="161"/>
      <c r="SXK56" s="160"/>
      <c r="SXL56" s="154"/>
      <c r="SXM56" s="161"/>
      <c r="SXN56" s="160"/>
      <c r="SXO56" s="154"/>
      <c r="SXP56" s="161"/>
      <c r="SXQ56" s="160"/>
      <c r="SXR56" s="154"/>
      <c r="SXS56" s="161"/>
      <c r="SXT56" s="160"/>
      <c r="SXU56" s="154"/>
      <c r="SXV56" s="161"/>
      <c r="SXW56" s="160"/>
      <c r="SXX56" s="154"/>
      <c r="SXY56" s="161"/>
      <c r="SXZ56" s="160"/>
      <c r="SYA56" s="154"/>
      <c r="SYB56" s="161"/>
      <c r="SYC56" s="160"/>
      <c r="SYD56" s="154"/>
      <c r="SYE56" s="161"/>
      <c r="SYF56" s="160"/>
      <c r="SYG56" s="154"/>
      <c r="SYH56" s="161"/>
      <c r="SYI56" s="160"/>
      <c r="SYJ56" s="154"/>
      <c r="SYK56" s="161"/>
      <c r="SYL56" s="160"/>
      <c r="SYM56" s="154"/>
      <c r="SYN56" s="161"/>
      <c r="SYO56" s="160"/>
      <c r="SYP56" s="154"/>
      <c r="SYQ56" s="161"/>
      <c r="SYR56" s="160"/>
      <c r="SYS56" s="154"/>
      <c r="SYT56" s="161"/>
      <c r="SYU56" s="160"/>
      <c r="SYV56" s="154"/>
      <c r="SYW56" s="161"/>
      <c r="SYX56" s="160"/>
      <c r="SYY56" s="154"/>
      <c r="SYZ56" s="161"/>
      <c r="SZA56" s="160"/>
      <c r="SZB56" s="154"/>
      <c r="SZC56" s="161"/>
      <c r="SZD56" s="160"/>
      <c r="SZE56" s="154"/>
      <c r="SZF56" s="161"/>
      <c r="SZG56" s="160"/>
      <c r="SZH56" s="154"/>
      <c r="SZI56" s="161"/>
      <c r="SZJ56" s="160"/>
      <c r="SZK56" s="154"/>
      <c r="SZL56" s="161"/>
      <c r="SZM56" s="160"/>
      <c r="SZN56" s="154"/>
      <c r="SZO56" s="161"/>
      <c r="SZP56" s="160"/>
      <c r="SZQ56" s="154"/>
      <c r="SZR56" s="161"/>
      <c r="SZS56" s="160"/>
      <c r="SZT56" s="154"/>
      <c r="SZU56" s="161"/>
      <c r="SZV56" s="160"/>
      <c r="SZW56" s="154"/>
      <c r="SZX56" s="161"/>
      <c r="SZY56" s="160"/>
      <c r="SZZ56" s="154"/>
      <c r="TAA56" s="161"/>
      <c r="TAB56" s="160"/>
      <c r="TAC56" s="154"/>
      <c r="TAD56" s="161"/>
      <c r="TAE56" s="160"/>
      <c r="TAF56" s="154"/>
      <c r="TAG56" s="161"/>
      <c r="TAH56" s="160"/>
      <c r="TAI56" s="154"/>
      <c r="TAJ56" s="161"/>
      <c r="TAK56" s="160"/>
      <c r="TAL56" s="154"/>
      <c r="TAM56" s="161"/>
      <c r="TAN56" s="160"/>
      <c r="TAO56" s="154"/>
      <c r="TAP56" s="161"/>
      <c r="TAQ56" s="160"/>
      <c r="TAR56" s="154"/>
      <c r="TAS56" s="161"/>
      <c r="TAT56" s="160"/>
      <c r="TAU56" s="154"/>
      <c r="TAV56" s="161"/>
      <c r="TAW56" s="160"/>
      <c r="TAX56" s="154"/>
      <c r="TAY56" s="161"/>
      <c r="TAZ56" s="160"/>
      <c r="TBA56" s="154"/>
      <c r="TBB56" s="161"/>
      <c r="TBC56" s="160"/>
      <c r="TBD56" s="154"/>
      <c r="TBE56" s="161"/>
      <c r="TBF56" s="160"/>
      <c r="TBG56" s="154"/>
      <c r="TBH56" s="161"/>
      <c r="TBI56" s="160"/>
      <c r="TBJ56" s="154"/>
      <c r="TBK56" s="161"/>
      <c r="TBL56" s="160"/>
      <c r="TBM56" s="154"/>
      <c r="TBN56" s="161"/>
      <c r="TBO56" s="160"/>
      <c r="TBP56" s="154"/>
      <c r="TBQ56" s="161"/>
      <c r="TBR56" s="160"/>
      <c r="TBS56" s="154"/>
      <c r="TBT56" s="161"/>
      <c r="TBU56" s="160"/>
      <c r="TBV56" s="154"/>
      <c r="TBW56" s="161"/>
      <c r="TBX56" s="160"/>
      <c r="TBY56" s="154"/>
      <c r="TBZ56" s="161"/>
      <c r="TCA56" s="160"/>
      <c r="TCB56" s="154"/>
      <c r="TCC56" s="161"/>
      <c r="TCD56" s="160"/>
      <c r="TCE56" s="154"/>
      <c r="TCF56" s="161"/>
      <c r="TCG56" s="160"/>
      <c r="TCH56" s="154"/>
      <c r="TCI56" s="161"/>
      <c r="TCJ56" s="160"/>
      <c r="TCK56" s="154"/>
      <c r="TCL56" s="161"/>
      <c r="TCM56" s="160"/>
      <c r="TCN56" s="154"/>
      <c r="TCO56" s="161"/>
      <c r="TCP56" s="160"/>
      <c r="TCQ56" s="154"/>
      <c r="TCR56" s="161"/>
      <c r="TCS56" s="160"/>
      <c r="TCT56" s="154"/>
      <c r="TCU56" s="161"/>
      <c r="TCV56" s="160"/>
      <c r="TCW56" s="154"/>
      <c r="TCX56" s="161"/>
      <c r="TCY56" s="160"/>
      <c r="TCZ56" s="154"/>
      <c r="TDA56" s="161"/>
      <c r="TDB56" s="160"/>
      <c r="TDC56" s="154"/>
      <c r="TDD56" s="161"/>
      <c r="TDE56" s="160"/>
      <c r="TDF56" s="154"/>
      <c r="TDG56" s="161"/>
      <c r="TDH56" s="160"/>
      <c r="TDI56" s="154"/>
      <c r="TDJ56" s="161"/>
      <c r="TDK56" s="160"/>
      <c r="TDL56" s="154"/>
      <c r="TDM56" s="161"/>
      <c r="TDN56" s="160"/>
      <c r="TDO56" s="154"/>
      <c r="TDP56" s="161"/>
      <c r="TDQ56" s="160"/>
      <c r="TDR56" s="154"/>
      <c r="TDS56" s="161"/>
      <c r="TDT56" s="160"/>
      <c r="TDU56" s="154"/>
      <c r="TDV56" s="161"/>
      <c r="TDW56" s="160"/>
      <c r="TDX56" s="154"/>
      <c r="TDY56" s="161"/>
      <c r="TDZ56" s="160"/>
      <c r="TEA56" s="154"/>
      <c r="TEB56" s="161"/>
      <c r="TEC56" s="160"/>
      <c r="TED56" s="154"/>
      <c r="TEE56" s="161"/>
      <c r="TEF56" s="160"/>
      <c r="TEG56" s="154"/>
      <c r="TEH56" s="161"/>
      <c r="TEI56" s="160"/>
      <c r="TEJ56" s="154"/>
      <c r="TEK56" s="161"/>
      <c r="TEL56" s="160"/>
      <c r="TEM56" s="154"/>
      <c r="TEN56" s="161"/>
      <c r="TEO56" s="160"/>
      <c r="TEP56" s="154"/>
      <c r="TEQ56" s="161"/>
      <c r="TER56" s="160"/>
      <c r="TES56" s="154"/>
      <c r="TET56" s="161"/>
      <c r="TEU56" s="160"/>
      <c r="TEV56" s="154"/>
      <c r="TEW56" s="161"/>
      <c r="TEX56" s="160"/>
      <c r="TEY56" s="154"/>
      <c r="TEZ56" s="161"/>
      <c r="TFA56" s="160"/>
      <c r="TFB56" s="154"/>
      <c r="TFC56" s="161"/>
      <c r="TFD56" s="160"/>
      <c r="TFE56" s="154"/>
      <c r="TFF56" s="161"/>
      <c r="TFG56" s="160"/>
      <c r="TFH56" s="154"/>
      <c r="TFI56" s="161"/>
      <c r="TFJ56" s="160"/>
      <c r="TFK56" s="154"/>
      <c r="TFL56" s="161"/>
      <c r="TFM56" s="160"/>
      <c r="TFN56" s="154"/>
      <c r="TFO56" s="161"/>
      <c r="TFP56" s="160"/>
      <c r="TFQ56" s="154"/>
      <c r="TFR56" s="161"/>
      <c r="TFS56" s="160"/>
      <c r="TFT56" s="154"/>
      <c r="TFU56" s="161"/>
      <c r="TFV56" s="160"/>
      <c r="TFW56" s="154"/>
      <c r="TFX56" s="161"/>
      <c r="TFY56" s="160"/>
      <c r="TFZ56" s="154"/>
      <c r="TGA56" s="161"/>
      <c r="TGB56" s="160"/>
      <c r="TGC56" s="154"/>
      <c r="TGD56" s="161"/>
      <c r="TGE56" s="160"/>
      <c r="TGF56" s="154"/>
      <c r="TGG56" s="161"/>
      <c r="TGH56" s="160"/>
      <c r="TGI56" s="154"/>
      <c r="TGJ56" s="161"/>
      <c r="TGK56" s="160"/>
      <c r="TGL56" s="154"/>
      <c r="TGM56" s="161"/>
      <c r="TGN56" s="160"/>
      <c r="TGO56" s="154"/>
      <c r="TGP56" s="161"/>
      <c r="TGQ56" s="160"/>
      <c r="TGR56" s="154"/>
      <c r="TGS56" s="161"/>
      <c r="TGT56" s="160"/>
      <c r="TGU56" s="154"/>
      <c r="TGV56" s="161"/>
      <c r="TGW56" s="160"/>
      <c r="TGX56" s="154"/>
      <c r="TGY56" s="161"/>
      <c r="TGZ56" s="160"/>
      <c r="THA56" s="154"/>
      <c r="THB56" s="161"/>
      <c r="THC56" s="160"/>
      <c r="THD56" s="154"/>
      <c r="THE56" s="161"/>
      <c r="THF56" s="160"/>
      <c r="THG56" s="154"/>
      <c r="THH56" s="161"/>
      <c r="THI56" s="160"/>
      <c r="THJ56" s="154"/>
      <c r="THK56" s="161"/>
      <c r="THL56" s="160"/>
      <c r="THM56" s="154"/>
      <c r="THN56" s="161"/>
      <c r="THO56" s="160"/>
      <c r="THP56" s="154"/>
      <c r="THQ56" s="161"/>
      <c r="THR56" s="160"/>
      <c r="THS56" s="154"/>
      <c r="THT56" s="161"/>
      <c r="THU56" s="160"/>
      <c r="THV56" s="154"/>
      <c r="THW56" s="161"/>
      <c r="THX56" s="160"/>
      <c r="THY56" s="154"/>
      <c r="THZ56" s="161"/>
      <c r="TIA56" s="160"/>
      <c r="TIB56" s="154"/>
      <c r="TIC56" s="161"/>
      <c r="TID56" s="160"/>
      <c r="TIE56" s="154"/>
      <c r="TIF56" s="161"/>
      <c r="TIG56" s="160"/>
      <c r="TIH56" s="154"/>
      <c r="TII56" s="161"/>
      <c r="TIJ56" s="160"/>
      <c r="TIK56" s="154"/>
      <c r="TIL56" s="161"/>
      <c r="TIM56" s="160"/>
      <c r="TIN56" s="154"/>
      <c r="TIO56" s="161"/>
      <c r="TIP56" s="160"/>
      <c r="TIQ56" s="154"/>
      <c r="TIR56" s="161"/>
      <c r="TIS56" s="160"/>
      <c r="TIT56" s="154"/>
      <c r="TIU56" s="161"/>
      <c r="TIV56" s="160"/>
      <c r="TIW56" s="154"/>
      <c r="TIX56" s="161"/>
      <c r="TIY56" s="160"/>
      <c r="TIZ56" s="154"/>
      <c r="TJA56" s="161"/>
      <c r="TJB56" s="160"/>
      <c r="TJC56" s="154"/>
      <c r="TJD56" s="161"/>
      <c r="TJE56" s="160"/>
      <c r="TJF56" s="154"/>
      <c r="TJG56" s="161"/>
      <c r="TJH56" s="160"/>
      <c r="TJI56" s="154"/>
      <c r="TJJ56" s="161"/>
      <c r="TJK56" s="160"/>
      <c r="TJL56" s="154"/>
      <c r="TJM56" s="161"/>
      <c r="TJN56" s="160"/>
      <c r="TJO56" s="154"/>
      <c r="TJP56" s="161"/>
      <c r="TJQ56" s="160"/>
      <c r="TJR56" s="154"/>
      <c r="TJS56" s="161"/>
      <c r="TJT56" s="160"/>
      <c r="TJU56" s="154"/>
      <c r="TJV56" s="161"/>
      <c r="TJW56" s="160"/>
      <c r="TJX56" s="154"/>
      <c r="TJY56" s="161"/>
      <c r="TJZ56" s="160"/>
      <c r="TKA56" s="154"/>
      <c r="TKB56" s="161"/>
      <c r="TKC56" s="160"/>
      <c r="TKD56" s="154"/>
      <c r="TKE56" s="161"/>
      <c r="TKF56" s="160"/>
      <c r="TKG56" s="154"/>
      <c r="TKH56" s="161"/>
      <c r="TKI56" s="160"/>
      <c r="TKJ56" s="154"/>
      <c r="TKK56" s="161"/>
      <c r="TKL56" s="160"/>
      <c r="TKM56" s="154"/>
      <c r="TKN56" s="161"/>
      <c r="TKO56" s="160"/>
      <c r="TKP56" s="154"/>
      <c r="TKQ56" s="161"/>
      <c r="TKR56" s="160"/>
      <c r="TKS56" s="154"/>
      <c r="TKT56" s="161"/>
      <c r="TKU56" s="160"/>
      <c r="TKV56" s="154"/>
      <c r="TKW56" s="161"/>
      <c r="TKX56" s="160"/>
      <c r="TKY56" s="154"/>
      <c r="TKZ56" s="161"/>
      <c r="TLA56" s="160"/>
      <c r="TLB56" s="154"/>
      <c r="TLC56" s="161"/>
      <c r="TLD56" s="160"/>
      <c r="TLE56" s="154"/>
      <c r="TLF56" s="161"/>
      <c r="TLG56" s="160"/>
      <c r="TLH56" s="154"/>
      <c r="TLI56" s="161"/>
      <c r="TLJ56" s="160"/>
      <c r="TLK56" s="154"/>
      <c r="TLL56" s="161"/>
      <c r="TLM56" s="160"/>
      <c r="TLN56" s="154"/>
      <c r="TLO56" s="161"/>
      <c r="TLP56" s="160"/>
      <c r="TLQ56" s="154"/>
      <c r="TLR56" s="161"/>
      <c r="TLS56" s="160"/>
      <c r="TLT56" s="154"/>
      <c r="TLU56" s="161"/>
      <c r="TLV56" s="160"/>
      <c r="TLW56" s="154"/>
      <c r="TLX56" s="161"/>
      <c r="TLY56" s="160"/>
      <c r="TLZ56" s="154"/>
      <c r="TMA56" s="161"/>
      <c r="TMB56" s="160"/>
      <c r="TMC56" s="154"/>
      <c r="TMD56" s="161"/>
      <c r="TME56" s="160"/>
      <c r="TMF56" s="154"/>
      <c r="TMG56" s="161"/>
      <c r="TMH56" s="160"/>
      <c r="TMI56" s="154"/>
      <c r="TMJ56" s="161"/>
      <c r="TMK56" s="160"/>
      <c r="TML56" s="154"/>
      <c r="TMM56" s="161"/>
      <c r="TMN56" s="160"/>
      <c r="TMO56" s="154"/>
      <c r="TMP56" s="161"/>
      <c r="TMQ56" s="160"/>
      <c r="TMR56" s="154"/>
      <c r="TMS56" s="161"/>
      <c r="TMT56" s="160"/>
      <c r="TMU56" s="154"/>
      <c r="TMV56" s="161"/>
      <c r="TMW56" s="160"/>
      <c r="TMX56" s="154"/>
      <c r="TMY56" s="161"/>
      <c r="TMZ56" s="160"/>
      <c r="TNA56" s="154"/>
      <c r="TNB56" s="161"/>
      <c r="TNC56" s="160"/>
      <c r="TND56" s="154"/>
      <c r="TNE56" s="161"/>
      <c r="TNF56" s="160"/>
      <c r="TNG56" s="154"/>
      <c r="TNH56" s="161"/>
      <c r="TNI56" s="160"/>
      <c r="TNJ56" s="154"/>
      <c r="TNK56" s="161"/>
      <c r="TNL56" s="160"/>
      <c r="TNM56" s="154"/>
      <c r="TNN56" s="161"/>
      <c r="TNO56" s="160"/>
      <c r="TNP56" s="154"/>
      <c r="TNQ56" s="161"/>
      <c r="TNR56" s="160"/>
      <c r="TNS56" s="154"/>
      <c r="TNT56" s="161"/>
      <c r="TNU56" s="160"/>
      <c r="TNV56" s="154"/>
      <c r="TNW56" s="161"/>
      <c r="TNX56" s="160"/>
      <c r="TNY56" s="154"/>
      <c r="TNZ56" s="161"/>
      <c r="TOA56" s="160"/>
      <c r="TOB56" s="154"/>
      <c r="TOC56" s="161"/>
      <c r="TOD56" s="160"/>
      <c r="TOE56" s="154"/>
      <c r="TOF56" s="161"/>
      <c r="TOG56" s="160"/>
      <c r="TOH56" s="154"/>
      <c r="TOI56" s="161"/>
      <c r="TOJ56" s="160"/>
      <c r="TOK56" s="154"/>
      <c r="TOL56" s="161"/>
      <c r="TOM56" s="160"/>
      <c r="TON56" s="154"/>
      <c r="TOO56" s="161"/>
      <c r="TOP56" s="160"/>
      <c r="TOQ56" s="154"/>
      <c r="TOR56" s="161"/>
      <c r="TOS56" s="160"/>
      <c r="TOT56" s="154"/>
      <c r="TOU56" s="161"/>
      <c r="TOV56" s="160"/>
      <c r="TOW56" s="154"/>
      <c r="TOX56" s="161"/>
      <c r="TOY56" s="160"/>
      <c r="TOZ56" s="154"/>
      <c r="TPA56" s="161"/>
      <c r="TPB56" s="160"/>
      <c r="TPC56" s="154"/>
      <c r="TPD56" s="161"/>
      <c r="TPE56" s="160"/>
      <c r="TPF56" s="154"/>
      <c r="TPG56" s="161"/>
      <c r="TPH56" s="160"/>
      <c r="TPI56" s="154"/>
      <c r="TPJ56" s="161"/>
      <c r="TPK56" s="160"/>
      <c r="TPL56" s="154"/>
      <c r="TPM56" s="161"/>
      <c r="TPN56" s="160"/>
      <c r="TPO56" s="154"/>
      <c r="TPP56" s="161"/>
      <c r="TPQ56" s="160"/>
      <c r="TPR56" s="154"/>
      <c r="TPS56" s="161"/>
      <c r="TPT56" s="160"/>
      <c r="TPU56" s="154"/>
      <c r="TPV56" s="161"/>
      <c r="TPW56" s="160"/>
      <c r="TPX56" s="154"/>
      <c r="TPY56" s="161"/>
      <c r="TPZ56" s="160"/>
      <c r="TQA56" s="154"/>
      <c r="TQB56" s="161"/>
      <c r="TQC56" s="160"/>
      <c r="TQD56" s="154"/>
      <c r="TQE56" s="161"/>
      <c r="TQF56" s="160"/>
      <c r="TQG56" s="154"/>
      <c r="TQH56" s="161"/>
      <c r="TQI56" s="160"/>
      <c r="TQJ56" s="154"/>
      <c r="TQK56" s="161"/>
      <c r="TQL56" s="160"/>
      <c r="TQM56" s="154"/>
      <c r="TQN56" s="161"/>
      <c r="TQO56" s="160"/>
      <c r="TQP56" s="154"/>
      <c r="TQQ56" s="161"/>
      <c r="TQR56" s="160"/>
      <c r="TQS56" s="154"/>
      <c r="TQT56" s="161"/>
      <c r="TQU56" s="160"/>
      <c r="TQV56" s="154"/>
      <c r="TQW56" s="161"/>
      <c r="TQX56" s="160"/>
      <c r="TQY56" s="154"/>
      <c r="TQZ56" s="161"/>
      <c r="TRA56" s="160"/>
      <c r="TRB56" s="154"/>
      <c r="TRC56" s="161"/>
      <c r="TRD56" s="160"/>
      <c r="TRE56" s="154"/>
      <c r="TRF56" s="161"/>
      <c r="TRG56" s="160"/>
      <c r="TRH56" s="154"/>
      <c r="TRI56" s="161"/>
      <c r="TRJ56" s="160"/>
      <c r="TRK56" s="154"/>
      <c r="TRL56" s="161"/>
      <c r="TRM56" s="160"/>
      <c r="TRN56" s="154"/>
      <c r="TRO56" s="161"/>
      <c r="TRP56" s="160"/>
      <c r="TRQ56" s="154"/>
      <c r="TRR56" s="161"/>
      <c r="TRS56" s="160"/>
      <c r="TRT56" s="154"/>
      <c r="TRU56" s="161"/>
      <c r="TRV56" s="160"/>
      <c r="TRW56" s="154"/>
      <c r="TRX56" s="161"/>
      <c r="TRY56" s="160"/>
      <c r="TRZ56" s="154"/>
      <c r="TSA56" s="161"/>
      <c r="TSB56" s="160"/>
      <c r="TSC56" s="154"/>
      <c r="TSD56" s="161"/>
      <c r="TSE56" s="160"/>
      <c r="TSF56" s="154"/>
      <c r="TSG56" s="161"/>
      <c r="TSH56" s="160"/>
      <c r="TSI56" s="154"/>
      <c r="TSJ56" s="161"/>
      <c r="TSK56" s="160"/>
      <c r="TSL56" s="154"/>
      <c r="TSM56" s="161"/>
      <c r="TSN56" s="160"/>
      <c r="TSO56" s="154"/>
      <c r="TSP56" s="161"/>
      <c r="TSQ56" s="160"/>
      <c r="TSR56" s="154"/>
      <c r="TSS56" s="161"/>
      <c r="TST56" s="160"/>
      <c r="TSU56" s="154"/>
      <c r="TSV56" s="161"/>
      <c r="TSW56" s="160"/>
      <c r="TSX56" s="154"/>
      <c r="TSY56" s="161"/>
      <c r="TSZ56" s="160"/>
      <c r="TTA56" s="154"/>
      <c r="TTB56" s="161"/>
      <c r="TTC56" s="160"/>
      <c r="TTD56" s="154"/>
      <c r="TTE56" s="161"/>
      <c r="TTF56" s="160"/>
      <c r="TTG56" s="154"/>
      <c r="TTH56" s="161"/>
      <c r="TTI56" s="160"/>
      <c r="TTJ56" s="154"/>
      <c r="TTK56" s="161"/>
      <c r="TTL56" s="160"/>
      <c r="TTM56" s="154"/>
      <c r="TTN56" s="161"/>
      <c r="TTO56" s="160"/>
      <c r="TTP56" s="154"/>
      <c r="TTQ56" s="161"/>
      <c r="TTR56" s="160"/>
      <c r="TTS56" s="154"/>
      <c r="TTT56" s="161"/>
      <c r="TTU56" s="160"/>
      <c r="TTV56" s="154"/>
      <c r="TTW56" s="161"/>
      <c r="TTX56" s="160"/>
      <c r="TTY56" s="154"/>
      <c r="TTZ56" s="161"/>
      <c r="TUA56" s="160"/>
      <c r="TUB56" s="154"/>
      <c r="TUC56" s="161"/>
      <c r="TUD56" s="160"/>
      <c r="TUE56" s="154"/>
      <c r="TUF56" s="161"/>
      <c r="TUG56" s="160"/>
      <c r="TUH56" s="154"/>
      <c r="TUI56" s="161"/>
      <c r="TUJ56" s="160"/>
      <c r="TUK56" s="154"/>
      <c r="TUL56" s="161"/>
      <c r="TUM56" s="160"/>
      <c r="TUN56" s="154"/>
      <c r="TUO56" s="161"/>
      <c r="TUP56" s="160"/>
      <c r="TUQ56" s="154"/>
      <c r="TUR56" s="161"/>
      <c r="TUS56" s="160"/>
      <c r="TUT56" s="154"/>
      <c r="TUU56" s="161"/>
      <c r="TUV56" s="160"/>
      <c r="TUW56" s="154"/>
      <c r="TUX56" s="161"/>
      <c r="TUY56" s="160"/>
      <c r="TUZ56" s="154"/>
      <c r="TVA56" s="161"/>
      <c r="TVB56" s="160"/>
      <c r="TVC56" s="154"/>
      <c r="TVD56" s="161"/>
      <c r="TVE56" s="160"/>
      <c r="TVF56" s="154"/>
      <c r="TVG56" s="161"/>
      <c r="TVH56" s="160"/>
      <c r="TVI56" s="154"/>
      <c r="TVJ56" s="161"/>
      <c r="TVK56" s="160"/>
      <c r="TVL56" s="154"/>
      <c r="TVM56" s="161"/>
      <c r="TVN56" s="160"/>
      <c r="TVO56" s="154"/>
      <c r="TVP56" s="161"/>
      <c r="TVQ56" s="160"/>
      <c r="TVR56" s="154"/>
      <c r="TVS56" s="161"/>
      <c r="TVT56" s="160"/>
      <c r="TVU56" s="154"/>
      <c r="TVV56" s="161"/>
      <c r="TVW56" s="160"/>
      <c r="TVX56" s="154"/>
      <c r="TVY56" s="161"/>
      <c r="TVZ56" s="160"/>
      <c r="TWA56" s="154"/>
      <c r="TWB56" s="161"/>
      <c r="TWC56" s="160"/>
      <c r="TWD56" s="154"/>
      <c r="TWE56" s="161"/>
      <c r="TWF56" s="160"/>
      <c r="TWG56" s="154"/>
      <c r="TWH56" s="161"/>
      <c r="TWI56" s="160"/>
      <c r="TWJ56" s="154"/>
      <c r="TWK56" s="161"/>
      <c r="TWL56" s="160"/>
      <c r="TWM56" s="154"/>
      <c r="TWN56" s="161"/>
      <c r="TWO56" s="160"/>
      <c r="TWP56" s="154"/>
      <c r="TWQ56" s="161"/>
      <c r="TWR56" s="160"/>
      <c r="TWS56" s="154"/>
      <c r="TWT56" s="161"/>
      <c r="TWU56" s="160"/>
      <c r="TWV56" s="154"/>
      <c r="TWW56" s="161"/>
      <c r="TWX56" s="160"/>
      <c r="TWY56" s="154"/>
      <c r="TWZ56" s="161"/>
      <c r="TXA56" s="160"/>
      <c r="TXB56" s="154"/>
      <c r="TXC56" s="161"/>
      <c r="TXD56" s="160"/>
      <c r="TXE56" s="154"/>
      <c r="TXF56" s="161"/>
      <c r="TXG56" s="160"/>
      <c r="TXH56" s="154"/>
      <c r="TXI56" s="161"/>
      <c r="TXJ56" s="160"/>
      <c r="TXK56" s="154"/>
      <c r="TXL56" s="161"/>
      <c r="TXM56" s="160"/>
      <c r="TXN56" s="154"/>
      <c r="TXO56" s="161"/>
      <c r="TXP56" s="160"/>
      <c r="TXQ56" s="154"/>
      <c r="TXR56" s="161"/>
      <c r="TXS56" s="160"/>
      <c r="TXT56" s="154"/>
      <c r="TXU56" s="161"/>
      <c r="TXV56" s="160"/>
      <c r="TXW56" s="154"/>
      <c r="TXX56" s="161"/>
      <c r="TXY56" s="160"/>
      <c r="TXZ56" s="154"/>
      <c r="TYA56" s="161"/>
      <c r="TYB56" s="160"/>
      <c r="TYC56" s="154"/>
      <c r="TYD56" s="161"/>
      <c r="TYE56" s="160"/>
      <c r="TYF56" s="154"/>
      <c r="TYG56" s="161"/>
      <c r="TYH56" s="160"/>
      <c r="TYI56" s="154"/>
      <c r="TYJ56" s="161"/>
      <c r="TYK56" s="160"/>
      <c r="TYL56" s="154"/>
      <c r="TYM56" s="161"/>
      <c r="TYN56" s="160"/>
      <c r="TYO56" s="154"/>
      <c r="TYP56" s="161"/>
      <c r="TYQ56" s="160"/>
      <c r="TYR56" s="154"/>
      <c r="TYS56" s="161"/>
      <c r="TYT56" s="160"/>
      <c r="TYU56" s="154"/>
      <c r="TYV56" s="161"/>
      <c r="TYW56" s="160"/>
      <c r="TYX56" s="154"/>
      <c r="TYY56" s="161"/>
      <c r="TYZ56" s="160"/>
      <c r="TZA56" s="154"/>
      <c r="TZB56" s="161"/>
      <c r="TZC56" s="160"/>
      <c r="TZD56" s="154"/>
      <c r="TZE56" s="161"/>
      <c r="TZF56" s="160"/>
      <c r="TZG56" s="154"/>
      <c r="TZH56" s="161"/>
      <c r="TZI56" s="160"/>
      <c r="TZJ56" s="154"/>
      <c r="TZK56" s="161"/>
      <c r="TZL56" s="160"/>
      <c r="TZM56" s="154"/>
      <c r="TZN56" s="161"/>
      <c r="TZO56" s="160"/>
      <c r="TZP56" s="154"/>
      <c r="TZQ56" s="161"/>
      <c r="TZR56" s="160"/>
      <c r="TZS56" s="154"/>
      <c r="TZT56" s="161"/>
      <c r="TZU56" s="160"/>
      <c r="TZV56" s="154"/>
      <c r="TZW56" s="161"/>
      <c r="TZX56" s="160"/>
      <c r="TZY56" s="154"/>
      <c r="TZZ56" s="161"/>
      <c r="UAA56" s="160"/>
      <c r="UAB56" s="154"/>
      <c r="UAC56" s="161"/>
      <c r="UAD56" s="160"/>
      <c r="UAE56" s="154"/>
      <c r="UAF56" s="161"/>
      <c r="UAG56" s="160"/>
      <c r="UAH56" s="154"/>
      <c r="UAI56" s="161"/>
      <c r="UAJ56" s="160"/>
      <c r="UAK56" s="154"/>
      <c r="UAL56" s="161"/>
      <c r="UAM56" s="160"/>
      <c r="UAN56" s="154"/>
      <c r="UAO56" s="161"/>
      <c r="UAP56" s="160"/>
      <c r="UAQ56" s="154"/>
      <c r="UAR56" s="161"/>
      <c r="UAS56" s="160"/>
      <c r="UAT56" s="154"/>
      <c r="UAU56" s="161"/>
      <c r="UAV56" s="160"/>
      <c r="UAW56" s="154"/>
      <c r="UAX56" s="161"/>
      <c r="UAY56" s="160"/>
      <c r="UAZ56" s="154"/>
      <c r="UBA56" s="161"/>
      <c r="UBB56" s="160"/>
      <c r="UBC56" s="154"/>
      <c r="UBD56" s="161"/>
      <c r="UBE56" s="160"/>
      <c r="UBF56" s="154"/>
      <c r="UBG56" s="161"/>
      <c r="UBH56" s="160"/>
      <c r="UBI56" s="154"/>
      <c r="UBJ56" s="161"/>
      <c r="UBK56" s="160"/>
      <c r="UBL56" s="154"/>
      <c r="UBM56" s="161"/>
      <c r="UBN56" s="160"/>
      <c r="UBO56" s="154"/>
      <c r="UBP56" s="161"/>
      <c r="UBQ56" s="160"/>
      <c r="UBR56" s="154"/>
      <c r="UBS56" s="161"/>
      <c r="UBT56" s="160"/>
      <c r="UBU56" s="154"/>
      <c r="UBV56" s="161"/>
      <c r="UBW56" s="160"/>
      <c r="UBX56" s="154"/>
      <c r="UBY56" s="161"/>
      <c r="UBZ56" s="160"/>
      <c r="UCA56" s="154"/>
      <c r="UCB56" s="161"/>
      <c r="UCC56" s="160"/>
      <c r="UCD56" s="154"/>
      <c r="UCE56" s="161"/>
      <c r="UCF56" s="160"/>
      <c r="UCG56" s="154"/>
      <c r="UCH56" s="161"/>
      <c r="UCI56" s="160"/>
      <c r="UCJ56" s="154"/>
      <c r="UCK56" s="161"/>
      <c r="UCL56" s="160"/>
      <c r="UCM56" s="154"/>
      <c r="UCN56" s="161"/>
      <c r="UCO56" s="160"/>
      <c r="UCP56" s="154"/>
      <c r="UCQ56" s="161"/>
      <c r="UCR56" s="160"/>
      <c r="UCS56" s="154"/>
      <c r="UCT56" s="161"/>
      <c r="UCU56" s="160"/>
      <c r="UCV56" s="154"/>
      <c r="UCW56" s="161"/>
      <c r="UCX56" s="160"/>
      <c r="UCY56" s="154"/>
      <c r="UCZ56" s="161"/>
      <c r="UDA56" s="160"/>
      <c r="UDB56" s="154"/>
      <c r="UDC56" s="161"/>
      <c r="UDD56" s="160"/>
      <c r="UDE56" s="154"/>
      <c r="UDF56" s="161"/>
      <c r="UDG56" s="160"/>
      <c r="UDH56" s="154"/>
      <c r="UDI56" s="161"/>
      <c r="UDJ56" s="160"/>
      <c r="UDK56" s="154"/>
      <c r="UDL56" s="161"/>
      <c r="UDM56" s="160"/>
      <c r="UDN56" s="154"/>
      <c r="UDO56" s="161"/>
      <c r="UDP56" s="160"/>
      <c r="UDQ56" s="154"/>
      <c r="UDR56" s="161"/>
      <c r="UDS56" s="160"/>
      <c r="UDT56" s="154"/>
      <c r="UDU56" s="161"/>
      <c r="UDV56" s="160"/>
      <c r="UDW56" s="154"/>
      <c r="UDX56" s="161"/>
      <c r="UDY56" s="160"/>
      <c r="UDZ56" s="154"/>
      <c r="UEA56" s="161"/>
      <c r="UEB56" s="160"/>
      <c r="UEC56" s="154"/>
      <c r="UED56" s="161"/>
      <c r="UEE56" s="160"/>
      <c r="UEF56" s="154"/>
      <c r="UEG56" s="161"/>
      <c r="UEH56" s="160"/>
      <c r="UEI56" s="154"/>
      <c r="UEJ56" s="161"/>
      <c r="UEK56" s="160"/>
      <c r="UEL56" s="154"/>
      <c r="UEM56" s="161"/>
      <c r="UEN56" s="160"/>
      <c r="UEO56" s="154"/>
      <c r="UEP56" s="161"/>
      <c r="UEQ56" s="160"/>
      <c r="UER56" s="154"/>
      <c r="UES56" s="161"/>
      <c r="UET56" s="160"/>
      <c r="UEU56" s="154"/>
      <c r="UEV56" s="161"/>
      <c r="UEW56" s="160"/>
      <c r="UEX56" s="154"/>
      <c r="UEY56" s="161"/>
      <c r="UEZ56" s="160"/>
      <c r="UFA56" s="154"/>
      <c r="UFB56" s="161"/>
      <c r="UFC56" s="160"/>
      <c r="UFD56" s="154"/>
      <c r="UFE56" s="161"/>
      <c r="UFF56" s="160"/>
      <c r="UFG56" s="154"/>
      <c r="UFH56" s="161"/>
      <c r="UFI56" s="160"/>
      <c r="UFJ56" s="154"/>
      <c r="UFK56" s="161"/>
      <c r="UFL56" s="160"/>
      <c r="UFM56" s="154"/>
      <c r="UFN56" s="161"/>
      <c r="UFO56" s="160"/>
      <c r="UFP56" s="154"/>
      <c r="UFQ56" s="161"/>
      <c r="UFR56" s="160"/>
      <c r="UFS56" s="154"/>
      <c r="UFT56" s="161"/>
      <c r="UFU56" s="160"/>
      <c r="UFV56" s="154"/>
      <c r="UFW56" s="161"/>
      <c r="UFX56" s="160"/>
      <c r="UFY56" s="154"/>
      <c r="UFZ56" s="161"/>
      <c r="UGA56" s="160"/>
      <c r="UGB56" s="154"/>
      <c r="UGC56" s="161"/>
      <c r="UGD56" s="160"/>
      <c r="UGE56" s="154"/>
      <c r="UGF56" s="161"/>
      <c r="UGG56" s="160"/>
      <c r="UGH56" s="154"/>
      <c r="UGI56" s="161"/>
      <c r="UGJ56" s="160"/>
      <c r="UGK56" s="154"/>
      <c r="UGL56" s="161"/>
      <c r="UGM56" s="160"/>
      <c r="UGN56" s="154"/>
      <c r="UGO56" s="161"/>
      <c r="UGP56" s="160"/>
      <c r="UGQ56" s="154"/>
      <c r="UGR56" s="161"/>
      <c r="UGS56" s="160"/>
      <c r="UGT56" s="154"/>
      <c r="UGU56" s="161"/>
      <c r="UGV56" s="160"/>
      <c r="UGW56" s="154"/>
      <c r="UGX56" s="161"/>
      <c r="UGY56" s="160"/>
      <c r="UGZ56" s="154"/>
      <c r="UHA56" s="161"/>
      <c r="UHB56" s="160"/>
      <c r="UHC56" s="154"/>
      <c r="UHD56" s="161"/>
      <c r="UHE56" s="160"/>
      <c r="UHF56" s="154"/>
      <c r="UHG56" s="161"/>
      <c r="UHH56" s="160"/>
      <c r="UHI56" s="154"/>
      <c r="UHJ56" s="161"/>
      <c r="UHK56" s="160"/>
      <c r="UHL56" s="154"/>
      <c r="UHM56" s="161"/>
      <c r="UHN56" s="160"/>
      <c r="UHO56" s="154"/>
      <c r="UHP56" s="161"/>
      <c r="UHQ56" s="160"/>
      <c r="UHR56" s="154"/>
      <c r="UHS56" s="161"/>
      <c r="UHT56" s="160"/>
      <c r="UHU56" s="154"/>
      <c r="UHV56" s="161"/>
      <c r="UHW56" s="160"/>
      <c r="UHX56" s="154"/>
      <c r="UHY56" s="161"/>
      <c r="UHZ56" s="160"/>
      <c r="UIA56" s="154"/>
      <c r="UIB56" s="161"/>
      <c r="UIC56" s="160"/>
      <c r="UID56" s="154"/>
      <c r="UIE56" s="161"/>
      <c r="UIF56" s="160"/>
      <c r="UIG56" s="154"/>
      <c r="UIH56" s="161"/>
      <c r="UII56" s="160"/>
      <c r="UIJ56" s="154"/>
      <c r="UIK56" s="161"/>
      <c r="UIL56" s="160"/>
      <c r="UIM56" s="154"/>
      <c r="UIN56" s="161"/>
      <c r="UIO56" s="160"/>
      <c r="UIP56" s="154"/>
      <c r="UIQ56" s="161"/>
      <c r="UIR56" s="160"/>
      <c r="UIS56" s="154"/>
      <c r="UIT56" s="161"/>
      <c r="UIU56" s="160"/>
      <c r="UIV56" s="154"/>
      <c r="UIW56" s="161"/>
      <c r="UIX56" s="160"/>
      <c r="UIY56" s="154"/>
      <c r="UIZ56" s="161"/>
      <c r="UJA56" s="160"/>
      <c r="UJB56" s="154"/>
      <c r="UJC56" s="161"/>
      <c r="UJD56" s="160"/>
      <c r="UJE56" s="154"/>
      <c r="UJF56" s="161"/>
      <c r="UJG56" s="160"/>
      <c r="UJH56" s="154"/>
      <c r="UJI56" s="161"/>
      <c r="UJJ56" s="160"/>
      <c r="UJK56" s="154"/>
      <c r="UJL56" s="161"/>
      <c r="UJM56" s="160"/>
      <c r="UJN56" s="154"/>
      <c r="UJO56" s="161"/>
      <c r="UJP56" s="160"/>
      <c r="UJQ56" s="154"/>
      <c r="UJR56" s="161"/>
      <c r="UJS56" s="160"/>
      <c r="UJT56" s="154"/>
      <c r="UJU56" s="161"/>
      <c r="UJV56" s="160"/>
      <c r="UJW56" s="154"/>
      <c r="UJX56" s="161"/>
      <c r="UJY56" s="160"/>
      <c r="UJZ56" s="154"/>
      <c r="UKA56" s="161"/>
      <c r="UKB56" s="160"/>
      <c r="UKC56" s="154"/>
      <c r="UKD56" s="161"/>
      <c r="UKE56" s="160"/>
      <c r="UKF56" s="154"/>
      <c r="UKG56" s="161"/>
      <c r="UKH56" s="160"/>
      <c r="UKI56" s="154"/>
      <c r="UKJ56" s="161"/>
      <c r="UKK56" s="160"/>
      <c r="UKL56" s="154"/>
      <c r="UKM56" s="161"/>
      <c r="UKN56" s="160"/>
      <c r="UKO56" s="154"/>
      <c r="UKP56" s="161"/>
      <c r="UKQ56" s="160"/>
      <c r="UKR56" s="154"/>
      <c r="UKS56" s="161"/>
      <c r="UKT56" s="160"/>
      <c r="UKU56" s="154"/>
      <c r="UKV56" s="161"/>
      <c r="UKW56" s="160"/>
      <c r="UKX56" s="154"/>
      <c r="UKY56" s="161"/>
      <c r="UKZ56" s="160"/>
      <c r="ULA56" s="154"/>
      <c r="ULB56" s="161"/>
      <c r="ULC56" s="160"/>
      <c r="ULD56" s="154"/>
      <c r="ULE56" s="161"/>
      <c r="ULF56" s="160"/>
      <c r="ULG56" s="154"/>
      <c r="ULH56" s="161"/>
      <c r="ULI56" s="160"/>
      <c r="ULJ56" s="154"/>
      <c r="ULK56" s="161"/>
      <c r="ULL56" s="160"/>
      <c r="ULM56" s="154"/>
      <c r="ULN56" s="161"/>
      <c r="ULO56" s="160"/>
      <c r="ULP56" s="154"/>
      <c r="ULQ56" s="161"/>
      <c r="ULR56" s="160"/>
      <c r="ULS56" s="154"/>
      <c r="ULT56" s="161"/>
      <c r="ULU56" s="160"/>
      <c r="ULV56" s="154"/>
      <c r="ULW56" s="161"/>
      <c r="ULX56" s="160"/>
      <c r="ULY56" s="154"/>
      <c r="ULZ56" s="161"/>
      <c r="UMA56" s="160"/>
      <c r="UMB56" s="154"/>
      <c r="UMC56" s="161"/>
      <c r="UMD56" s="160"/>
      <c r="UME56" s="154"/>
      <c r="UMF56" s="161"/>
      <c r="UMG56" s="160"/>
      <c r="UMH56" s="154"/>
      <c r="UMI56" s="161"/>
      <c r="UMJ56" s="160"/>
      <c r="UMK56" s="154"/>
      <c r="UML56" s="161"/>
      <c r="UMM56" s="160"/>
      <c r="UMN56" s="154"/>
      <c r="UMO56" s="161"/>
      <c r="UMP56" s="160"/>
      <c r="UMQ56" s="154"/>
      <c r="UMR56" s="161"/>
      <c r="UMS56" s="160"/>
      <c r="UMT56" s="154"/>
      <c r="UMU56" s="161"/>
      <c r="UMV56" s="160"/>
      <c r="UMW56" s="154"/>
      <c r="UMX56" s="161"/>
      <c r="UMY56" s="160"/>
      <c r="UMZ56" s="154"/>
      <c r="UNA56" s="161"/>
      <c r="UNB56" s="160"/>
      <c r="UNC56" s="154"/>
      <c r="UND56" s="161"/>
      <c r="UNE56" s="160"/>
      <c r="UNF56" s="154"/>
      <c r="UNG56" s="161"/>
      <c r="UNH56" s="160"/>
      <c r="UNI56" s="154"/>
      <c r="UNJ56" s="161"/>
      <c r="UNK56" s="160"/>
      <c r="UNL56" s="154"/>
      <c r="UNM56" s="161"/>
      <c r="UNN56" s="160"/>
      <c r="UNO56" s="154"/>
      <c r="UNP56" s="161"/>
      <c r="UNQ56" s="160"/>
      <c r="UNR56" s="154"/>
      <c r="UNS56" s="161"/>
      <c r="UNT56" s="160"/>
      <c r="UNU56" s="154"/>
      <c r="UNV56" s="161"/>
      <c r="UNW56" s="160"/>
      <c r="UNX56" s="154"/>
      <c r="UNY56" s="161"/>
      <c r="UNZ56" s="160"/>
      <c r="UOA56" s="154"/>
      <c r="UOB56" s="161"/>
      <c r="UOC56" s="160"/>
      <c r="UOD56" s="154"/>
      <c r="UOE56" s="161"/>
      <c r="UOF56" s="160"/>
      <c r="UOG56" s="154"/>
      <c r="UOH56" s="161"/>
      <c r="UOI56" s="160"/>
      <c r="UOJ56" s="154"/>
      <c r="UOK56" s="161"/>
      <c r="UOL56" s="160"/>
      <c r="UOM56" s="154"/>
      <c r="UON56" s="161"/>
      <c r="UOO56" s="160"/>
      <c r="UOP56" s="154"/>
      <c r="UOQ56" s="161"/>
      <c r="UOR56" s="160"/>
      <c r="UOS56" s="154"/>
      <c r="UOT56" s="161"/>
      <c r="UOU56" s="160"/>
      <c r="UOV56" s="154"/>
      <c r="UOW56" s="161"/>
      <c r="UOX56" s="160"/>
      <c r="UOY56" s="154"/>
      <c r="UOZ56" s="161"/>
      <c r="UPA56" s="160"/>
      <c r="UPB56" s="154"/>
      <c r="UPC56" s="161"/>
      <c r="UPD56" s="160"/>
      <c r="UPE56" s="154"/>
      <c r="UPF56" s="161"/>
      <c r="UPG56" s="160"/>
      <c r="UPH56" s="154"/>
      <c r="UPI56" s="161"/>
      <c r="UPJ56" s="160"/>
      <c r="UPK56" s="154"/>
      <c r="UPL56" s="161"/>
      <c r="UPM56" s="160"/>
      <c r="UPN56" s="154"/>
      <c r="UPO56" s="161"/>
      <c r="UPP56" s="160"/>
      <c r="UPQ56" s="154"/>
      <c r="UPR56" s="161"/>
      <c r="UPS56" s="160"/>
      <c r="UPT56" s="154"/>
      <c r="UPU56" s="161"/>
      <c r="UPV56" s="160"/>
      <c r="UPW56" s="154"/>
      <c r="UPX56" s="161"/>
      <c r="UPY56" s="160"/>
      <c r="UPZ56" s="154"/>
      <c r="UQA56" s="161"/>
      <c r="UQB56" s="160"/>
      <c r="UQC56" s="154"/>
      <c r="UQD56" s="161"/>
      <c r="UQE56" s="160"/>
      <c r="UQF56" s="154"/>
      <c r="UQG56" s="161"/>
      <c r="UQH56" s="160"/>
      <c r="UQI56" s="154"/>
      <c r="UQJ56" s="161"/>
      <c r="UQK56" s="160"/>
      <c r="UQL56" s="154"/>
      <c r="UQM56" s="161"/>
      <c r="UQN56" s="160"/>
      <c r="UQO56" s="154"/>
      <c r="UQP56" s="161"/>
      <c r="UQQ56" s="160"/>
      <c r="UQR56" s="154"/>
      <c r="UQS56" s="161"/>
      <c r="UQT56" s="160"/>
      <c r="UQU56" s="154"/>
      <c r="UQV56" s="161"/>
      <c r="UQW56" s="160"/>
      <c r="UQX56" s="154"/>
      <c r="UQY56" s="161"/>
      <c r="UQZ56" s="160"/>
      <c r="URA56" s="154"/>
      <c r="URB56" s="161"/>
      <c r="URC56" s="160"/>
      <c r="URD56" s="154"/>
      <c r="URE56" s="161"/>
      <c r="URF56" s="160"/>
      <c r="URG56" s="154"/>
      <c r="URH56" s="161"/>
      <c r="URI56" s="160"/>
      <c r="URJ56" s="154"/>
      <c r="URK56" s="161"/>
      <c r="URL56" s="160"/>
      <c r="URM56" s="154"/>
      <c r="URN56" s="161"/>
      <c r="URO56" s="160"/>
      <c r="URP56" s="154"/>
      <c r="URQ56" s="161"/>
      <c r="URR56" s="160"/>
      <c r="URS56" s="154"/>
      <c r="URT56" s="161"/>
      <c r="URU56" s="160"/>
      <c r="URV56" s="154"/>
      <c r="URW56" s="161"/>
      <c r="URX56" s="160"/>
      <c r="URY56" s="154"/>
      <c r="URZ56" s="161"/>
      <c r="USA56" s="160"/>
      <c r="USB56" s="154"/>
      <c r="USC56" s="161"/>
      <c r="USD56" s="160"/>
      <c r="USE56" s="154"/>
      <c r="USF56" s="161"/>
      <c r="USG56" s="160"/>
      <c r="USH56" s="154"/>
      <c r="USI56" s="161"/>
      <c r="USJ56" s="160"/>
      <c r="USK56" s="154"/>
      <c r="USL56" s="161"/>
      <c r="USM56" s="160"/>
      <c r="USN56" s="154"/>
      <c r="USO56" s="161"/>
      <c r="USP56" s="160"/>
      <c r="USQ56" s="154"/>
      <c r="USR56" s="161"/>
      <c r="USS56" s="160"/>
      <c r="UST56" s="154"/>
      <c r="USU56" s="161"/>
      <c r="USV56" s="160"/>
      <c r="USW56" s="154"/>
      <c r="USX56" s="161"/>
      <c r="USY56" s="160"/>
      <c r="USZ56" s="154"/>
      <c r="UTA56" s="161"/>
      <c r="UTB56" s="160"/>
      <c r="UTC56" s="154"/>
      <c r="UTD56" s="161"/>
      <c r="UTE56" s="160"/>
      <c r="UTF56" s="154"/>
      <c r="UTG56" s="161"/>
      <c r="UTH56" s="160"/>
      <c r="UTI56" s="154"/>
      <c r="UTJ56" s="161"/>
      <c r="UTK56" s="160"/>
      <c r="UTL56" s="154"/>
      <c r="UTM56" s="161"/>
      <c r="UTN56" s="160"/>
      <c r="UTO56" s="154"/>
      <c r="UTP56" s="161"/>
      <c r="UTQ56" s="160"/>
      <c r="UTR56" s="154"/>
      <c r="UTS56" s="161"/>
      <c r="UTT56" s="160"/>
      <c r="UTU56" s="154"/>
      <c r="UTV56" s="161"/>
      <c r="UTW56" s="160"/>
      <c r="UTX56" s="154"/>
      <c r="UTY56" s="161"/>
      <c r="UTZ56" s="160"/>
      <c r="UUA56" s="154"/>
      <c r="UUB56" s="161"/>
      <c r="UUC56" s="160"/>
      <c r="UUD56" s="154"/>
      <c r="UUE56" s="161"/>
      <c r="UUF56" s="160"/>
      <c r="UUG56" s="154"/>
      <c r="UUH56" s="161"/>
      <c r="UUI56" s="160"/>
      <c r="UUJ56" s="154"/>
      <c r="UUK56" s="161"/>
      <c r="UUL56" s="160"/>
      <c r="UUM56" s="154"/>
      <c r="UUN56" s="161"/>
      <c r="UUO56" s="160"/>
      <c r="UUP56" s="154"/>
      <c r="UUQ56" s="161"/>
      <c r="UUR56" s="160"/>
      <c r="UUS56" s="154"/>
      <c r="UUT56" s="161"/>
      <c r="UUU56" s="160"/>
      <c r="UUV56" s="154"/>
      <c r="UUW56" s="161"/>
      <c r="UUX56" s="160"/>
      <c r="UUY56" s="154"/>
      <c r="UUZ56" s="161"/>
      <c r="UVA56" s="160"/>
      <c r="UVB56" s="154"/>
      <c r="UVC56" s="161"/>
      <c r="UVD56" s="160"/>
      <c r="UVE56" s="154"/>
      <c r="UVF56" s="161"/>
      <c r="UVG56" s="160"/>
      <c r="UVH56" s="154"/>
      <c r="UVI56" s="161"/>
      <c r="UVJ56" s="160"/>
      <c r="UVK56" s="154"/>
      <c r="UVL56" s="161"/>
      <c r="UVM56" s="160"/>
      <c r="UVN56" s="154"/>
      <c r="UVO56" s="161"/>
      <c r="UVP56" s="160"/>
      <c r="UVQ56" s="154"/>
      <c r="UVR56" s="161"/>
      <c r="UVS56" s="160"/>
      <c r="UVT56" s="154"/>
      <c r="UVU56" s="161"/>
      <c r="UVV56" s="160"/>
      <c r="UVW56" s="154"/>
      <c r="UVX56" s="161"/>
      <c r="UVY56" s="160"/>
      <c r="UVZ56" s="154"/>
      <c r="UWA56" s="161"/>
      <c r="UWB56" s="160"/>
      <c r="UWC56" s="154"/>
      <c r="UWD56" s="161"/>
      <c r="UWE56" s="160"/>
      <c r="UWF56" s="154"/>
      <c r="UWG56" s="161"/>
      <c r="UWH56" s="160"/>
      <c r="UWI56" s="154"/>
      <c r="UWJ56" s="161"/>
      <c r="UWK56" s="160"/>
      <c r="UWL56" s="154"/>
      <c r="UWM56" s="161"/>
      <c r="UWN56" s="160"/>
      <c r="UWO56" s="154"/>
      <c r="UWP56" s="161"/>
      <c r="UWQ56" s="160"/>
      <c r="UWR56" s="154"/>
      <c r="UWS56" s="161"/>
      <c r="UWT56" s="160"/>
      <c r="UWU56" s="154"/>
      <c r="UWV56" s="161"/>
      <c r="UWW56" s="160"/>
      <c r="UWX56" s="154"/>
      <c r="UWY56" s="161"/>
      <c r="UWZ56" s="160"/>
      <c r="UXA56" s="154"/>
      <c r="UXB56" s="161"/>
      <c r="UXC56" s="160"/>
      <c r="UXD56" s="154"/>
      <c r="UXE56" s="161"/>
      <c r="UXF56" s="160"/>
      <c r="UXG56" s="154"/>
      <c r="UXH56" s="161"/>
      <c r="UXI56" s="160"/>
      <c r="UXJ56" s="154"/>
      <c r="UXK56" s="161"/>
      <c r="UXL56" s="160"/>
      <c r="UXM56" s="154"/>
      <c r="UXN56" s="161"/>
      <c r="UXO56" s="160"/>
      <c r="UXP56" s="154"/>
      <c r="UXQ56" s="161"/>
      <c r="UXR56" s="160"/>
      <c r="UXS56" s="154"/>
      <c r="UXT56" s="161"/>
      <c r="UXU56" s="160"/>
      <c r="UXV56" s="154"/>
      <c r="UXW56" s="161"/>
      <c r="UXX56" s="160"/>
      <c r="UXY56" s="154"/>
      <c r="UXZ56" s="161"/>
      <c r="UYA56" s="160"/>
      <c r="UYB56" s="154"/>
      <c r="UYC56" s="161"/>
      <c r="UYD56" s="160"/>
      <c r="UYE56" s="154"/>
      <c r="UYF56" s="161"/>
      <c r="UYG56" s="160"/>
      <c r="UYH56" s="154"/>
      <c r="UYI56" s="161"/>
      <c r="UYJ56" s="160"/>
      <c r="UYK56" s="154"/>
      <c r="UYL56" s="161"/>
      <c r="UYM56" s="160"/>
      <c r="UYN56" s="154"/>
      <c r="UYO56" s="161"/>
      <c r="UYP56" s="160"/>
      <c r="UYQ56" s="154"/>
      <c r="UYR56" s="161"/>
      <c r="UYS56" s="160"/>
      <c r="UYT56" s="154"/>
      <c r="UYU56" s="161"/>
      <c r="UYV56" s="160"/>
      <c r="UYW56" s="154"/>
      <c r="UYX56" s="161"/>
      <c r="UYY56" s="160"/>
      <c r="UYZ56" s="154"/>
      <c r="UZA56" s="161"/>
      <c r="UZB56" s="160"/>
      <c r="UZC56" s="154"/>
      <c r="UZD56" s="161"/>
      <c r="UZE56" s="160"/>
      <c r="UZF56" s="154"/>
      <c r="UZG56" s="161"/>
      <c r="UZH56" s="160"/>
      <c r="UZI56" s="154"/>
      <c r="UZJ56" s="161"/>
      <c r="UZK56" s="160"/>
      <c r="UZL56" s="154"/>
      <c r="UZM56" s="161"/>
      <c r="UZN56" s="160"/>
      <c r="UZO56" s="154"/>
      <c r="UZP56" s="161"/>
      <c r="UZQ56" s="160"/>
      <c r="UZR56" s="154"/>
      <c r="UZS56" s="161"/>
      <c r="UZT56" s="160"/>
      <c r="UZU56" s="154"/>
      <c r="UZV56" s="161"/>
      <c r="UZW56" s="160"/>
      <c r="UZX56" s="154"/>
      <c r="UZY56" s="161"/>
      <c r="UZZ56" s="160"/>
      <c r="VAA56" s="154"/>
      <c r="VAB56" s="161"/>
      <c r="VAC56" s="160"/>
      <c r="VAD56" s="154"/>
      <c r="VAE56" s="161"/>
      <c r="VAF56" s="160"/>
      <c r="VAG56" s="154"/>
      <c r="VAH56" s="161"/>
      <c r="VAI56" s="160"/>
      <c r="VAJ56" s="154"/>
      <c r="VAK56" s="161"/>
      <c r="VAL56" s="160"/>
      <c r="VAM56" s="154"/>
      <c r="VAN56" s="161"/>
      <c r="VAO56" s="160"/>
      <c r="VAP56" s="154"/>
      <c r="VAQ56" s="161"/>
      <c r="VAR56" s="160"/>
      <c r="VAS56" s="154"/>
      <c r="VAT56" s="161"/>
      <c r="VAU56" s="160"/>
      <c r="VAV56" s="154"/>
      <c r="VAW56" s="161"/>
      <c r="VAX56" s="160"/>
      <c r="VAY56" s="154"/>
      <c r="VAZ56" s="161"/>
      <c r="VBA56" s="160"/>
      <c r="VBB56" s="154"/>
      <c r="VBC56" s="161"/>
      <c r="VBD56" s="160"/>
      <c r="VBE56" s="154"/>
      <c r="VBF56" s="161"/>
      <c r="VBG56" s="160"/>
      <c r="VBH56" s="154"/>
      <c r="VBI56" s="161"/>
      <c r="VBJ56" s="160"/>
      <c r="VBK56" s="154"/>
      <c r="VBL56" s="161"/>
      <c r="VBM56" s="160"/>
      <c r="VBN56" s="154"/>
      <c r="VBO56" s="161"/>
      <c r="VBP56" s="160"/>
      <c r="VBQ56" s="154"/>
      <c r="VBR56" s="161"/>
      <c r="VBS56" s="160"/>
      <c r="VBT56" s="154"/>
      <c r="VBU56" s="161"/>
      <c r="VBV56" s="160"/>
      <c r="VBW56" s="154"/>
      <c r="VBX56" s="161"/>
      <c r="VBY56" s="160"/>
      <c r="VBZ56" s="154"/>
      <c r="VCA56" s="161"/>
      <c r="VCB56" s="160"/>
      <c r="VCC56" s="154"/>
      <c r="VCD56" s="161"/>
      <c r="VCE56" s="160"/>
      <c r="VCF56" s="154"/>
      <c r="VCG56" s="161"/>
      <c r="VCH56" s="160"/>
      <c r="VCI56" s="154"/>
      <c r="VCJ56" s="161"/>
      <c r="VCK56" s="160"/>
      <c r="VCL56" s="154"/>
      <c r="VCM56" s="161"/>
      <c r="VCN56" s="160"/>
      <c r="VCO56" s="154"/>
      <c r="VCP56" s="161"/>
      <c r="VCQ56" s="160"/>
      <c r="VCR56" s="154"/>
      <c r="VCS56" s="161"/>
      <c r="VCT56" s="160"/>
      <c r="VCU56" s="154"/>
      <c r="VCV56" s="161"/>
      <c r="VCW56" s="160"/>
      <c r="VCX56" s="154"/>
      <c r="VCY56" s="161"/>
      <c r="VCZ56" s="160"/>
      <c r="VDA56" s="154"/>
      <c r="VDB56" s="161"/>
      <c r="VDC56" s="160"/>
      <c r="VDD56" s="154"/>
      <c r="VDE56" s="161"/>
      <c r="VDF56" s="160"/>
      <c r="VDG56" s="154"/>
      <c r="VDH56" s="161"/>
      <c r="VDI56" s="160"/>
      <c r="VDJ56" s="154"/>
      <c r="VDK56" s="161"/>
      <c r="VDL56" s="160"/>
      <c r="VDM56" s="154"/>
      <c r="VDN56" s="161"/>
      <c r="VDO56" s="160"/>
      <c r="VDP56" s="154"/>
      <c r="VDQ56" s="161"/>
      <c r="VDR56" s="160"/>
      <c r="VDS56" s="154"/>
      <c r="VDT56" s="161"/>
      <c r="VDU56" s="160"/>
      <c r="VDV56" s="154"/>
      <c r="VDW56" s="161"/>
      <c r="VDX56" s="160"/>
      <c r="VDY56" s="154"/>
      <c r="VDZ56" s="161"/>
      <c r="VEA56" s="160"/>
      <c r="VEB56" s="154"/>
      <c r="VEC56" s="161"/>
      <c r="VED56" s="160"/>
      <c r="VEE56" s="154"/>
      <c r="VEF56" s="161"/>
      <c r="VEG56" s="160"/>
      <c r="VEH56" s="154"/>
      <c r="VEI56" s="161"/>
      <c r="VEJ56" s="160"/>
      <c r="VEK56" s="154"/>
      <c r="VEL56" s="161"/>
      <c r="VEM56" s="160"/>
      <c r="VEN56" s="154"/>
      <c r="VEO56" s="161"/>
      <c r="VEP56" s="160"/>
      <c r="VEQ56" s="154"/>
      <c r="VER56" s="161"/>
      <c r="VES56" s="160"/>
      <c r="VET56" s="154"/>
      <c r="VEU56" s="161"/>
      <c r="VEV56" s="160"/>
      <c r="VEW56" s="154"/>
      <c r="VEX56" s="161"/>
      <c r="VEY56" s="160"/>
      <c r="VEZ56" s="154"/>
      <c r="VFA56" s="161"/>
      <c r="VFB56" s="160"/>
      <c r="VFC56" s="154"/>
      <c r="VFD56" s="161"/>
      <c r="VFE56" s="160"/>
      <c r="VFF56" s="154"/>
      <c r="VFG56" s="161"/>
      <c r="VFH56" s="160"/>
      <c r="VFI56" s="154"/>
      <c r="VFJ56" s="161"/>
      <c r="VFK56" s="160"/>
      <c r="VFL56" s="154"/>
      <c r="VFM56" s="161"/>
      <c r="VFN56" s="160"/>
      <c r="VFO56" s="154"/>
      <c r="VFP56" s="161"/>
      <c r="VFQ56" s="160"/>
      <c r="VFR56" s="154"/>
      <c r="VFS56" s="161"/>
      <c r="VFT56" s="160"/>
      <c r="VFU56" s="154"/>
      <c r="VFV56" s="161"/>
      <c r="VFW56" s="160"/>
      <c r="VFX56" s="154"/>
      <c r="VFY56" s="161"/>
      <c r="VFZ56" s="160"/>
      <c r="VGA56" s="154"/>
      <c r="VGB56" s="161"/>
      <c r="VGC56" s="160"/>
      <c r="VGD56" s="154"/>
      <c r="VGE56" s="161"/>
      <c r="VGF56" s="160"/>
      <c r="VGG56" s="154"/>
      <c r="VGH56" s="161"/>
      <c r="VGI56" s="160"/>
      <c r="VGJ56" s="154"/>
      <c r="VGK56" s="161"/>
      <c r="VGL56" s="160"/>
      <c r="VGM56" s="154"/>
      <c r="VGN56" s="161"/>
      <c r="VGO56" s="160"/>
      <c r="VGP56" s="154"/>
      <c r="VGQ56" s="161"/>
      <c r="VGR56" s="160"/>
      <c r="VGS56" s="154"/>
      <c r="VGT56" s="161"/>
      <c r="VGU56" s="160"/>
      <c r="VGV56" s="154"/>
      <c r="VGW56" s="161"/>
      <c r="VGX56" s="160"/>
      <c r="VGY56" s="154"/>
      <c r="VGZ56" s="161"/>
      <c r="VHA56" s="160"/>
      <c r="VHB56" s="154"/>
      <c r="VHC56" s="161"/>
      <c r="VHD56" s="160"/>
      <c r="VHE56" s="154"/>
      <c r="VHF56" s="161"/>
      <c r="VHG56" s="160"/>
      <c r="VHH56" s="154"/>
      <c r="VHI56" s="161"/>
      <c r="VHJ56" s="160"/>
      <c r="VHK56" s="154"/>
      <c r="VHL56" s="161"/>
      <c r="VHM56" s="160"/>
      <c r="VHN56" s="154"/>
      <c r="VHO56" s="161"/>
      <c r="VHP56" s="160"/>
      <c r="VHQ56" s="154"/>
      <c r="VHR56" s="161"/>
      <c r="VHS56" s="160"/>
      <c r="VHT56" s="154"/>
      <c r="VHU56" s="161"/>
      <c r="VHV56" s="160"/>
      <c r="VHW56" s="154"/>
      <c r="VHX56" s="161"/>
      <c r="VHY56" s="160"/>
      <c r="VHZ56" s="154"/>
      <c r="VIA56" s="161"/>
      <c r="VIB56" s="160"/>
      <c r="VIC56" s="154"/>
      <c r="VID56" s="161"/>
      <c r="VIE56" s="160"/>
      <c r="VIF56" s="154"/>
      <c r="VIG56" s="161"/>
      <c r="VIH56" s="160"/>
      <c r="VII56" s="154"/>
      <c r="VIJ56" s="161"/>
      <c r="VIK56" s="160"/>
      <c r="VIL56" s="154"/>
      <c r="VIM56" s="161"/>
      <c r="VIN56" s="160"/>
      <c r="VIO56" s="154"/>
      <c r="VIP56" s="161"/>
      <c r="VIQ56" s="160"/>
      <c r="VIR56" s="154"/>
      <c r="VIS56" s="161"/>
      <c r="VIT56" s="160"/>
      <c r="VIU56" s="154"/>
      <c r="VIV56" s="161"/>
      <c r="VIW56" s="160"/>
      <c r="VIX56" s="154"/>
      <c r="VIY56" s="161"/>
      <c r="VIZ56" s="160"/>
      <c r="VJA56" s="154"/>
      <c r="VJB56" s="161"/>
      <c r="VJC56" s="160"/>
      <c r="VJD56" s="154"/>
      <c r="VJE56" s="161"/>
      <c r="VJF56" s="160"/>
      <c r="VJG56" s="154"/>
      <c r="VJH56" s="161"/>
      <c r="VJI56" s="160"/>
      <c r="VJJ56" s="154"/>
      <c r="VJK56" s="161"/>
      <c r="VJL56" s="160"/>
      <c r="VJM56" s="154"/>
      <c r="VJN56" s="161"/>
      <c r="VJO56" s="160"/>
      <c r="VJP56" s="154"/>
      <c r="VJQ56" s="161"/>
      <c r="VJR56" s="160"/>
      <c r="VJS56" s="154"/>
      <c r="VJT56" s="161"/>
      <c r="VJU56" s="160"/>
      <c r="VJV56" s="154"/>
      <c r="VJW56" s="161"/>
      <c r="VJX56" s="160"/>
      <c r="VJY56" s="154"/>
      <c r="VJZ56" s="161"/>
      <c r="VKA56" s="160"/>
      <c r="VKB56" s="154"/>
      <c r="VKC56" s="161"/>
      <c r="VKD56" s="160"/>
      <c r="VKE56" s="154"/>
      <c r="VKF56" s="161"/>
      <c r="VKG56" s="160"/>
      <c r="VKH56" s="154"/>
      <c r="VKI56" s="161"/>
      <c r="VKJ56" s="160"/>
      <c r="VKK56" s="154"/>
      <c r="VKL56" s="161"/>
      <c r="VKM56" s="160"/>
      <c r="VKN56" s="154"/>
      <c r="VKO56" s="161"/>
      <c r="VKP56" s="160"/>
      <c r="VKQ56" s="154"/>
      <c r="VKR56" s="161"/>
      <c r="VKS56" s="160"/>
      <c r="VKT56" s="154"/>
      <c r="VKU56" s="161"/>
      <c r="VKV56" s="160"/>
      <c r="VKW56" s="154"/>
      <c r="VKX56" s="161"/>
      <c r="VKY56" s="160"/>
      <c r="VKZ56" s="154"/>
      <c r="VLA56" s="161"/>
      <c r="VLB56" s="160"/>
      <c r="VLC56" s="154"/>
      <c r="VLD56" s="161"/>
      <c r="VLE56" s="160"/>
      <c r="VLF56" s="154"/>
      <c r="VLG56" s="161"/>
      <c r="VLH56" s="160"/>
      <c r="VLI56" s="154"/>
      <c r="VLJ56" s="161"/>
      <c r="VLK56" s="160"/>
      <c r="VLL56" s="154"/>
      <c r="VLM56" s="161"/>
      <c r="VLN56" s="160"/>
      <c r="VLO56" s="154"/>
      <c r="VLP56" s="161"/>
      <c r="VLQ56" s="160"/>
      <c r="VLR56" s="154"/>
      <c r="VLS56" s="161"/>
      <c r="VLT56" s="160"/>
      <c r="VLU56" s="154"/>
      <c r="VLV56" s="161"/>
      <c r="VLW56" s="160"/>
      <c r="VLX56" s="154"/>
      <c r="VLY56" s="161"/>
      <c r="VLZ56" s="160"/>
      <c r="VMA56" s="154"/>
      <c r="VMB56" s="161"/>
      <c r="VMC56" s="160"/>
      <c r="VMD56" s="154"/>
      <c r="VME56" s="161"/>
      <c r="VMF56" s="160"/>
      <c r="VMG56" s="154"/>
      <c r="VMH56" s="161"/>
      <c r="VMI56" s="160"/>
      <c r="VMJ56" s="154"/>
      <c r="VMK56" s="161"/>
      <c r="VML56" s="160"/>
      <c r="VMM56" s="154"/>
      <c r="VMN56" s="161"/>
      <c r="VMO56" s="160"/>
      <c r="VMP56" s="154"/>
      <c r="VMQ56" s="161"/>
      <c r="VMR56" s="160"/>
      <c r="VMS56" s="154"/>
      <c r="VMT56" s="161"/>
      <c r="VMU56" s="160"/>
      <c r="VMV56" s="154"/>
      <c r="VMW56" s="161"/>
      <c r="VMX56" s="160"/>
      <c r="VMY56" s="154"/>
      <c r="VMZ56" s="161"/>
      <c r="VNA56" s="160"/>
      <c r="VNB56" s="154"/>
      <c r="VNC56" s="161"/>
      <c r="VND56" s="160"/>
      <c r="VNE56" s="154"/>
      <c r="VNF56" s="161"/>
      <c r="VNG56" s="160"/>
      <c r="VNH56" s="154"/>
      <c r="VNI56" s="161"/>
      <c r="VNJ56" s="160"/>
      <c r="VNK56" s="154"/>
      <c r="VNL56" s="161"/>
      <c r="VNM56" s="160"/>
      <c r="VNN56" s="154"/>
      <c r="VNO56" s="161"/>
      <c r="VNP56" s="160"/>
      <c r="VNQ56" s="154"/>
      <c r="VNR56" s="161"/>
      <c r="VNS56" s="160"/>
      <c r="VNT56" s="154"/>
      <c r="VNU56" s="161"/>
      <c r="VNV56" s="160"/>
      <c r="VNW56" s="154"/>
      <c r="VNX56" s="161"/>
      <c r="VNY56" s="160"/>
      <c r="VNZ56" s="154"/>
      <c r="VOA56" s="161"/>
      <c r="VOB56" s="160"/>
      <c r="VOC56" s="154"/>
      <c r="VOD56" s="161"/>
      <c r="VOE56" s="160"/>
      <c r="VOF56" s="154"/>
      <c r="VOG56" s="161"/>
      <c r="VOH56" s="160"/>
      <c r="VOI56" s="154"/>
      <c r="VOJ56" s="161"/>
      <c r="VOK56" s="160"/>
      <c r="VOL56" s="154"/>
      <c r="VOM56" s="161"/>
      <c r="VON56" s="160"/>
      <c r="VOO56" s="154"/>
      <c r="VOP56" s="161"/>
      <c r="VOQ56" s="160"/>
      <c r="VOR56" s="154"/>
      <c r="VOS56" s="161"/>
      <c r="VOT56" s="160"/>
      <c r="VOU56" s="154"/>
      <c r="VOV56" s="161"/>
      <c r="VOW56" s="160"/>
      <c r="VOX56" s="154"/>
      <c r="VOY56" s="161"/>
      <c r="VOZ56" s="160"/>
      <c r="VPA56" s="154"/>
      <c r="VPB56" s="161"/>
      <c r="VPC56" s="160"/>
      <c r="VPD56" s="154"/>
      <c r="VPE56" s="161"/>
      <c r="VPF56" s="160"/>
      <c r="VPG56" s="154"/>
      <c r="VPH56" s="161"/>
      <c r="VPI56" s="160"/>
      <c r="VPJ56" s="154"/>
      <c r="VPK56" s="161"/>
      <c r="VPL56" s="160"/>
      <c r="VPM56" s="154"/>
      <c r="VPN56" s="161"/>
      <c r="VPO56" s="160"/>
      <c r="VPP56" s="154"/>
      <c r="VPQ56" s="161"/>
      <c r="VPR56" s="160"/>
      <c r="VPS56" s="154"/>
      <c r="VPT56" s="161"/>
      <c r="VPU56" s="160"/>
      <c r="VPV56" s="154"/>
      <c r="VPW56" s="161"/>
      <c r="VPX56" s="160"/>
      <c r="VPY56" s="154"/>
      <c r="VPZ56" s="161"/>
      <c r="VQA56" s="160"/>
      <c r="VQB56" s="154"/>
      <c r="VQC56" s="161"/>
      <c r="VQD56" s="160"/>
      <c r="VQE56" s="154"/>
      <c r="VQF56" s="161"/>
      <c r="VQG56" s="160"/>
      <c r="VQH56" s="154"/>
      <c r="VQI56" s="161"/>
      <c r="VQJ56" s="160"/>
      <c r="VQK56" s="154"/>
      <c r="VQL56" s="161"/>
      <c r="VQM56" s="160"/>
      <c r="VQN56" s="154"/>
      <c r="VQO56" s="161"/>
      <c r="VQP56" s="160"/>
      <c r="VQQ56" s="154"/>
      <c r="VQR56" s="161"/>
      <c r="VQS56" s="160"/>
      <c r="VQT56" s="154"/>
      <c r="VQU56" s="161"/>
      <c r="VQV56" s="160"/>
      <c r="VQW56" s="154"/>
      <c r="VQX56" s="161"/>
      <c r="VQY56" s="160"/>
      <c r="VQZ56" s="154"/>
      <c r="VRA56" s="161"/>
      <c r="VRB56" s="160"/>
      <c r="VRC56" s="154"/>
      <c r="VRD56" s="161"/>
      <c r="VRE56" s="160"/>
      <c r="VRF56" s="154"/>
      <c r="VRG56" s="161"/>
      <c r="VRH56" s="160"/>
      <c r="VRI56" s="154"/>
      <c r="VRJ56" s="161"/>
      <c r="VRK56" s="160"/>
      <c r="VRL56" s="154"/>
      <c r="VRM56" s="161"/>
      <c r="VRN56" s="160"/>
      <c r="VRO56" s="154"/>
      <c r="VRP56" s="161"/>
      <c r="VRQ56" s="160"/>
      <c r="VRR56" s="154"/>
      <c r="VRS56" s="161"/>
      <c r="VRT56" s="160"/>
      <c r="VRU56" s="154"/>
      <c r="VRV56" s="161"/>
      <c r="VRW56" s="160"/>
      <c r="VRX56" s="154"/>
      <c r="VRY56" s="161"/>
      <c r="VRZ56" s="160"/>
      <c r="VSA56" s="154"/>
      <c r="VSB56" s="161"/>
      <c r="VSC56" s="160"/>
      <c r="VSD56" s="154"/>
      <c r="VSE56" s="161"/>
      <c r="VSF56" s="160"/>
      <c r="VSG56" s="154"/>
      <c r="VSH56" s="161"/>
      <c r="VSI56" s="160"/>
      <c r="VSJ56" s="154"/>
      <c r="VSK56" s="161"/>
      <c r="VSL56" s="160"/>
      <c r="VSM56" s="154"/>
      <c r="VSN56" s="161"/>
      <c r="VSO56" s="160"/>
      <c r="VSP56" s="154"/>
      <c r="VSQ56" s="161"/>
      <c r="VSR56" s="160"/>
      <c r="VSS56" s="154"/>
      <c r="VST56" s="161"/>
      <c r="VSU56" s="160"/>
      <c r="VSV56" s="154"/>
      <c r="VSW56" s="161"/>
      <c r="VSX56" s="160"/>
      <c r="VSY56" s="154"/>
      <c r="VSZ56" s="161"/>
      <c r="VTA56" s="160"/>
      <c r="VTB56" s="154"/>
      <c r="VTC56" s="161"/>
      <c r="VTD56" s="160"/>
      <c r="VTE56" s="154"/>
      <c r="VTF56" s="161"/>
      <c r="VTG56" s="160"/>
      <c r="VTH56" s="154"/>
      <c r="VTI56" s="161"/>
      <c r="VTJ56" s="160"/>
      <c r="VTK56" s="154"/>
      <c r="VTL56" s="161"/>
      <c r="VTM56" s="160"/>
      <c r="VTN56" s="154"/>
      <c r="VTO56" s="161"/>
      <c r="VTP56" s="160"/>
      <c r="VTQ56" s="154"/>
      <c r="VTR56" s="161"/>
      <c r="VTS56" s="160"/>
      <c r="VTT56" s="154"/>
      <c r="VTU56" s="161"/>
      <c r="VTV56" s="160"/>
      <c r="VTW56" s="154"/>
      <c r="VTX56" s="161"/>
      <c r="VTY56" s="160"/>
      <c r="VTZ56" s="154"/>
      <c r="VUA56" s="161"/>
      <c r="VUB56" s="160"/>
      <c r="VUC56" s="154"/>
      <c r="VUD56" s="161"/>
      <c r="VUE56" s="160"/>
      <c r="VUF56" s="154"/>
      <c r="VUG56" s="161"/>
      <c r="VUH56" s="160"/>
      <c r="VUI56" s="154"/>
      <c r="VUJ56" s="161"/>
      <c r="VUK56" s="160"/>
      <c r="VUL56" s="154"/>
      <c r="VUM56" s="161"/>
      <c r="VUN56" s="160"/>
      <c r="VUO56" s="154"/>
      <c r="VUP56" s="161"/>
      <c r="VUQ56" s="160"/>
      <c r="VUR56" s="154"/>
      <c r="VUS56" s="161"/>
      <c r="VUT56" s="160"/>
      <c r="VUU56" s="154"/>
      <c r="VUV56" s="161"/>
      <c r="VUW56" s="160"/>
      <c r="VUX56" s="154"/>
      <c r="VUY56" s="161"/>
      <c r="VUZ56" s="160"/>
      <c r="VVA56" s="154"/>
      <c r="VVB56" s="161"/>
      <c r="VVC56" s="160"/>
      <c r="VVD56" s="154"/>
      <c r="VVE56" s="161"/>
      <c r="VVF56" s="160"/>
      <c r="VVG56" s="154"/>
      <c r="VVH56" s="161"/>
      <c r="VVI56" s="160"/>
      <c r="VVJ56" s="154"/>
      <c r="VVK56" s="161"/>
      <c r="VVL56" s="160"/>
      <c r="VVM56" s="154"/>
      <c r="VVN56" s="161"/>
      <c r="VVO56" s="160"/>
      <c r="VVP56" s="154"/>
      <c r="VVQ56" s="161"/>
      <c r="VVR56" s="160"/>
      <c r="VVS56" s="154"/>
      <c r="VVT56" s="161"/>
      <c r="VVU56" s="160"/>
      <c r="VVV56" s="154"/>
      <c r="VVW56" s="161"/>
      <c r="VVX56" s="160"/>
      <c r="VVY56" s="154"/>
      <c r="VVZ56" s="161"/>
      <c r="VWA56" s="160"/>
      <c r="VWB56" s="154"/>
      <c r="VWC56" s="161"/>
      <c r="VWD56" s="160"/>
      <c r="VWE56" s="154"/>
      <c r="VWF56" s="161"/>
      <c r="VWG56" s="160"/>
      <c r="VWH56" s="154"/>
      <c r="VWI56" s="161"/>
      <c r="VWJ56" s="160"/>
      <c r="VWK56" s="154"/>
      <c r="VWL56" s="161"/>
      <c r="VWM56" s="160"/>
      <c r="VWN56" s="154"/>
      <c r="VWO56" s="161"/>
      <c r="VWP56" s="160"/>
      <c r="VWQ56" s="154"/>
      <c r="VWR56" s="161"/>
      <c r="VWS56" s="160"/>
      <c r="VWT56" s="154"/>
      <c r="VWU56" s="161"/>
      <c r="VWV56" s="160"/>
      <c r="VWW56" s="154"/>
      <c r="VWX56" s="161"/>
      <c r="VWY56" s="160"/>
      <c r="VWZ56" s="154"/>
      <c r="VXA56" s="161"/>
      <c r="VXB56" s="160"/>
      <c r="VXC56" s="154"/>
      <c r="VXD56" s="161"/>
      <c r="VXE56" s="160"/>
      <c r="VXF56" s="154"/>
      <c r="VXG56" s="161"/>
      <c r="VXH56" s="160"/>
      <c r="VXI56" s="154"/>
      <c r="VXJ56" s="161"/>
      <c r="VXK56" s="160"/>
      <c r="VXL56" s="154"/>
      <c r="VXM56" s="161"/>
      <c r="VXN56" s="160"/>
      <c r="VXO56" s="154"/>
      <c r="VXP56" s="161"/>
      <c r="VXQ56" s="160"/>
      <c r="VXR56" s="154"/>
      <c r="VXS56" s="161"/>
      <c r="VXT56" s="160"/>
      <c r="VXU56" s="154"/>
      <c r="VXV56" s="161"/>
      <c r="VXW56" s="160"/>
      <c r="VXX56" s="154"/>
      <c r="VXY56" s="161"/>
      <c r="VXZ56" s="160"/>
      <c r="VYA56" s="154"/>
      <c r="VYB56" s="161"/>
      <c r="VYC56" s="160"/>
      <c r="VYD56" s="154"/>
      <c r="VYE56" s="161"/>
      <c r="VYF56" s="160"/>
      <c r="VYG56" s="154"/>
      <c r="VYH56" s="161"/>
      <c r="VYI56" s="160"/>
      <c r="VYJ56" s="154"/>
      <c r="VYK56" s="161"/>
      <c r="VYL56" s="160"/>
      <c r="VYM56" s="154"/>
      <c r="VYN56" s="161"/>
      <c r="VYO56" s="160"/>
      <c r="VYP56" s="154"/>
      <c r="VYQ56" s="161"/>
      <c r="VYR56" s="160"/>
      <c r="VYS56" s="154"/>
      <c r="VYT56" s="161"/>
      <c r="VYU56" s="160"/>
      <c r="VYV56" s="154"/>
      <c r="VYW56" s="161"/>
      <c r="VYX56" s="160"/>
      <c r="VYY56" s="154"/>
      <c r="VYZ56" s="161"/>
      <c r="VZA56" s="160"/>
      <c r="VZB56" s="154"/>
      <c r="VZC56" s="161"/>
      <c r="VZD56" s="160"/>
      <c r="VZE56" s="154"/>
      <c r="VZF56" s="161"/>
      <c r="VZG56" s="160"/>
      <c r="VZH56" s="154"/>
      <c r="VZI56" s="161"/>
      <c r="VZJ56" s="160"/>
      <c r="VZK56" s="154"/>
      <c r="VZL56" s="161"/>
      <c r="VZM56" s="160"/>
      <c r="VZN56" s="154"/>
      <c r="VZO56" s="161"/>
      <c r="VZP56" s="160"/>
      <c r="VZQ56" s="154"/>
      <c r="VZR56" s="161"/>
      <c r="VZS56" s="160"/>
      <c r="VZT56" s="154"/>
      <c r="VZU56" s="161"/>
      <c r="VZV56" s="160"/>
      <c r="VZW56" s="154"/>
      <c r="VZX56" s="161"/>
      <c r="VZY56" s="160"/>
      <c r="VZZ56" s="154"/>
      <c r="WAA56" s="161"/>
      <c r="WAB56" s="160"/>
      <c r="WAC56" s="154"/>
      <c r="WAD56" s="161"/>
      <c r="WAE56" s="160"/>
      <c r="WAF56" s="154"/>
      <c r="WAG56" s="161"/>
      <c r="WAH56" s="160"/>
      <c r="WAI56" s="154"/>
      <c r="WAJ56" s="161"/>
      <c r="WAK56" s="160"/>
      <c r="WAL56" s="154"/>
      <c r="WAM56" s="161"/>
      <c r="WAN56" s="160"/>
      <c r="WAO56" s="154"/>
      <c r="WAP56" s="161"/>
      <c r="WAQ56" s="160"/>
      <c r="WAR56" s="154"/>
      <c r="WAS56" s="161"/>
      <c r="WAT56" s="160"/>
      <c r="WAU56" s="154"/>
      <c r="WAV56" s="161"/>
      <c r="WAW56" s="160"/>
      <c r="WAX56" s="154"/>
      <c r="WAY56" s="161"/>
      <c r="WAZ56" s="160"/>
      <c r="WBA56" s="154"/>
      <c r="WBB56" s="161"/>
      <c r="WBC56" s="160"/>
      <c r="WBD56" s="154"/>
      <c r="WBE56" s="161"/>
      <c r="WBF56" s="160"/>
      <c r="WBG56" s="154"/>
      <c r="WBH56" s="161"/>
      <c r="WBI56" s="160"/>
      <c r="WBJ56" s="154"/>
      <c r="WBK56" s="161"/>
      <c r="WBL56" s="160"/>
      <c r="WBM56" s="154"/>
      <c r="WBN56" s="161"/>
      <c r="WBO56" s="160"/>
      <c r="WBP56" s="154"/>
      <c r="WBQ56" s="161"/>
      <c r="WBR56" s="160"/>
      <c r="WBS56" s="154"/>
      <c r="WBT56" s="161"/>
      <c r="WBU56" s="160"/>
      <c r="WBV56" s="154"/>
      <c r="WBW56" s="161"/>
      <c r="WBX56" s="160"/>
      <c r="WBY56" s="154"/>
      <c r="WBZ56" s="161"/>
      <c r="WCA56" s="160"/>
      <c r="WCB56" s="154"/>
      <c r="WCC56" s="161"/>
      <c r="WCD56" s="160"/>
      <c r="WCE56" s="154"/>
      <c r="WCF56" s="161"/>
      <c r="WCG56" s="160"/>
      <c r="WCH56" s="154"/>
      <c r="WCI56" s="161"/>
      <c r="WCJ56" s="160"/>
      <c r="WCK56" s="154"/>
      <c r="WCL56" s="161"/>
      <c r="WCM56" s="160"/>
      <c r="WCN56" s="154"/>
      <c r="WCO56" s="161"/>
      <c r="WCP56" s="160"/>
      <c r="WCQ56" s="154"/>
      <c r="WCR56" s="161"/>
      <c r="WCS56" s="160"/>
      <c r="WCT56" s="154"/>
      <c r="WCU56" s="161"/>
      <c r="WCV56" s="160"/>
      <c r="WCW56" s="154"/>
      <c r="WCX56" s="161"/>
      <c r="WCY56" s="160"/>
      <c r="WCZ56" s="154"/>
      <c r="WDA56" s="161"/>
      <c r="WDB56" s="160"/>
      <c r="WDC56" s="154"/>
      <c r="WDD56" s="161"/>
      <c r="WDE56" s="160"/>
      <c r="WDF56" s="154"/>
      <c r="WDG56" s="161"/>
      <c r="WDH56" s="160"/>
      <c r="WDI56" s="154"/>
      <c r="WDJ56" s="161"/>
      <c r="WDK56" s="160"/>
      <c r="WDL56" s="154"/>
      <c r="WDM56" s="161"/>
      <c r="WDN56" s="160"/>
      <c r="WDO56" s="154"/>
      <c r="WDP56" s="161"/>
      <c r="WDQ56" s="160"/>
      <c r="WDR56" s="154"/>
      <c r="WDS56" s="161"/>
      <c r="WDT56" s="160"/>
      <c r="WDU56" s="154"/>
      <c r="WDV56" s="161"/>
      <c r="WDW56" s="160"/>
      <c r="WDX56" s="154"/>
      <c r="WDY56" s="161"/>
      <c r="WDZ56" s="160"/>
      <c r="WEA56" s="154"/>
      <c r="WEB56" s="161"/>
      <c r="WEC56" s="160"/>
      <c r="WED56" s="154"/>
      <c r="WEE56" s="161"/>
      <c r="WEF56" s="160"/>
      <c r="WEG56" s="154"/>
      <c r="WEH56" s="161"/>
      <c r="WEI56" s="160"/>
      <c r="WEJ56" s="154"/>
      <c r="WEK56" s="161"/>
      <c r="WEL56" s="160"/>
      <c r="WEM56" s="154"/>
      <c r="WEN56" s="161"/>
      <c r="WEO56" s="160"/>
      <c r="WEP56" s="154"/>
      <c r="WEQ56" s="161"/>
      <c r="WER56" s="160"/>
      <c r="WES56" s="154"/>
      <c r="WET56" s="161"/>
      <c r="WEU56" s="160"/>
      <c r="WEV56" s="154"/>
      <c r="WEW56" s="161"/>
      <c r="WEX56" s="160"/>
      <c r="WEY56" s="154"/>
      <c r="WEZ56" s="161"/>
      <c r="WFA56" s="160"/>
      <c r="WFB56" s="154"/>
      <c r="WFC56" s="161"/>
      <c r="WFD56" s="160"/>
      <c r="WFE56" s="154"/>
      <c r="WFF56" s="161"/>
      <c r="WFG56" s="160"/>
      <c r="WFH56" s="154"/>
      <c r="WFI56" s="161"/>
      <c r="WFJ56" s="160"/>
      <c r="WFK56" s="154"/>
      <c r="WFL56" s="161"/>
      <c r="WFM56" s="160"/>
      <c r="WFN56" s="154"/>
      <c r="WFO56" s="161"/>
      <c r="WFP56" s="160"/>
      <c r="WFQ56" s="154"/>
      <c r="WFR56" s="161"/>
      <c r="WFS56" s="160"/>
      <c r="WFT56" s="154"/>
      <c r="WFU56" s="161"/>
      <c r="WFV56" s="160"/>
      <c r="WFW56" s="154"/>
      <c r="WFX56" s="161"/>
      <c r="WFY56" s="160"/>
      <c r="WFZ56" s="154"/>
      <c r="WGA56" s="161"/>
      <c r="WGB56" s="160"/>
      <c r="WGC56" s="154"/>
      <c r="WGD56" s="161"/>
      <c r="WGE56" s="160"/>
      <c r="WGF56" s="154"/>
      <c r="WGG56" s="161"/>
      <c r="WGH56" s="160"/>
      <c r="WGI56" s="154"/>
      <c r="WGJ56" s="161"/>
      <c r="WGK56" s="160"/>
      <c r="WGL56" s="154"/>
      <c r="WGM56" s="161"/>
      <c r="WGN56" s="160"/>
      <c r="WGO56" s="154"/>
      <c r="WGP56" s="161"/>
      <c r="WGQ56" s="160"/>
      <c r="WGR56" s="154"/>
      <c r="WGS56" s="161"/>
      <c r="WGT56" s="160"/>
      <c r="WGU56" s="154"/>
      <c r="WGV56" s="161"/>
      <c r="WGW56" s="160"/>
      <c r="WGX56" s="154"/>
      <c r="WGY56" s="161"/>
      <c r="WGZ56" s="160"/>
      <c r="WHA56" s="154"/>
      <c r="WHB56" s="161"/>
      <c r="WHC56" s="160"/>
      <c r="WHD56" s="154"/>
      <c r="WHE56" s="161"/>
      <c r="WHF56" s="160"/>
      <c r="WHG56" s="154"/>
      <c r="WHH56" s="161"/>
      <c r="WHI56" s="160"/>
      <c r="WHJ56" s="154"/>
      <c r="WHK56" s="161"/>
      <c r="WHL56" s="160"/>
      <c r="WHM56" s="154"/>
      <c r="WHN56" s="161"/>
      <c r="WHO56" s="160"/>
      <c r="WHP56" s="154"/>
      <c r="WHQ56" s="161"/>
      <c r="WHR56" s="160"/>
      <c r="WHS56" s="154"/>
      <c r="WHT56" s="161"/>
      <c r="WHU56" s="160"/>
      <c r="WHV56" s="154"/>
      <c r="WHW56" s="161"/>
      <c r="WHX56" s="160"/>
      <c r="WHY56" s="154"/>
      <c r="WHZ56" s="161"/>
      <c r="WIA56" s="160"/>
      <c r="WIB56" s="154"/>
      <c r="WIC56" s="161"/>
      <c r="WID56" s="160"/>
      <c r="WIE56" s="154"/>
      <c r="WIF56" s="161"/>
      <c r="WIG56" s="160"/>
      <c r="WIH56" s="154"/>
      <c r="WII56" s="161"/>
      <c r="WIJ56" s="160"/>
      <c r="WIK56" s="154"/>
      <c r="WIL56" s="161"/>
      <c r="WIM56" s="160"/>
      <c r="WIN56" s="154"/>
      <c r="WIO56" s="161"/>
      <c r="WIP56" s="160"/>
      <c r="WIQ56" s="154"/>
      <c r="WIR56" s="161"/>
      <c r="WIS56" s="160"/>
      <c r="WIT56" s="154"/>
      <c r="WIU56" s="161"/>
      <c r="WIV56" s="160"/>
      <c r="WIW56" s="154"/>
      <c r="WIX56" s="161"/>
      <c r="WIY56" s="160"/>
      <c r="WIZ56" s="154"/>
      <c r="WJA56" s="161"/>
      <c r="WJB56" s="160"/>
      <c r="WJC56" s="154"/>
      <c r="WJD56" s="161"/>
      <c r="WJE56" s="160"/>
      <c r="WJF56" s="154"/>
      <c r="WJG56" s="161"/>
      <c r="WJH56" s="160"/>
      <c r="WJI56" s="154"/>
      <c r="WJJ56" s="161"/>
      <c r="WJK56" s="160"/>
      <c r="WJL56" s="154"/>
      <c r="WJM56" s="161"/>
      <c r="WJN56" s="160"/>
      <c r="WJO56" s="154"/>
      <c r="WJP56" s="161"/>
      <c r="WJQ56" s="160"/>
      <c r="WJR56" s="154"/>
      <c r="WJS56" s="161"/>
      <c r="WJT56" s="160"/>
      <c r="WJU56" s="154"/>
      <c r="WJV56" s="161"/>
      <c r="WJW56" s="160"/>
      <c r="WJX56" s="154"/>
      <c r="WJY56" s="161"/>
      <c r="WJZ56" s="160"/>
      <c r="WKA56" s="154"/>
      <c r="WKB56" s="161"/>
      <c r="WKC56" s="160"/>
      <c r="WKD56" s="154"/>
      <c r="WKE56" s="161"/>
      <c r="WKF56" s="160"/>
      <c r="WKG56" s="154"/>
      <c r="WKH56" s="161"/>
      <c r="WKI56" s="160"/>
      <c r="WKJ56" s="154"/>
      <c r="WKK56" s="161"/>
      <c r="WKL56" s="160"/>
      <c r="WKM56" s="154"/>
      <c r="WKN56" s="161"/>
      <c r="WKO56" s="160"/>
      <c r="WKP56" s="154"/>
      <c r="WKQ56" s="161"/>
      <c r="WKR56" s="160"/>
      <c r="WKS56" s="154"/>
      <c r="WKT56" s="161"/>
      <c r="WKU56" s="160"/>
      <c r="WKV56" s="154"/>
      <c r="WKW56" s="161"/>
      <c r="WKX56" s="160"/>
      <c r="WKY56" s="154"/>
      <c r="WKZ56" s="161"/>
      <c r="WLA56" s="160"/>
      <c r="WLB56" s="154"/>
      <c r="WLC56" s="161"/>
      <c r="WLD56" s="160"/>
      <c r="WLE56" s="154"/>
      <c r="WLF56" s="161"/>
      <c r="WLG56" s="160"/>
      <c r="WLH56" s="154"/>
      <c r="WLI56" s="161"/>
      <c r="WLJ56" s="160"/>
      <c r="WLK56" s="154"/>
      <c r="WLL56" s="161"/>
      <c r="WLM56" s="160"/>
      <c r="WLN56" s="154"/>
      <c r="WLO56" s="161"/>
      <c r="WLP56" s="160"/>
      <c r="WLQ56" s="154"/>
      <c r="WLR56" s="161"/>
      <c r="WLS56" s="160"/>
      <c r="WLT56" s="154"/>
      <c r="WLU56" s="161"/>
      <c r="WLV56" s="160"/>
      <c r="WLW56" s="154"/>
      <c r="WLX56" s="161"/>
      <c r="WLY56" s="160"/>
      <c r="WLZ56" s="154"/>
      <c r="WMA56" s="161"/>
      <c r="WMB56" s="160"/>
      <c r="WMC56" s="154"/>
      <c r="WMD56" s="161"/>
      <c r="WME56" s="160"/>
      <c r="WMF56" s="154"/>
      <c r="WMG56" s="161"/>
      <c r="WMH56" s="160"/>
      <c r="WMI56" s="154"/>
      <c r="WMJ56" s="161"/>
      <c r="WMK56" s="160"/>
      <c r="WML56" s="154"/>
      <c r="WMM56" s="161"/>
      <c r="WMN56" s="160"/>
      <c r="WMO56" s="154"/>
      <c r="WMP56" s="161"/>
      <c r="WMQ56" s="160"/>
      <c r="WMR56" s="154"/>
      <c r="WMS56" s="161"/>
      <c r="WMT56" s="160"/>
      <c r="WMU56" s="154"/>
      <c r="WMV56" s="161"/>
      <c r="WMW56" s="160"/>
      <c r="WMX56" s="154"/>
      <c r="WMY56" s="161"/>
      <c r="WMZ56" s="160"/>
      <c r="WNA56" s="154"/>
      <c r="WNB56" s="161"/>
      <c r="WNC56" s="160"/>
      <c r="WND56" s="154"/>
      <c r="WNE56" s="161"/>
      <c r="WNF56" s="160"/>
      <c r="WNG56" s="154"/>
      <c r="WNH56" s="161"/>
      <c r="WNI56" s="160"/>
      <c r="WNJ56" s="154"/>
      <c r="WNK56" s="161"/>
      <c r="WNL56" s="160"/>
      <c r="WNM56" s="154"/>
      <c r="WNN56" s="161"/>
      <c r="WNO56" s="160"/>
      <c r="WNP56" s="154"/>
      <c r="WNQ56" s="161"/>
      <c r="WNR56" s="160"/>
      <c r="WNS56" s="154"/>
      <c r="WNT56" s="161"/>
      <c r="WNU56" s="160"/>
      <c r="WNV56" s="154"/>
      <c r="WNW56" s="161"/>
      <c r="WNX56" s="160"/>
      <c r="WNY56" s="154"/>
      <c r="WNZ56" s="161"/>
      <c r="WOA56" s="160"/>
      <c r="WOB56" s="154"/>
      <c r="WOC56" s="161"/>
      <c r="WOD56" s="160"/>
      <c r="WOE56" s="154"/>
      <c r="WOF56" s="161"/>
      <c r="WOG56" s="160"/>
      <c r="WOH56" s="154"/>
      <c r="WOI56" s="161"/>
      <c r="WOJ56" s="160"/>
      <c r="WOK56" s="154"/>
      <c r="WOL56" s="161"/>
      <c r="WOM56" s="160"/>
      <c r="WON56" s="154"/>
      <c r="WOO56" s="161"/>
      <c r="WOP56" s="160"/>
      <c r="WOQ56" s="154"/>
      <c r="WOR56" s="161"/>
      <c r="WOS56" s="160"/>
      <c r="WOT56" s="154"/>
      <c r="WOU56" s="161"/>
      <c r="WOV56" s="160"/>
      <c r="WOW56" s="154"/>
      <c r="WOX56" s="161"/>
      <c r="WOY56" s="160"/>
      <c r="WOZ56" s="154"/>
      <c r="WPA56" s="161"/>
      <c r="WPB56" s="160"/>
      <c r="WPC56" s="154"/>
      <c r="WPD56" s="161"/>
      <c r="WPE56" s="160"/>
      <c r="WPF56" s="154"/>
      <c r="WPG56" s="161"/>
      <c r="WPH56" s="160"/>
      <c r="WPI56" s="154"/>
      <c r="WPJ56" s="161"/>
      <c r="WPK56" s="160"/>
      <c r="WPL56" s="154"/>
      <c r="WPM56" s="161"/>
      <c r="WPN56" s="160"/>
      <c r="WPO56" s="154"/>
      <c r="WPP56" s="161"/>
      <c r="WPQ56" s="160"/>
      <c r="WPR56" s="154"/>
      <c r="WPS56" s="161"/>
      <c r="WPT56" s="160"/>
      <c r="WPU56" s="154"/>
      <c r="WPV56" s="161"/>
      <c r="WPW56" s="160"/>
      <c r="WPX56" s="154"/>
      <c r="WPY56" s="161"/>
      <c r="WPZ56" s="160"/>
      <c r="WQA56" s="154"/>
      <c r="WQB56" s="161"/>
      <c r="WQC56" s="160"/>
      <c r="WQD56" s="154"/>
      <c r="WQE56" s="161"/>
      <c r="WQF56" s="160"/>
      <c r="WQG56" s="154"/>
      <c r="WQH56" s="161"/>
      <c r="WQI56" s="160"/>
      <c r="WQJ56" s="154"/>
      <c r="WQK56" s="161"/>
      <c r="WQL56" s="160"/>
      <c r="WQM56" s="154"/>
      <c r="WQN56" s="161"/>
      <c r="WQO56" s="160"/>
      <c r="WQP56" s="154"/>
      <c r="WQQ56" s="161"/>
      <c r="WQR56" s="160"/>
      <c r="WQS56" s="154"/>
      <c r="WQT56" s="161"/>
      <c r="WQU56" s="160"/>
      <c r="WQV56" s="154"/>
      <c r="WQW56" s="161"/>
      <c r="WQX56" s="160"/>
      <c r="WQY56" s="154"/>
      <c r="WQZ56" s="161"/>
      <c r="WRA56" s="160"/>
      <c r="WRB56" s="154"/>
      <c r="WRC56" s="161"/>
      <c r="WRD56" s="160"/>
      <c r="WRE56" s="154"/>
      <c r="WRF56" s="161"/>
      <c r="WRG56" s="160"/>
      <c r="WRH56" s="154"/>
      <c r="WRI56" s="161"/>
      <c r="WRJ56" s="160"/>
      <c r="WRK56" s="154"/>
      <c r="WRL56" s="161"/>
      <c r="WRM56" s="160"/>
      <c r="WRN56" s="154"/>
      <c r="WRO56" s="161"/>
      <c r="WRP56" s="160"/>
      <c r="WRQ56" s="154"/>
      <c r="WRR56" s="161"/>
      <c r="WRS56" s="160"/>
      <c r="WRT56" s="154"/>
      <c r="WRU56" s="161"/>
      <c r="WRV56" s="160"/>
      <c r="WRW56" s="154"/>
      <c r="WRX56" s="161"/>
      <c r="WRY56" s="160"/>
      <c r="WRZ56" s="154"/>
      <c r="WSA56" s="161"/>
      <c r="WSB56" s="160"/>
      <c r="WSC56" s="154"/>
      <c r="WSD56" s="161"/>
      <c r="WSE56" s="160"/>
      <c r="WSF56" s="154"/>
      <c r="WSG56" s="161"/>
      <c r="WSH56" s="160"/>
      <c r="WSI56" s="154"/>
      <c r="WSJ56" s="161"/>
      <c r="WSK56" s="160"/>
      <c r="WSL56" s="154"/>
      <c r="WSM56" s="161"/>
      <c r="WSN56" s="160"/>
      <c r="WSO56" s="154"/>
      <c r="WSP56" s="161"/>
      <c r="WSQ56" s="160"/>
      <c r="WSR56" s="154"/>
      <c r="WSS56" s="161"/>
      <c r="WST56" s="160"/>
      <c r="WSU56" s="154"/>
      <c r="WSV56" s="161"/>
      <c r="WSW56" s="160"/>
      <c r="WSX56" s="154"/>
      <c r="WSY56" s="161"/>
      <c r="WSZ56" s="160"/>
      <c r="WTA56" s="154"/>
      <c r="WTB56" s="161"/>
      <c r="WTC56" s="160"/>
      <c r="WTD56" s="154"/>
      <c r="WTE56" s="161"/>
      <c r="WTF56" s="160"/>
      <c r="WTG56" s="154"/>
      <c r="WTH56" s="161"/>
      <c r="WTI56" s="160"/>
      <c r="WTJ56" s="154"/>
      <c r="WTK56" s="161"/>
      <c r="WTL56" s="160"/>
      <c r="WTM56" s="154"/>
      <c r="WTN56" s="161"/>
      <c r="WTO56" s="160"/>
      <c r="WTP56" s="154"/>
      <c r="WTQ56" s="161"/>
      <c r="WTR56" s="160"/>
      <c r="WTS56" s="154"/>
      <c r="WTT56" s="161"/>
      <c r="WTU56" s="160"/>
      <c r="WTV56" s="154"/>
      <c r="WTW56" s="161"/>
      <c r="WTX56" s="160"/>
      <c r="WTY56" s="154"/>
      <c r="WTZ56" s="161"/>
      <c r="WUA56" s="160"/>
      <c r="WUB56" s="154"/>
      <c r="WUC56" s="161"/>
      <c r="WUD56" s="160"/>
      <c r="WUE56" s="154"/>
      <c r="WUF56" s="161"/>
      <c r="WUG56" s="160"/>
      <c r="WUH56" s="154"/>
      <c r="WUI56" s="161"/>
      <c r="WUJ56" s="160"/>
      <c r="WUK56" s="154"/>
      <c r="WUL56" s="161"/>
      <c r="WUM56" s="160"/>
      <c r="WUN56" s="154"/>
      <c r="WUO56" s="161"/>
      <c r="WUP56" s="160"/>
      <c r="WUQ56" s="154"/>
      <c r="WUR56" s="161"/>
      <c r="WUS56" s="160"/>
      <c r="WUT56" s="154"/>
      <c r="WUU56" s="161"/>
      <c r="WUV56" s="160"/>
      <c r="WUW56" s="154"/>
      <c r="WUX56" s="161"/>
      <c r="WUY56" s="160"/>
      <c r="WUZ56" s="154"/>
      <c r="WVA56" s="161"/>
      <c r="WVB56" s="160"/>
      <c r="WVC56" s="154"/>
      <c r="WVD56" s="161"/>
      <c r="WVE56" s="160"/>
      <c r="WVF56" s="154"/>
      <c r="WVG56" s="161"/>
      <c r="WVH56" s="160"/>
      <c r="WVI56" s="154"/>
      <c r="WVJ56" s="161"/>
      <c r="WVK56" s="160"/>
      <c r="WVL56" s="154"/>
      <c r="WVM56" s="161"/>
      <c r="WVN56" s="160"/>
      <c r="WVO56" s="154"/>
      <c r="WVP56" s="161"/>
      <c r="WVQ56" s="160"/>
      <c r="WVR56" s="154"/>
      <c r="WVS56" s="161"/>
      <c r="WVT56" s="160"/>
      <c r="WVU56" s="154"/>
      <c r="WVV56" s="161"/>
      <c r="WVW56" s="160"/>
      <c r="WVX56" s="154"/>
      <c r="WVY56" s="161"/>
      <c r="WVZ56" s="160"/>
      <c r="WWA56" s="154"/>
      <c r="WWB56" s="161"/>
      <c r="WWC56" s="160"/>
      <c r="WWD56" s="154"/>
      <c r="WWE56" s="161"/>
      <c r="WWF56" s="160"/>
      <c r="WWG56" s="154"/>
      <c r="WWH56" s="161"/>
      <c r="WWI56" s="160"/>
      <c r="WWJ56" s="154"/>
      <c r="WWK56" s="161"/>
      <c r="WWL56" s="160"/>
      <c r="WWM56" s="154"/>
      <c r="WWN56" s="161"/>
      <c r="WWO56" s="160"/>
      <c r="WWP56" s="154"/>
      <c r="WWQ56" s="161"/>
      <c r="WWR56" s="160"/>
      <c r="WWS56" s="154"/>
      <c r="WWT56" s="161"/>
      <c r="WWU56" s="160"/>
      <c r="WWV56" s="154"/>
      <c r="WWW56" s="161"/>
      <c r="WWX56" s="160"/>
      <c r="WWY56" s="154"/>
      <c r="WWZ56" s="161"/>
      <c r="WXA56" s="160"/>
      <c r="WXB56" s="154"/>
      <c r="WXC56" s="161"/>
      <c r="WXD56" s="160"/>
      <c r="WXE56" s="154"/>
      <c r="WXF56" s="161"/>
      <c r="WXG56" s="160"/>
      <c r="WXH56" s="154"/>
      <c r="WXI56" s="161"/>
      <c r="WXJ56" s="160"/>
      <c r="WXK56" s="154"/>
      <c r="WXL56" s="161"/>
      <c r="WXM56" s="160"/>
      <c r="WXN56" s="154"/>
      <c r="WXO56" s="161"/>
      <c r="WXP56" s="160"/>
      <c r="WXQ56" s="154"/>
      <c r="WXR56" s="161"/>
      <c r="WXS56" s="160"/>
      <c r="WXT56" s="154"/>
      <c r="WXU56" s="161"/>
      <c r="WXV56" s="160"/>
      <c r="WXW56" s="154"/>
      <c r="WXX56" s="161"/>
      <c r="WXY56" s="160"/>
      <c r="WXZ56" s="154"/>
      <c r="WYA56" s="161"/>
      <c r="WYB56" s="160"/>
      <c r="WYC56" s="154"/>
      <c r="WYD56" s="161"/>
      <c r="WYE56" s="160"/>
      <c r="WYF56" s="154"/>
      <c r="WYG56" s="161"/>
      <c r="WYH56" s="160"/>
      <c r="WYI56" s="154"/>
      <c r="WYJ56" s="161"/>
      <c r="WYK56" s="160"/>
      <c r="WYL56" s="154"/>
      <c r="WYM56" s="161"/>
      <c r="WYN56" s="160"/>
      <c r="WYO56" s="154"/>
      <c r="WYP56" s="161"/>
      <c r="WYQ56" s="160"/>
      <c r="WYR56" s="154"/>
      <c r="WYS56" s="161"/>
      <c r="WYT56" s="160"/>
      <c r="WYU56" s="154"/>
      <c r="WYV56" s="161"/>
      <c r="WYW56" s="160"/>
      <c r="WYX56" s="154"/>
      <c r="WYY56" s="161"/>
      <c r="WYZ56" s="160"/>
      <c r="WZA56" s="154"/>
      <c r="WZB56" s="161"/>
      <c r="WZC56" s="160"/>
      <c r="WZD56" s="154"/>
      <c r="WZE56" s="161"/>
      <c r="WZF56" s="160"/>
      <c r="WZG56" s="154"/>
      <c r="WZH56" s="161"/>
      <c r="WZI56" s="160"/>
      <c r="WZJ56" s="154"/>
      <c r="WZK56" s="161"/>
      <c r="WZL56" s="160"/>
      <c r="WZM56" s="154"/>
      <c r="WZN56" s="161"/>
      <c r="WZO56" s="160"/>
      <c r="WZP56" s="154"/>
      <c r="WZQ56" s="161"/>
      <c r="WZR56" s="160"/>
      <c r="WZS56" s="154"/>
      <c r="WZT56" s="161"/>
      <c r="WZU56" s="160"/>
      <c r="WZV56" s="154"/>
      <c r="WZW56" s="161"/>
      <c r="WZX56" s="160"/>
      <c r="WZY56" s="154"/>
      <c r="WZZ56" s="161"/>
      <c r="XAA56" s="160"/>
      <c r="XAB56" s="154"/>
      <c r="XAC56" s="161"/>
      <c r="XAD56" s="160"/>
      <c r="XAE56" s="154"/>
      <c r="XAF56" s="161"/>
      <c r="XAG56" s="160"/>
      <c r="XAH56" s="154"/>
      <c r="XAI56" s="161"/>
      <c r="XAJ56" s="160"/>
      <c r="XAK56" s="154"/>
      <c r="XAL56" s="161"/>
      <c r="XAM56" s="160"/>
      <c r="XAN56" s="154"/>
      <c r="XAO56" s="161"/>
      <c r="XAP56" s="160"/>
      <c r="XAQ56" s="154"/>
      <c r="XAR56" s="161"/>
      <c r="XAS56" s="160"/>
      <c r="XAT56" s="154"/>
      <c r="XAU56" s="161"/>
      <c r="XAV56" s="160"/>
      <c r="XAW56" s="154"/>
      <c r="XAX56" s="161"/>
      <c r="XAY56" s="160"/>
      <c r="XAZ56" s="154"/>
      <c r="XBA56" s="161"/>
      <c r="XBB56" s="160"/>
      <c r="XBC56" s="154"/>
      <c r="XBD56" s="161"/>
      <c r="XBE56" s="160"/>
      <c r="XBF56" s="154"/>
      <c r="XBG56" s="161"/>
      <c r="XBH56" s="160"/>
      <c r="XBI56" s="154"/>
      <c r="XBJ56" s="161"/>
      <c r="XBK56" s="160"/>
      <c r="XBL56" s="154"/>
      <c r="XBM56" s="161"/>
      <c r="XBN56" s="160"/>
      <c r="XBO56" s="154"/>
      <c r="XBP56" s="161"/>
      <c r="XBQ56" s="160"/>
      <c r="XBR56" s="154"/>
      <c r="XBS56" s="161"/>
      <c r="XBT56" s="160"/>
      <c r="XBU56" s="154"/>
      <c r="XBV56" s="161"/>
      <c r="XBW56" s="160"/>
      <c r="XBX56" s="154"/>
      <c r="XBY56" s="161"/>
      <c r="XBZ56" s="160"/>
      <c r="XCA56" s="154"/>
      <c r="XCB56" s="161"/>
      <c r="XCC56" s="160"/>
      <c r="XCD56" s="154"/>
      <c r="XCE56" s="161"/>
      <c r="XCF56" s="160"/>
      <c r="XCG56" s="154"/>
      <c r="XCH56" s="161"/>
      <c r="XCI56" s="160"/>
      <c r="XCJ56" s="154"/>
      <c r="XCK56" s="161"/>
      <c r="XCL56" s="160"/>
      <c r="XCM56" s="154"/>
      <c r="XCN56" s="161"/>
      <c r="XCO56" s="160"/>
      <c r="XCP56" s="154"/>
      <c r="XCQ56" s="161"/>
      <c r="XCR56" s="160"/>
      <c r="XCS56" s="154"/>
      <c r="XCT56" s="161"/>
      <c r="XCU56" s="160"/>
      <c r="XCV56" s="154"/>
      <c r="XCW56" s="161"/>
      <c r="XCX56" s="160"/>
      <c r="XCY56" s="154"/>
      <c r="XCZ56" s="161"/>
      <c r="XDA56" s="160"/>
      <c r="XDB56" s="154"/>
      <c r="XDC56" s="161"/>
      <c r="XDD56" s="160"/>
      <c r="XDE56" s="154"/>
      <c r="XDF56" s="161"/>
      <c r="XDG56" s="160"/>
      <c r="XDH56" s="154"/>
      <c r="XDI56" s="161"/>
      <c r="XDJ56" s="160"/>
      <c r="XDK56" s="154"/>
      <c r="XDL56" s="161"/>
      <c r="XDM56" s="160"/>
      <c r="XDN56" s="154"/>
      <c r="XDO56" s="161"/>
      <c r="XDP56" s="160"/>
      <c r="XDQ56" s="154"/>
      <c r="XDR56" s="161"/>
      <c r="XDS56" s="160"/>
      <c r="XDT56" s="154"/>
      <c r="XDU56" s="161"/>
      <c r="XDV56" s="160"/>
      <c r="XDW56" s="154"/>
      <c r="XDX56" s="161"/>
      <c r="XDY56" s="160"/>
      <c r="XDZ56" s="154"/>
      <c r="XEA56" s="161"/>
      <c r="XEB56" s="160"/>
      <c r="XEC56" s="154"/>
      <c r="XED56" s="161"/>
      <c r="XEE56" s="160"/>
      <c r="XEF56" s="154"/>
      <c r="XEG56" s="161"/>
      <c r="XEH56" s="160"/>
      <c r="XEI56" s="154"/>
      <c r="XEJ56" s="161"/>
      <c r="XEK56" s="160"/>
      <c r="XEL56" s="154"/>
      <c r="XEM56" s="161"/>
      <c r="XEN56" s="160"/>
      <c r="XEO56" s="154"/>
      <c r="XEP56" s="161"/>
      <c r="XEQ56" s="160"/>
      <c r="XER56" s="154"/>
      <c r="XES56" s="161"/>
      <c r="XET56" s="160"/>
      <c r="XEU56" s="154"/>
      <c r="XEV56" s="161"/>
      <c r="XEW56" s="160"/>
      <c r="XEX56" s="154"/>
      <c r="XEY56" s="161"/>
      <c r="XEZ56" s="160"/>
      <c r="XFA56" s="154"/>
      <c r="XFB56" s="161"/>
      <c r="XFC56" s="160"/>
      <c r="XFD56" s="154"/>
    </row>
    <row r="57" spans="1:16384" ht="9.75" customHeight="1">
      <c r="A57"/>
      <c r="B57" s="160"/>
      <c r="C57" s="160"/>
      <c r="D57" s="154"/>
      <c r="E57" s="161"/>
      <c r="F57" s="160"/>
      <c r="G57" s="154"/>
      <c r="H57" s="161"/>
      <c r="I57" s="160"/>
      <c r="J57" s="154"/>
      <c r="K57" s="161"/>
      <c r="L57" s="160"/>
      <c r="M57" s="154"/>
      <c r="N57" s="161"/>
      <c r="O57" s="160"/>
      <c r="P57" s="154"/>
      <c r="Q57" s="161"/>
      <c r="R57" s="160"/>
      <c r="S57" s="154"/>
      <c r="T57" s="161"/>
      <c r="U57" s="160"/>
      <c r="V57" s="154"/>
      <c r="W57" s="161"/>
      <c r="X57" s="160"/>
      <c r="Y57" s="154"/>
      <c r="Z57" s="161"/>
      <c r="AA57" s="160"/>
      <c r="AB57" s="154"/>
      <c r="AC57" s="161"/>
      <c r="AD57" s="160"/>
      <c r="AE57" s="154"/>
      <c r="AF57" s="161"/>
      <c r="AG57" s="160"/>
      <c r="AH57" s="154"/>
      <c r="AI57" s="161"/>
      <c r="AJ57" s="160"/>
      <c r="AK57" s="154"/>
      <c r="AL57" s="161"/>
      <c r="AM57" s="160"/>
      <c r="AN57" s="154"/>
      <c r="AO57" s="161"/>
      <c r="AP57" s="160"/>
      <c r="AQ57" s="154"/>
      <c r="AR57" s="161"/>
      <c r="AS57" s="160"/>
      <c r="AT57" s="154"/>
      <c r="AU57" s="161"/>
      <c r="AV57" s="160"/>
      <c r="AW57" s="154"/>
      <c r="AX57" s="161"/>
      <c r="AY57" s="160"/>
      <c r="AZ57" s="154"/>
      <c r="BA57" s="161"/>
      <c r="BB57" s="160"/>
      <c r="BC57" s="154"/>
      <c r="BD57" s="161"/>
      <c r="BE57" s="160"/>
      <c r="BF57" s="154"/>
      <c r="BG57" s="161"/>
      <c r="BH57" s="160"/>
      <c r="BI57" s="154"/>
      <c r="BJ57" s="161"/>
      <c r="BK57" s="160"/>
      <c r="BL57" s="154"/>
      <c r="BM57" s="161"/>
      <c r="BN57" s="160"/>
      <c r="BO57" s="154"/>
      <c r="BP57" s="161"/>
      <c r="BQ57" s="160"/>
      <c r="BR57" s="154"/>
      <c r="BS57" s="161"/>
      <c r="BT57" s="160"/>
      <c r="BU57" s="154"/>
      <c r="BV57" s="161"/>
      <c r="BW57" s="160"/>
      <c r="BX57" s="154"/>
      <c r="BY57" s="161"/>
      <c r="BZ57" s="160"/>
      <c r="CA57" s="154"/>
      <c r="CB57" s="161"/>
      <c r="CC57" s="160"/>
      <c r="CD57" s="154"/>
      <c r="CE57" s="161"/>
      <c r="CF57" s="160"/>
      <c r="CG57" s="154"/>
      <c r="CH57" s="161"/>
      <c r="CI57" s="160"/>
      <c r="CJ57" s="154"/>
      <c r="CK57" s="161"/>
      <c r="CL57" s="160"/>
      <c r="CM57" s="154"/>
      <c r="CN57" s="161"/>
      <c r="CO57" s="160"/>
      <c r="CP57" s="154"/>
      <c r="CQ57" s="161"/>
      <c r="CR57" s="160"/>
      <c r="CS57" s="154"/>
      <c r="CT57" s="161"/>
      <c r="CU57" s="160"/>
      <c r="CV57" s="154"/>
      <c r="CW57" s="161"/>
      <c r="CX57" s="160"/>
      <c r="CY57" s="154"/>
      <c r="CZ57" s="161"/>
      <c r="DA57" s="160"/>
      <c r="DB57" s="154"/>
      <c r="DC57" s="161"/>
      <c r="DD57" s="160"/>
      <c r="DE57" s="154"/>
      <c r="DF57" s="161"/>
      <c r="DG57" s="160"/>
      <c r="DH57" s="154"/>
      <c r="DI57" s="161"/>
      <c r="DJ57" s="160"/>
      <c r="DK57" s="154"/>
      <c r="DL57" s="161"/>
      <c r="DM57" s="160"/>
      <c r="DN57" s="154"/>
      <c r="DO57" s="161"/>
      <c r="DP57" s="160"/>
      <c r="DQ57" s="154"/>
      <c r="DR57" s="161"/>
      <c r="DS57" s="160"/>
      <c r="DT57" s="154"/>
      <c r="DU57" s="161"/>
      <c r="DV57" s="160"/>
      <c r="DW57" s="154"/>
      <c r="DX57" s="161"/>
      <c r="DY57" s="160"/>
      <c r="DZ57" s="154"/>
      <c r="EA57" s="161"/>
      <c r="EB57" s="160"/>
      <c r="EC57" s="154"/>
      <c r="ED57" s="161"/>
      <c r="EE57" s="160"/>
      <c r="EF57" s="154"/>
      <c r="EG57" s="161"/>
      <c r="EH57" s="160"/>
      <c r="EI57" s="154"/>
      <c r="EJ57" s="161"/>
      <c r="EK57" s="160"/>
      <c r="EL57" s="154"/>
      <c r="EM57" s="161"/>
      <c r="EN57" s="160"/>
      <c r="EO57" s="154"/>
      <c r="EP57" s="161"/>
      <c r="EQ57" s="160"/>
      <c r="ER57" s="154"/>
      <c r="ES57" s="161"/>
      <c r="ET57" s="160"/>
      <c r="EU57" s="154"/>
      <c r="EV57" s="161"/>
      <c r="EW57" s="160"/>
      <c r="EX57" s="154"/>
      <c r="EY57" s="161"/>
      <c r="EZ57" s="160"/>
      <c r="FA57" s="154"/>
      <c r="FB57" s="161"/>
      <c r="FC57" s="160"/>
      <c r="FD57" s="154"/>
      <c r="FE57" s="161"/>
      <c r="FF57" s="160"/>
      <c r="FG57" s="154"/>
      <c r="FH57" s="161"/>
      <c r="FI57" s="160"/>
      <c r="FJ57" s="154"/>
      <c r="FK57" s="161"/>
      <c r="FL57" s="160"/>
      <c r="FM57" s="154"/>
      <c r="FN57" s="161"/>
      <c r="FO57" s="160"/>
      <c r="FP57" s="154"/>
      <c r="FQ57" s="161"/>
      <c r="FR57" s="160"/>
      <c r="FS57" s="154"/>
      <c r="FT57" s="161"/>
      <c r="FU57" s="160"/>
      <c r="FV57" s="154"/>
      <c r="FW57" s="161"/>
      <c r="FX57" s="160"/>
      <c r="FY57" s="154"/>
      <c r="FZ57" s="161"/>
      <c r="GA57" s="160"/>
      <c r="GB57" s="154"/>
      <c r="GC57" s="161"/>
      <c r="GD57" s="160"/>
      <c r="GE57" s="154"/>
      <c r="GF57" s="161"/>
      <c r="GG57" s="160"/>
      <c r="GH57" s="154"/>
      <c r="GI57" s="161"/>
      <c r="GJ57" s="160"/>
      <c r="GK57" s="154"/>
      <c r="GL57" s="161"/>
      <c r="GM57" s="160"/>
      <c r="GN57" s="154"/>
      <c r="GO57" s="161"/>
      <c r="GP57" s="160"/>
      <c r="GQ57" s="154"/>
      <c r="GR57" s="161"/>
      <c r="GS57" s="160"/>
      <c r="GT57" s="154"/>
      <c r="GU57" s="161"/>
      <c r="GV57" s="160"/>
      <c r="GW57" s="154"/>
      <c r="GX57" s="161"/>
      <c r="GY57" s="160"/>
      <c r="GZ57" s="154"/>
      <c r="HA57" s="161"/>
      <c r="HB57" s="160"/>
      <c r="HC57" s="154"/>
      <c r="HD57" s="161"/>
      <c r="HE57" s="160"/>
      <c r="HF57" s="154"/>
      <c r="HG57" s="161"/>
      <c r="HH57" s="160"/>
      <c r="HI57" s="154"/>
      <c r="HJ57" s="161"/>
      <c r="HK57" s="160"/>
      <c r="HL57" s="154"/>
      <c r="HM57" s="161"/>
      <c r="HN57" s="160"/>
      <c r="HO57" s="154"/>
      <c r="HP57" s="161"/>
      <c r="HQ57" s="160"/>
      <c r="HR57" s="154"/>
      <c r="HS57" s="161"/>
      <c r="HT57" s="160"/>
      <c r="HU57" s="154"/>
      <c r="HV57" s="161"/>
      <c r="HW57" s="160"/>
      <c r="HX57" s="154"/>
      <c r="HY57" s="161"/>
      <c r="HZ57" s="160"/>
      <c r="IA57" s="154"/>
      <c r="IB57" s="161"/>
      <c r="IC57" s="160"/>
      <c r="ID57" s="154"/>
      <c r="IE57" s="161"/>
      <c r="IF57" s="160"/>
      <c r="IG57" s="154"/>
      <c r="IH57" s="161"/>
      <c r="II57" s="160"/>
      <c r="IJ57" s="154"/>
      <c r="IK57" s="161"/>
      <c r="IL57" s="160"/>
      <c r="IM57" s="154"/>
      <c r="IN57" s="161"/>
      <c r="IO57" s="160"/>
      <c r="IP57" s="154"/>
      <c r="IQ57" s="161"/>
      <c r="IR57" s="160"/>
      <c r="IS57" s="154"/>
      <c r="IT57" s="161"/>
      <c r="IU57" s="160"/>
      <c r="IV57" s="154"/>
      <c r="IW57" s="161"/>
      <c r="IX57" s="160"/>
      <c r="IY57" s="154"/>
      <c r="IZ57" s="161"/>
      <c r="JA57" s="160"/>
      <c r="JB57" s="154"/>
      <c r="JC57" s="161"/>
      <c r="JD57" s="160"/>
      <c r="JE57" s="154"/>
      <c r="JF57" s="161"/>
      <c r="JG57" s="160"/>
      <c r="JH57" s="154"/>
      <c r="JI57" s="161"/>
      <c r="JJ57" s="160"/>
      <c r="JK57" s="154"/>
      <c r="JL57" s="161"/>
      <c r="JM57" s="160"/>
      <c r="JN57" s="154"/>
      <c r="JO57" s="161"/>
      <c r="JP57" s="160"/>
      <c r="JQ57" s="154"/>
      <c r="JR57" s="161"/>
      <c r="JS57" s="160"/>
      <c r="JT57" s="154"/>
      <c r="JU57" s="161"/>
      <c r="JV57" s="160"/>
      <c r="JW57" s="154"/>
      <c r="JX57" s="161"/>
      <c r="JY57" s="160"/>
      <c r="JZ57" s="154"/>
      <c r="KA57" s="161"/>
      <c r="KB57" s="160"/>
      <c r="KC57" s="154"/>
      <c r="KD57" s="161"/>
      <c r="KE57" s="160"/>
      <c r="KF57" s="154"/>
      <c r="KG57" s="161"/>
      <c r="KH57" s="160"/>
      <c r="KI57" s="154"/>
      <c r="KJ57" s="161"/>
      <c r="KK57" s="160"/>
      <c r="KL57" s="154"/>
      <c r="KM57" s="161"/>
      <c r="KN57" s="160"/>
      <c r="KO57" s="154"/>
      <c r="KP57" s="161"/>
      <c r="KQ57" s="160"/>
      <c r="KR57" s="154"/>
      <c r="KS57" s="161"/>
      <c r="KT57" s="160"/>
      <c r="KU57" s="154"/>
      <c r="KV57" s="161"/>
      <c r="KW57" s="160"/>
      <c r="KX57" s="154"/>
      <c r="KY57" s="161"/>
      <c r="KZ57" s="160"/>
      <c r="LA57" s="154"/>
      <c r="LB57" s="161"/>
      <c r="LC57" s="160"/>
      <c r="LD57" s="154"/>
      <c r="LE57" s="161"/>
      <c r="LF57" s="160"/>
      <c r="LG57" s="154"/>
      <c r="LH57" s="161"/>
      <c r="LI57" s="160"/>
      <c r="LJ57" s="154"/>
      <c r="LK57" s="161"/>
      <c r="LL57" s="160"/>
      <c r="LM57" s="154"/>
      <c r="LN57" s="161"/>
      <c r="LO57" s="160"/>
      <c r="LP57" s="154"/>
      <c r="LQ57" s="161"/>
      <c r="LR57" s="160"/>
      <c r="LS57" s="154"/>
      <c r="LT57" s="161"/>
      <c r="LU57" s="160"/>
      <c r="LV57" s="154"/>
      <c r="LW57" s="161"/>
      <c r="LX57" s="160"/>
      <c r="LY57" s="154"/>
      <c r="LZ57" s="161"/>
      <c r="MA57" s="160"/>
      <c r="MB57" s="154"/>
      <c r="MC57" s="161"/>
      <c r="MD57" s="160"/>
      <c r="ME57" s="154"/>
      <c r="MF57" s="161"/>
      <c r="MG57" s="160"/>
      <c r="MH57" s="154"/>
      <c r="MI57" s="161"/>
      <c r="MJ57" s="160"/>
      <c r="MK57" s="154"/>
      <c r="ML57" s="161"/>
      <c r="MM57" s="160"/>
      <c r="MN57" s="154"/>
      <c r="MO57" s="161"/>
      <c r="MP57" s="160"/>
      <c r="MQ57" s="154"/>
      <c r="MR57" s="161"/>
      <c r="MS57" s="160"/>
      <c r="MT57" s="154"/>
      <c r="MU57" s="161"/>
      <c r="MV57" s="160"/>
      <c r="MW57" s="154"/>
      <c r="MX57" s="161"/>
      <c r="MY57" s="160"/>
      <c r="MZ57" s="154"/>
      <c r="NA57" s="161"/>
      <c r="NB57" s="160"/>
      <c r="NC57" s="154"/>
      <c r="ND57" s="161"/>
      <c r="NE57" s="160"/>
      <c r="NF57" s="154"/>
      <c r="NG57" s="161"/>
      <c r="NH57" s="160"/>
      <c r="NI57" s="154"/>
      <c r="NJ57" s="161"/>
      <c r="NK57" s="160"/>
      <c r="NL57" s="154"/>
      <c r="NM57" s="161"/>
      <c r="NN57" s="160"/>
      <c r="NO57" s="154"/>
      <c r="NP57" s="161"/>
      <c r="NQ57" s="160"/>
      <c r="NR57" s="154"/>
      <c r="NS57" s="161"/>
      <c r="NT57" s="160"/>
      <c r="NU57" s="154"/>
      <c r="NV57" s="161"/>
      <c r="NW57" s="160"/>
      <c r="NX57" s="154"/>
      <c r="NY57" s="161"/>
      <c r="NZ57" s="160"/>
      <c r="OA57" s="154"/>
      <c r="OB57" s="161"/>
      <c r="OC57" s="160"/>
      <c r="OD57" s="154"/>
      <c r="OE57" s="161"/>
      <c r="OF57" s="160"/>
      <c r="OG57" s="154"/>
      <c r="OH57" s="161"/>
      <c r="OI57" s="160"/>
      <c r="OJ57" s="154"/>
      <c r="OK57" s="161"/>
      <c r="OL57" s="160"/>
      <c r="OM57" s="154"/>
      <c r="ON57" s="161"/>
      <c r="OO57" s="160"/>
      <c r="OP57" s="154"/>
      <c r="OQ57" s="161"/>
      <c r="OR57" s="160"/>
      <c r="OS57" s="154"/>
      <c r="OT57" s="161"/>
      <c r="OU57" s="160"/>
      <c r="OV57" s="154"/>
      <c r="OW57" s="161"/>
      <c r="OX57" s="160"/>
      <c r="OY57" s="154"/>
      <c r="OZ57" s="161"/>
      <c r="PA57" s="160"/>
      <c r="PB57" s="154"/>
      <c r="PC57" s="161"/>
      <c r="PD57" s="160"/>
      <c r="PE57" s="154"/>
      <c r="PF57" s="161"/>
      <c r="PG57" s="160"/>
      <c r="PH57" s="154"/>
      <c r="PI57" s="161"/>
      <c r="PJ57" s="160"/>
      <c r="PK57" s="154"/>
      <c r="PL57" s="161"/>
      <c r="PM57" s="160"/>
      <c r="PN57" s="154"/>
      <c r="PO57" s="161"/>
      <c r="PP57" s="160"/>
      <c r="PQ57" s="154"/>
      <c r="PR57" s="161"/>
      <c r="PS57" s="160"/>
      <c r="PT57" s="154"/>
      <c r="PU57" s="161"/>
      <c r="PV57" s="160"/>
      <c r="PW57" s="154"/>
      <c r="PX57" s="161"/>
      <c r="PY57" s="160"/>
      <c r="PZ57" s="154"/>
      <c r="QA57" s="161"/>
      <c r="QB57" s="160"/>
      <c r="QC57" s="154"/>
      <c r="QD57" s="161"/>
      <c r="QE57" s="160"/>
      <c r="QF57" s="154"/>
      <c r="QG57" s="161"/>
      <c r="QH57" s="160"/>
      <c r="QI57" s="154"/>
      <c r="QJ57" s="161"/>
      <c r="QK57" s="160"/>
      <c r="QL57" s="154"/>
      <c r="QM57" s="161"/>
      <c r="QN57" s="160"/>
      <c r="QO57" s="154"/>
      <c r="QP57" s="161"/>
      <c r="QQ57" s="160"/>
      <c r="QR57" s="154"/>
      <c r="QS57" s="161"/>
      <c r="QT57" s="160"/>
      <c r="QU57" s="154"/>
      <c r="QV57" s="161"/>
      <c r="QW57" s="160"/>
      <c r="QX57" s="154"/>
      <c r="QY57" s="161"/>
      <c r="QZ57" s="160"/>
      <c r="RA57" s="154"/>
      <c r="RB57" s="161"/>
      <c r="RC57" s="160"/>
      <c r="RD57" s="154"/>
      <c r="RE57" s="161"/>
      <c r="RF57" s="160"/>
      <c r="RG57" s="154"/>
      <c r="RH57" s="161"/>
      <c r="RI57" s="160"/>
      <c r="RJ57" s="154"/>
      <c r="RK57" s="161"/>
      <c r="RL57" s="160"/>
      <c r="RM57" s="154"/>
      <c r="RN57" s="161"/>
      <c r="RO57" s="160"/>
      <c r="RP57" s="154"/>
      <c r="RQ57" s="161"/>
      <c r="RR57" s="160"/>
      <c r="RS57" s="154"/>
      <c r="RT57" s="161"/>
      <c r="RU57" s="160"/>
      <c r="RV57" s="154"/>
      <c r="RW57" s="161"/>
      <c r="RX57" s="160"/>
      <c r="RY57" s="154"/>
      <c r="RZ57" s="161"/>
      <c r="SA57" s="160"/>
      <c r="SB57" s="154"/>
      <c r="SC57" s="161"/>
      <c r="SD57" s="160"/>
      <c r="SE57" s="154"/>
      <c r="SF57" s="161"/>
      <c r="SG57" s="160"/>
      <c r="SH57" s="154"/>
      <c r="SI57" s="161"/>
      <c r="SJ57" s="160"/>
      <c r="SK57" s="154"/>
      <c r="SL57" s="161"/>
      <c r="SM57" s="160"/>
      <c r="SN57" s="154"/>
      <c r="SO57" s="161"/>
      <c r="SP57" s="160"/>
      <c r="SQ57" s="154"/>
      <c r="SR57" s="161"/>
      <c r="SS57" s="160"/>
      <c r="ST57" s="154"/>
      <c r="SU57" s="161"/>
      <c r="SV57" s="160"/>
      <c r="SW57" s="154"/>
      <c r="SX57" s="161"/>
      <c r="SY57" s="160"/>
      <c r="SZ57" s="154"/>
      <c r="TA57" s="161"/>
      <c r="TB57" s="160"/>
      <c r="TC57" s="154"/>
      <c r="TD57" s="161"/>
      <c r="TE57" s="160"/>
      <c r="TF57" s="154"/>
      <c r="TG57" s="161"/>
      <c r="TH57" s="160"/>
      <c r="TI57" s="154"/>
      <c r="TJ57" s="161"/>
      <c r="TK57" s="160"/>
      <c r="TL57" s="154"/>
      <c r="TM57" s="161"/>
      <c r="TN57" s="160"/>
      <c r="TO57" s="154"/>
      <c r="TP57" s="161"/>
      <c r="TQ57" s="160"/>
      <c r="TR57" s="154"/>
      <c r="TS57" s="161"/>
      <c r="TT57" s="160"/>
      <c r="TU57" s="154"/>
      <c r="TV57" s="161"/>
      <c r="TW57" s="160"/>
      <c r="TX57" s="154"/>
      <c r="TY57" s="161"/>
      <c r="TZ57" s="160"/>
      <c r="UA57" s="154"/>
      <c r="UB57" s="161"/>
      <c r="UC57" s="160"/>
      <c r="UD57" s="154"/>
      <c r="UE57" s="161"/>
      <c r="UF57" s="160"/>
      <c r="UG57" s="154"/>
      <c r="UH57" s="161"/>
      <c r="UI57" s="160"/>
      <c r="UJ57" s="154"/>
      <c r="UK57" s="161"/>
      <c r="UL57" s="160"/>
      <c r="UM57" s="154"/>
      <c r="UN57" s="161"/>
      <c r="UO57" s="160"/>
      <c r="UP57" s="154"/>
      <c r="UQ57" s="161"/>
      <c r="UR57" s="160"/>
      <c r="US57" s="154"/>
      <c r="UT57" s="161"/>
      <c r="UU57" s="160"/>
      <c r="UV57" s="154"/>
      <c r="UW57" s="161"/>
      <c r="UX57" s="160"/>
      <c r="UY57" s="154"/>
      <c r="UZ57" s="161"/>
      <c r="VA57" s="160"/>
      <c r="VB57" s="154"/>
      <c r="VC57" s="161"/>
      <c r="VD57" s="160"/>
      <c r="VE57" s="154"/>
      <c r="VF57" s="161"/>
      <c r="VG57" s="160"/>
      <c r="VH57" s="154"/>
      <c r="VI57" s="161"/>
      <c r="VJ57" s="160"/>
      <c r="VK57" s="154"/>
      <c r="VL57" s="161"/>
      <c r="VM57" s="160"/>
      <c r="VN57" s="154"/>
      <c r="VO57" s="161"/>
      <c r="VP57" s="160"/>
      <c r="VQ57" s="154"/>
      <c r="VR57" s="161"/>
      <c r="VS57" s="160"/>
      <c r="VT57" s="154"/>
      <c r="VU57" s="161"/>
      <c r="VV57" s="160"/>
      <c r="VW57" s="154"/>
      <c r="VX57" s="161"/>
      <c r="VY57" s="160"/>
      <c r="VZ57" s="154"/>
      <c r="WA57" s="161"/>
      <c r="WB57" s="160"/>
      <c r="WC57" s="154"/>
      <c r="WD57" s="161"/>
      <c r="WE57" s="160"/>
      <c r="WF57" s="154"/>
      <c r="WG57" s="161"/>
      <c r="WH57" s="160"/>
      <c r="WI57" s="154"/>
      <c r="WJ57" s="161"/>
      <c r="WK57" s="160"/>
      <c r="WL57" s="154"/>
      <c r="WM57" s="161"/>
      <c r="WN57" s="160"/>
      <c r="WO57" s="154"/>
      <c r="WP57" s="161"/>
      <c r="WQ57" s="160"/>
      <c r="WR57" s="154"/>
      <c r="WS57" s="161"/>
      <c r="WT57" s="160"/>
      <c r="WU57" s="154"/>
      <c r="WV57" s="161"/>
      <c r="WW57" s="160"/>
      <c r="WX57" s="154"/>
      <c r="WY57" s="161"/>
      <c r="WZ57" s="160"/>
      <c r="XA57" s="154"/>
      <c r="XB57" s="161"/>
      <c r="XC57" s="160"/>
      <c r="XD57" s="154"/>
      <c r="XE57" s="161"/>
      <c r="XF57" s="160"/>
      <c r="XG57" s="154"/>
      <c r="XH57" s="161"/>
      <c r="XI57" s="160"/>
      <c r="XJ57" s="154"/>
      <c r="XK57" s="161"/>
      <c r="XL57" s="160"/>
      <c r="XM57" s="154"/>
      <c r="XN57" s="161"/>
      <c r="XO57" s="160"/>
      <c r="XP57" s="154"/>
      <c r="XQ57" s="161"/>
      <c r="XR57" s="160"/>
      <c r="XS57" s="154"/>
      <c r="XT57" s="161"/>
      <c r="XU57" s="160"/>
      <c r="XV57" s="154"/>
      <c r="XW57" s="161"/>
      <c r="XX57" s="160"/>
      <c r="XY57" s="154"/>
      <c r="XZ57" s="161"/>
      <c r="YA57" s="160"/>
      <c r="YB57" s="154"/>
      <c r="YC57" s="161"/>
      <c r="YD57" s="160"/>
      <c r="YE57" s="154"/>
      <c r="YF57" s="161"/>
      <c r="YG57" s="160"/>
      <c r="YH57" s="154"/>
      <c r="YI57" s="161"/>
      <c r="YJ57" s="160"/>
      <c r="YK57" s="154"/>
      <c r="YL57" s="161"/>
      <c r="YM57" s="160"/>
      <c r="YN57" s="154"/>
      <c r="YO57" s="161"/>
      <c r="YP57" s="160"/>
      <c r="YQ57" s="154"/>
      <c r="YR57" s="161"/>
      <c r="YS57" s="160"/>
      <c r="YT57" s="154"/>
      <c r="YU57" s="161"/>
      <c r="YV57" s="160"/>
      <c r="YW57" s="154"/>
      <c r="YX57" s="161"/>
      <c r="YY57" s="160"/>
      <c r="YZ57" s="154"/>
      <c r="ZA57" s="161"/>
      <c r="ZB57" s="160"/>
      <c r="ZC57" s="154"/>
      <c r="ZD57" s="161"/>
      <c r="ZE57" s="160"/>
      <c r="ZF57" s="154"/>
      <c r="ZG57" s="161"/>
      <c r="ZH57" s="160"/>
      <c r="ZI57" s="154"/>
      <c r="ZJ57" s="161"/>
      <c r="ZK57" s="160"/>
      <c r="ZL57" s="154"/>
      <c r="ZM57" s="161"/>
      <c r="ZN57" s="160"/>
      <c r="ZO57" s="154"/>
      <c r="ZP57" s="161"/>
      <c r="ZQ57" s="160"/>
      <c r="ZR57" s="154"/>
      <c r="ZS57" s="161"/>
      <c r="ZT57" s="160"/>
      <c r="ZU57" s="154"/>
      <c r="ZV57" s="161"/>
      <c r="ZW57" s="160"/>
      <c r="ZX57" s="154"/>
      <c r="ZY57" s="161"/>
      <c r="ZZ57" s="160"/>
      <c r="AAA57" s="154"/>
      <c r="AAB57" s="161"/>
      <c r="AAC57" s="160"/>
      <c r="AAD57" s="154"/>
      <c r="AAE57" s="161"/>
      <c r="AAF57" s="160"/>
      <c r="AAG57" s="154"/>
      <c r="AAH57" s="161"/>
      <c r="AAI57" s="160"/>
      <c r="AAJ57" s="154"/>
      <c r="AAK57" s="161"/>
      <c r="AAL57" s="160"/>
      <c r="AAM57" s="154"/>
      <c r="AAN57" s="161"/>
      <c r="AAO57" s="160"/>
      <c r="AAP57" s="154"/>
      <c r="AAQ57" s="161"/>
      <c r="AAR57" s="160"/>
      <c r="AAS57" s="154"/>
      <c r="AAT57" s="161"/>
      <c r="AAU57" s="160"/>
      <c r="AAV57" s="154"/>
      <c r="AAW57" s="161"/>
      <c r="AAX57" s="160"/>
      <c r="AAY57" s="154"/>
      <c r="AAZ57" s="161"/>
      <c r="ABA57" s="160"/>
      <c r="ABB57" s="154"/>
      <c r="ABC57" s="161"/>
      <c r="ABD57" s="160"/>
      <c r="ABE57" s="154"/>
      <c r="ABF57" s="161"/>
      <c r="ABG57" s="160"/>
      <c r="ABH57" s="154"/>
      <c r="ABI57" s="161"/>
      <c r="ABJ57" s="160"/>
      <c r="ABK57" s="154"/>
      <c r="ABL57" s="161"/>
      <c r="ABM57" s="160"/>
      <c r="ABN57" s="154"/>
      <c r="ABO57" s="161"/>
      <c r="ABP57" s="160"/>
      <c r="ABQ57" s="154"/>
      <c r="ABR57" s="161"/>
      <c r="ABS57" s="160"/>
      <c r="ABT57" s="154"/>
      <c r="ABU57" s="161"/>
      <c r="ABV57" s="160"/>
      <c r="ABW57" s="154"/>
      <c r="ABX57" s="161"/>
      <c r="ABY57" s="160"/>
      <c r="ABZ57" s="154"/>
      <c r="ACA57" s="161"/>
      <c r="ACB57" s="160"/>
      <c r="ACC57" s="154"/>
      <c r="ACD57" s="161"/>
      <c r="ACE57" s="160"/>
      <c r="ACF57" s="154"/>
      <c r="ACG57" s="161"/>
      <c r="ACH57" s="160"/>
      <c r="ACI57" s="154"/>
      <c r="ACJ57" s="161"/>
      <c r="ACK57" s="160"/>
      <c r="ACL57" s="154"/>
      <c r="ACM57" s="161"/>
      <c r="ACN57" s="160"/>
      <c r="ACO57" s="154"/>
      <c r="ACP57" s="161"/>
      <c r="ACQ57" s="160"/>
      <c r="ACR57" s="154"/>
      <c r="ACS57" s="161"/>
      <c r="ACT57" s="160"/>
      <c r="ACU57" s="154"/>
      <c r="ACV57" s="161"/>
      <c r="ACW57" s="160"/>
      <c r="ACX57" s="154"/>
      <c r="ACY57" s="161"/>
      <c r="ACZ57" s="160"/>
      <c r="ADA57" s="154"/>
      <c r="ADB57" s="161"/>
      <c r="ADC57" s="160"/>
      <c r="ADD57" s="154"/>
      <c r="ADE57" s="161"/>
      <c r="ADF57" s="160"/>
      <c r="ADG57" s="154"/>
      <c r="ADH57" s="161"/>
      <c r="ADI57" s="160"/>
      <c r="ADJ57" s="154"/>
      <c r="ADK57" s="161"/>
      <c r="ADL57" s="160"/>
      <c r="ADM57" s="154"/>
      <c r="ADN57" s="161"/>
      <c r="ADO57" s="160"/>
      <c r="ADP57" s="154"/>
      <c r="ADQ57" s="161"/>
      <c r="ADR57" s="160"/>
      <c r="ADS57" s="154"/>
      <c r="ADT57" s="161"/>
      <c r="ADU57" s="160"/>
      <c r="ADV57" s="154"/>
      <c r="ADW57" s="161"/>
      <c r="ADX57" s="160"/>
      <c r="ADY57" s="154"/>
      <c r="ADZ57" s="161"/>
      <c r="AEA57" s="160"/>
      <c r="AEB57" s="154"/>
      <c r="AEC57" s="161"/>
      <c r="AED57" s="160"/>
      <c r="AEE57" s="154"/>
      <c r="AEF57" s="161"/>
      <c r="AEG57" s="160"/>
      <c r="AEH57" s="154"/>
      <c r="AEI57" s="161"/>
      <c r="AEJ57" s="160"/>
      <c r="AEK57" s="154"/>
      <c r="AEL57" s="161"/>
      <c r="AEM57" s="160"/>
      <c r="AEN57" s="154"/>
      <c r="AEO57" s="161"/>
      <c r="AEP57" s="160"/>
      <c r="AEQ57" s="154"/>
      <c r="AER57" s="161"/>
      <c r="AES57" s="160"/>
      <c r="AET57" s="154"/>
      <c r="AEU57" s="161"/>
      <c r="AEV57" s="160"/>
      <c r="AEW57" s="154"/>
      <c r="AEX57" s="161"/>
      <c r="AEY57" s="160"/>
      <c r="AEZ57" s="154"/>
      <c r="AFA57" s="161"/>
      <c r="AFB57" s="160"/>
      <c r="AFC57" s="154"/>
      <c r="AFD57" s="161"/>
      <c r="AFE57" s="160"/>
      <c r="AFF57" s="154"/>
      <c r="AFG57" s="161"/>
      <c r="AFH57" s="160"/>
      <c r="AFI57" s="154"/>
      <c r="AFJ57" s="161"/>
      <c r="AFK57" s="160"/>
      <c r="AFL57" s="154"/>
      <c r="AFM57" s="161"/>
      <c r="AFN57" s="160"/>
      <c r="AFO57" s="154"/>
      <c r="AFP57" s="161"/>
      <c r="AFQ57" s="160"/>
      <c r="AFR57" s="154"/>
      <c r="AFS57" s="161"/>
      <c r="AFT57" s="160"/>
      <c r="AFU57" s="154"/>
      <c r="AFV57" s="161"/>
      <c r="AFW57" s="160"/>
      <c r="AFX57" s="154"/>
      <c r="AFY57" s="161"/>
      <c r="AFZ57" s="160"/>
      <c r="AGA57" s="154"/>
      <c r="AGB57" s="161"/>
      <c r="AGC57" s="160"/>
      <c r="AGD57" s="154"/>
      <c r="AGE57" s="161"/>
      <c r="AGF57" s="160"/>
      <c r="AGG57" s="154"/>
      <c r="AGH57" s="161"/>
      <c r="AGI57" s="160"/>
      <c r="AGJ57" s="154"/>
      <c r="AGK57" s="161"/>
      <c r="AGL57" s="160"/>
      <c r="AGM57" s="154"/>
      <c r="AGN57" s="161"/>
      <c r="AGO57" s="160"/>
      <c r="AGP57" s="154"/>
      <c r="AGQ57" s="161"/>
      <c r="AGR57" s="160"/>
      <c r="AGS57" s="154"/>
      <c r="AGT57" s="161"/>
      <c r="AGU57" s="160"/>
      <c r="AGV57" s="154"/>
      <c r="AGW57" s="161"/>
      <c r="AGX57" s="160"/>
      <c r="AGY57" s="154"/>
      <c r="AGZ57" s="161"/>
      <c r="AHA57" s="160"/>
      <c r="AHB57" s="154"/>
      <c r="AHC57" s="161"/>
      <c r="AHD57" s="160"/>
      <c r="AHE57" s="154"/>
      <c r="AHF57" s="161"/>
      <c r="AHG57" s="160"/>
      <c r="AHH57" s="154"/>
      <c r="AHI57" s="161"/>
      <c r="AHJ57" s="160"/>
      <c r="AHK57" s="154"/>
      <c r="AHL57" s="161"/>
      <c r="AHM57" s="160"/>
      <c r="AHN57" s="154"/>
      <c r="AHO57" s="161"/>
      <c r="AHP57" s="160"/>
      <c r="AHQ57" s="154"/>
      <c r="AHR57" s="161"/>
      <c r="AHS57" s="160"/>
      <c r="AHT57" s="154"/>
      <c r="AHU57" s="161"/>
      <c r="AHV57" s="160"/>
      <c r="AHW57" s="154"/>
      <c r="AHX57" s="161"/>
      <c r="AHY57" s="160"/>
      <c r="AHZ57" s="154"/>
      <c r="AIA57" s="161"/>
      <c r="AIB57" s="160"/>
      <c r="AIC57" s="154"/>
      <c r="AID57" s="161"/>
      <c r="AIE57" s="160"/>
      <c r="AIF57" s="154"/>
      <c r="AIG57" s="161"/>
      <c r="AIH57" s="160"/>
      <c r="AII57" s="154"/>
      <c r="AIJ57" s="161"/>
      <c r="AIK57" s="160"/>
      <c r="AIL57" s="154"/>
      <c r="AIM57" s="161"/>
      <c r="AIN57" s="160"/>
      <c r="AIO57" s="154"/>
      <c r="AIP57" s="161"/>
      <c r="AIQ57" s="160"/>
      <c r="AIR57" s="154"/>
      <c r="AIS57" s="161"/>
      <c r="AIT57" s="160"/>
      <c r="AIU57" s="154"/>
      <c r="AIV57" s="161"/>
      <c r="AIW57" s="160"/>
      <c r="AIX57" s="154"/>
      <c r="AIY57" s="161"/>
      <c r="AIZ57" s="160"/>
      <c r="AJA57" s="154"/>
      <c r="AJB57" s="161"/>
      <c r="AJC57" s="160"/>
      <c r="AJD57" s="154"/>
      <c r="AJE57" s="161"/>
      <c r="AJF57" s="160"/>
      <c r="AJG57" s="154"/>
      <c r="AJH57" s="161"/>
      <c r="AJI57" s="160"/>
      <c r="AJJ57" s="154"/>
      <c r="AJK57" s="161"/>
      <c r="AJL57" s="160"/>
      <c r="AJM57" s="154"/>
      <c r="AJN57" s="161"/>
      <c r="AJO57" s="160"/>
      <c r="AJP57" s="154"/>
      <c r="AJQ57" s="161"/>
      <c r="AJR57" s="160"/>
      <c r="AJS57" s="154"/>
      <c r="AJT57" s="161"/>
      <c r="AJU57" s="160"/>
      <c r="AJV57" s="154"/>
      <c r="AJW57" s="161"/>
      <c r="AJX57" s="160"/>
      <c r="AJY57" s="154"/>
      <c r="AJZ57" s="161"/>
      <c r="AKA57" s="160"/>
      <c r="AKB57" s="154"/>
      <c r="AKC57" s="161"/>
      <c r="AKD57" s="160"/>
      <c r="AKE57" s="154"/>
      <c r="AKF57" s="161"/>
      <c r="AKG57" s="160"/>
      <c r="AKH57" s="154"/>
      <c r="AKI57" s="161"/>
      <c r="AKJ57" s="160"/>
      <c r="AKK57" s="154"/>
      <c r="AKL57" s="161"/>
      <c r="AKM57" s="160"/>
      <c r="AKN57" s="154"/>
      <c r="AKO57" s="161"/>
      <c r="AKP57" s="160"/>
      <c r="AKQ57" s="154"/>
      <c r="AKR57" s="161"/>
      <c r="AKS57" s="160"/>
      <c r="AKT57" s="154"/>
      <c r="AKU57" s="161"/>
      <c r="AKV57" s="160"/>
      <c r="AKW57" s="154"/>
      <c r="AKX57" s="161"/>
      <c r="AKY57" s="160"/>
      <c r="AKZ57" s="154"/>
      <c r="ALA57" s="161"/>
      <c r="ALB57" s="160"/>
      <c r="ALC57" s="154"/>
      <c r="ALD57" s="161"/>
      <c r="ALE57" s="160"/>
      <c r="ALF57" s="154"/>
      <c r="ALG57" s="161"/>
      <c r="ALH57" s="160"/>
      <c r="ALI57" s="154"/>
      <c r="ALJ57" s="161"/>
      <c r="ALK57" s="160"/>
      <c r="ALL57" s="154"/>
      <c r="ALM57" s="161"/>
      <c r="ALN57" s="160"/>
      <c r="ALO57" s="154"/>
      <c r="ALP57" s="161"/>
      <c r="ALQ57" s="160"/>
      <c r="ALR57" s="154"/>
      <c r="ALS57" s="161"/>
      <c r="ALT57" s="160"/>
      <c r="ALU57" s="154"/>
      <c r="ALV57" s="161"/>
      <c r="ALW57" s="160"/>
      <c r="ALX57" s="154"/>
      <c r="ALY57" s="161"/>
      <c r="ALZ57" s="160"/>
      <c r="AMA57" s="154"/>
      <c r="AMB57" s="161"/>
      <c r="AMC57" s="160"/>
      <c r="AMD57" s="154"/>
      <c r="AME57" s="161"/>
      <c r="AMF57" s="160"/>
      <c r="AMG57" s="154"/>
      <c r="AMH57" s="161"/>
      <c r="AMI57" s="160"/>
      <c r="AMJ57" s="154"/>
      <c r="AMK57" s="161"/>
      <c r="AML57" s="160"/>
      <c r="AMM57" s="154"/>
      <c r="AMN57" s="161"/>
      <c r="AMO57" s="160"/>
      <c r="AMP57" s="154"/>
      <c r="AMQ57" s="161"/>
      <c r="AMR57" s="160"/>
      <c r="AMS57" s="154"/>
      <c r="AMT57" s="161"/>
      <c r="AMU57" s="160"/>
      <c r="AMV57" s="154"/>
      <c r="AMW57" s="161"/>
      <c r="AMX57" s="160"/>
      <c r="AMY57" s="154"/>
      <c r="AMZ57" s="161"/>
      <c r="ANA57" s="160"/>
      <c r="ANB57" s="154"/>
      <c r="ANC57" s="161"/>
      <c r="AND57" s="160"/>
      <c r="ANE57" s="154"/>
      <c r="ANF57" s="161"/>
      <c r="ANG57" s="160"/>
      <c r="ANH57" s="154"/>
      <c r="ANI57" s="161"/>
      <c r="ANJ57" s="160"/>
      <c r="ANK57" s="154"/>
      <c r="ANL57" s="161"/>
      <c r="ANM57" s="160"/>
      <c r="ANN57" s="154"/>
      <c r="ANO57" s="161"/>
      <c r="ANP57" s="160"/>
      <c r="ANQ57" s="154"/>
      <c r="ANR57" s="161"/>
      <c r="ANS57" s="160"/>
      <c r="ANT57" s="154"/>
      <c r="ANU57" s="161"/>
      <c r="ANV57" s="160"/>
      <c r="ANW57" s="154"/>
      <c r="ANX57" s="161"/>
      <c r="ANY57" s="160"/>
      <c r="ANZ57" s="154"/>
      <c r="AOA57" s="161"/>
      <c r="AOB57" s="160"/>
      <c r="AOC57" s="154"/>
      <c r="AOD57" s="161"/>
      <c r="AOE57" s="160"/>
      <c r="AOF57" s="154"/>
      <c r="AOG57" s="161"/>
      <c r="AOH57" s="160"/>
      <c r="AOI57" s="154"/>
      <c r="AOJ57" s="161"/>
      <c r="AOK57" s="160"/>
      <c r="AOL57" s="154"/>
      <c r="AOM57" s="161"/>
      <c r="AON57" s="160"/>
      <c r="AOO57" s="154"/>
      <c r="AOP57" s="161"/>
      <c r="AOQ57" s="160"/>
      <c r="AOR57" s="154"/>
      <c r="AOS57" s="161"/>
      <c r="AOT57" s="160"/>
      <c r="AOU57" s="154"/>
      <c r="AOV57" s="161"/>
      <c r="AOW57" s="160"/>
      <c r="AOX57" s="154"/>
      <c r="AOY57" s="161"/>
      <c r="AOZ57" s="160"/>
      <c r="APA57" s="154"/>
      <c r="APB57" s="161"/>
      <c r="APC57" s="160"/>
      <c r="APD57" s="154"/>
      <c r="APE57" s="161"/>
      <c r="APF57" s="160"/>
      <c r="APG57" s="154"/>
      <c r="APH57" s="161"/>
      <c r="API57" s="160"/>
      <c r="APJ57" s="154"/>
      <c r="APK57" s="161"/>
      <c r="APL57" s="160"/>
      <c r="APM57" s="154"/>
      <c r="APN57" s="161"/>
      <c r="APO57" s="160"/>
      <c r="APP57" s="154"/>
      <c r="APQ57" s="161"/>
      <c r="APR57" s="160"/>
      <c r="APS57" s="154"/>
      <c r="APT57" s="161"/>
      <c r="APU57" s="160"/>
      <c r="APV57" s="154"/>
      <c r="APW57" s="161"/>
      <c r="APX57" s="160"/>
      <c r="APY57" s="154"/>
      <c r="APZ57" s="161"/>
      <c r="AQA57" s="160"/>
      <c r="AQB57" s="154"/>
      <c r="AQC57" s="161"/>
      <c r="AQD57" s="160"/>
      <c r="AQE57" s="154"/>
      <c r="AQF57" s="161"/>
      <c r="AQG57" s="160"/>
      <c r="AQH57" s="154"/>
      <c r="AQI57" s="161"/>
      <c r="AQJ57" s="160"/>
      <c r="AQK57" s="154"/>
      <c r="AQL57" s="161"/>
      <c r="AQM57" s="160"/>
      <c r="AQN57" s="154"/>
      <c r="AQO57" s="161"/>
      <c r="AQP57" s="160"/>
      <c r="AQQ57" s="154"/>
      <c r="AQR57" s="161"/>
      <c r="AQS57" s="160"/>
      <c r="AQT57" s="154"/>
      <c r="AQU57" s="161"/>
      <c r="AQV57" s="160"/>
      <c r="AQW57" s="154"/>
      <c r="AQX57" s="161"/>
      <c r="AQY57" s="160"/>
      <c r="AQZ57" s="154"/>
      <c r="ARA57" s="161"/>
      <c r="ARB57" s="160"/>
      <c r="ARC57" s="154"/>
      <c r="ARD57" s="161"/>
      <c r="ARE57" s="160"/>
      <c r="ARF57" s="154"/>
      <c r="ARG57" s="161"/>
      <c r="ARH57" s="160"/>
      <c r="ARI57" s="154"/>
      <c r="ARJ57" s="161"/>
      <c r="ARK57" s="160"/>
      <c r="ARL57" s="154"/>
      <c r="ARM57" s="161"/>
      <c r="ARN57" s="160"/>
      <c r="ARO57" s="154"/>
      <c r="ARP57" s="161"/>
      <c r="ARQ57" s="160"/>
      <c r="ARR57" s="154"/>
      <c r="ARS57" s="161"/>
      <c r="ART57" s="160"/>
      <c r="ARU57" s="154"/>
      <c r="ARV57" s="161"/>
      <c r="ARW57" s="160"/>
      <c r="ARX57" s="154"/>
      <c r="ARY57" s="161"/>
      <c r="ARZ57" s="160"/>
      <c r="ASA57" s="154"/>
      <c r="ASB57" s="161"/>
      <c r="ASC57" s="160"/>
      <c r="ASD57" s="154"/>
      <c r="ASE57" s="161"/>
      <c r="ASF57" s="160"/>
      <c r="ASG57" s="154"/>
      <c r="ASH57" s="161"/>
      <c r="ASI57" s="160"/>
      <c r="ASJ57" s="154"/>
      <c r="ASK57" s="161"/>
      <c r="ASL57" s="160"/>
      <c r="ASM57" s="154"/>
      <c r="ASN57" s="161"/>
      <c r="ASO57" s="160"/>
      <c r="ASP57" s="154"/>
      <c r="ASQ57" s="161"/>
      <c r="ASR57" s="160"/>
      <c r="ASS57" s="154"/>
      <c r="AST57" s="161"/>
      <c r="ASU57" s="160"/>
      <c r="ASV57" s="154"/>
      <c r="ASW57" s="161"/>
      <c r="ASX57" s="160"/>
      <c r="ASY57" s="154"/>
      <c r="ASZ57" s="161"/>
      <c r="ATA57" s="160"/>
      <c r="ATB57" s="154"/>
      <c r="ATC57" s="161"/>
      <c r="ATD57" s="160"/>
      <c r="ATE57" s="154"/>
      <c r="ATF57" s="161"/>
      <c r="ATG57" s="160"/>
      <c r="ATH57" s="154"/>
      <c r="ATI57" s="161"/>
      <c r="ATJ57" s="160"/>
      <c r="ATK57" s="154"/>
      <c r="ATL57" s="161"/>
      <c r="ATM57" s="160"/>
      <c r="ATN57" s="154"/>
      <c r="ATO57" s="161"/>
      <c r="ATP57" s="160"/>
      <c r="ATQ57" s="154"/>
      <c r="ATR57" s="161"/>
      <c r="ATS57" s="160"/>
      <c r="ATT57" s="154"/>
      <c r="ATU57" s="161"/>
      <c r="ATV57" s="160"/>
      <c r="ATW57" s="154"/>
      <c r="ATX57" s="161"/>
      <c r="ATY57" s="160"/>
      <c r="ATZ57" s="154"/>
      <c r="AUA57" s="161"/>
      <c r="AUB57" s="160"/>
      <c r="AUC57" s="154"/>
      <c r="AUD57" s="161"/>
      <c r="AUE57" s="160"/>
      <c r="AUF57" s="154"/>
      <c r="AUG57" s="161"/>
      <c r="AUH57" s="160"/>
      <c r="AUI57" s="154"/>
      <c r="AUJ57" s="161"/>
      <c r="AUK57" s="160"/>
      <c r="AUL57" s="154"/>
      <c r="AUM57" s="161"/>
      <c r="AUN57" s="160"/>
      <c r="AUO57" s="154"/>
      <c r="AUP57" s="161"/>
      <c r="AUQ57" s="160"/>
      <c r="AUR57" s="154"/>
      <c r="AUS57" s="161"/>
      <c r="AUT57" s="160"/>
      <c r="AUU57" s="154"/>
      <c r="AUV57" s="161"/>
      <c r="AUW57" s="160"/>
      <c r="AUX57" s="154"/>
      <c r="AUY57" s="161"/>
      <c r="AUZ57" s="160"/>
      <c r="AVA57" s="154"/>
      <c r="AVB57" s="161"/>
      <c r="AVC57" s="160"/>
      <c r="AVD57" s="154"/>
      <c r="AVE57" s="161"/>
      <c r="AVF57" s="160"/>
      <c r="AVG57" s="154"/>
      <c r="AVH57" s="161"/>
      <c r="AVI57" s="160"/>
      <c r="AVJ57" s="154"/>
      <c r="AVK57" s="161"/>
      <c r="AVL57" s="160"/>
      <c r="AVM57" s="154"/>
      <c r="AVN57" s="161"/>
      <c r="AVO57" s="160"/>
      <c r="AVP57" s="154"/>
      <c r="AVQ57" s="161"/>
      <c r="AVR57" s="160"/>
      <c r="AVS57" s="154"/>
      <c r="AVT57" s="161"/>
      <c r="AVU57" s="160"/>
      <c r="AVV57" s="154"/>
      <c r="AVW57" s="161"/>
      <c r="AVX57" s="160"/>
      <c r="AVY57" s="154"/>
      <c r="AVZ57" s="161"/>
      <c r="AWA57" s="160"/>
      <c r="AWB57" s="154"/>
      <c r="AWC57" s="161"/>
      <c r="AWD57" s="160"/>
      <c r="AWE57" s="154"/>
      <c r="AWF57" s="161"/>
      <c r="AWG57" s="160"/>
      <c r="AWH57" s="154"/>
      <c r="AWI57" s="161"/>
      <c r="AWJ57" s="160"/>
      <c r="AWK57" s="154"/>
      <c r="AWL57" s="161"/>
      <c r="AWM57" s="160"/>
      <c r="AWN57" s="154"/>
      <c r="AWO57" s="161"/>
      <c r="AWP57" s="160"/>
      <c r="AWQ57" s="154"/>
      <c r="AWR57" s="161"/>
      <c r="AWS57" s="160"/>
      <c r="AWT57" s="154"/>
      <c r="AWU57" s="161"/>
      <c r="AWV57" s="160"/>
      <c r="AWW57" s="154"/>
      <c r="AWX57" s="161"/>
      <c r="AWY57" s="160"/>
      <c r="AWZ57" s="154"/>
      <c r="AXA57" s="161"/>
      <c r="AXB57" s="160"/>
      <c r="AXC57" s="154"/>
      <c r="AXD57" s="161"/>
      <c r="AXE57" s="160"/>
      <c r="AXF57" s="154"/>
      <c r="AXG57" s="161"/>
      <c r="AXH57" s="160"/>
      <c r="AXI57" s="154"/>
      <c r="AXJ57" s="161"/>
      <c r="AXK57" s="160"/>
      <c r="AXL57" s="154"/>
      <c r="AXM57" s="161"/>
      <c r="AXN57" s="160"/>
      <c r="AXO57" s="154"/>
      <c r="AXP57" s="161"/>
      <c r="AXQ57" s="160"/>
      <c r="AXR57" s="154"/>
      <c r="AXS57" s="161"/>
      <c r="AXT57" s="160"/>
      <c r="AXU57" s="154"/>
      <c r="AXV57" s="161"/>
      <c r="AXW57" s="160"/>
      <c r="AXX57" s="154"/>
      <c r="AXY57" s="161"/>
      <c r="AXZ57" s="160"/>
      <c r="AYA57" s="154"/>
      <c r="AYB57" s="161"/>
      <c r="AYC57" s="160"/>
      <c r="AYD57" s="154"/>
      <c r="AYE57" s="161"/>
      <c r="AYF57" s="160"/>
      <c r="AYG57" s="154"/>
      <c r="AYH57" s="161"/>
      <c r="AYI57" s="160"/>
      <c r="AYJ57" s="154"/>
      <c r="AYK57" s="161"/>
      <c r="AYL57" s="160"/>
      <c r="AYM57" s="154"/>
      <c r="AYN57" s="161"/>
      <c r="AYO57" s="160"/>
      <c r="AYP57" s="154"/>
      <c r="AYQ57" s="161"/>
      <c r="AYR57" s="160"/>
      <c r="AYS57" s="154"/>
      <c r="AYT57" s="161"/>
      <c r="AYU57" s="160"/>
      <c r="AYV57" s="154"/>
      <c r="AYW57" s="161"/>
      <c r="AYX57" s="160"/>
      <c r="AYY57" s="154"/>
      <c r="AYZ57" s="161"/>
      <c r="AZA57" s="160"/>
      <c r="AZB57" s="154"/>
      <c r="AZC57" s="161"/>
      <c r="AZD57" s="160"/>
      <c r="AZE57" s="154"/>
      <c r="AZF57" s="161"/>
      <c r="AZG57" s="160"/>
      <c r="AZH57" s="154"/>
      <c r="AZI57" s="161"/>
      <c r="AZJ57" s="160"/>
      <c r="AZK57" s="154"/>
      <c r="AZL57" s="161"/>
      <c r="AZM57" s="160"/>
      <c r="AZN57" s="154"/>
      <c r="AZO57" s="161"/>
      <c r="AZP57" s="160"/>
      <c r="AZQ57" s="154"/>
      <c r="AZR57" s="161"/>
      <c r="AZS57" s="160"/>
      <c r="AZT57" s="154"/>
      <c r="AZU57" s="161"/>
      <c r="AZV57" s="160"/>
      <c r="AZW57" s="154"/>
      <c r="AZX57" s="161"/>
      <c r="AZY57" s="160"/>
      <c r="AZZ57" s="154"/>
      <c r="BAA57" s="161"/>
      <c r="BAB57" s="160"/>
      <c r="BAC57" s="154"/>
      <c r="BAD57" s="161"/>
      <c r="BAE57" s="160"/>
      <c r="BAF57" s="154"/>
      <c r="BAG57" s="161"/>
      <c r="BAH57" s="160"/>
      <c r="BAI57" s="154"/>
      <c r="BAJ57" s="161"/>
      <c r="BAK57" s="160"/>
      <c r="BAL57" s="154"/>
      <c r="BAM57" s="161"/>
      <c r="BAN57" s="160"/>
      <c r="BAO57" s="154"/>
      <c r="BAP57" s="161"/>
      <c r="BAQ57" s="160"/>
      <c r="BAR57" s="154"/>
      <c r="BAS57" s="161"/>
      <c r="BAT57" s="160"/>
      <c r="BAU57" s="154"/>
      <c r="BAV57" s="161"/>
      <c r="BAW57" s="160"/>
      <c r="BAX57" s="154"/>
      <c r="BAY57" s="161"/>
      <c r="BAZ57" s="160"/>
      <c r="BBA57" s="154"/>
      <c r="BBB57" s="161"/>
      <c r="BBC57" s="160"/>
      <c r="BBD57" s="154"/>
      <c r="BBE57" s="161"/>
      <c r="BBF57" s="160"/>
      <c r="BBG57" s="154"/>
      <c r="BBH57" s="161"/>
      <c r="BBI57" s="160"/>
      <c r="BBJ57" s="154"/>
      <c r="BBK57" s="161"/>
      <c r="BBL57" s="160"/>
      <c r="BBM57" s="154"/>
      <c r="BBN57" s="161"/>
      <c r="BBO57" s="160"/>
      <c r="BBP57" s="154"/>
      <c r="BBQ57" s="161"/>
      <c r="BBR57" s="160"/>
      <c r="BBS57" s="154"/>
      <c r="BBT57" s="161"/>
      <c r="BBU57" s="160"/>
      <c r="BBV57" s="154"/>
      <c r="BBW57" s="161"/>
      <c r="BBX57" s="160"/>
      <c r="BBY57" s="154"/>
      <c r="BBZ57" s="161"/>
      <c r="BCA57" s="160"/>
      <c r="BCB57" s="154"/>
      <c r="BCC57" s="161"/>
      <c r="BCD57" s="160"/>
      <c r="BCE57" s="154"/>
      <c r="BCF57" s="161"/>
      <c r="BCG57" s="160"/>
      <c r="BCH57" s="154"/>
      <c r="BCI57" s="161"/>
      <c r="BCJ57" s="160"/>
      <c r="BCK57" s="154"/>
      <c r="BCL57" s="161"/>
      <c r="BCM57" s="160"/>
      <c r="BCN57" s="154"/>
      <c r="BCO57" s="161"/>
      <c r="BCP57" s="160"/>
      <c r="BCQ57" s="154"/>
      <c r="BCR57" s="161"/>
      <c r="BCS57" s="160"/>
      <c r="BCT57" s="154"/>
      <c r="BCU57" s="161"/>
      <c r="BCV57" s="160"/>
      <c r="BCW57" s="154"/>
      <c r="BCX57" s="161"/>
      <c r="BCY57" s="160"/>
      <c r="BCZ57" s="154"/>
      <c r="BDA57" s="161"/>
      <c r="BDB57" s="160"/>
      <c r="BDC57" s="154"/>
      <c r="BDD57" s="161"/>
      <c r="BDE57" s="160"/>
      <c r="BDF57" s="154"/>
      <c r="BDG57" s="161"/>
      <c r="BDH57" s="160"/>
      <c r="BDI57" s="154"/>
      <c r="BDJ57" s="161"/>
      <c r="BDK57" s="160"/>
      <c r="BDL57" s="154"/>
      <c r="BDM57" s="161"/>
      <c r="BDN57" s="160"/>
      <c r="BDO57" s="154"/>
      <c r="BDP57" s="161"/>
      <c r="BDQ57" s="160"/>
      <c r="BDR57" s="154"/>
      <c r="BDS57" s="161"/>
      <c r="BDT57" s="160"/>
      <c r="BDU57" s="154"/>
      <c r="BDV57" s="161"/>
      <c r="BDW57" s="160"/>
      <c r="BDX57" s="154"/>
      <c r="BDY57" s="161"/>
      <c r="BDZ57" s="160"/>
      <c r="BEA57" s="154"/>
      <c r="BEB57" s="161"/>
      <c r="BEC57" s="160"/>
      <c r="BED57" s="154"/>
      <c r="BEE57" s="161"/>
      <c r="BEF57" s="160"/>
      <c r="BEG57" s="154"/>
      <c r="BEH57" s="161"/>
      <c r="BEI57" s="160"/>
      <c r="BEJ57" s="154"/>
      <c r="BEK57" s="161"/>
      <c r="BEL57" s="160"/>
      <c r="BEM57" s="154"/>
      <c r="BEN57" s="161"/>
      <c r="BEO57" s="160"/>
      <c r="BEP57" s="154"/>
      <c r="BEQ57" s="161"/>
      <c r="BER57" s="160"/>
      <c r="BES57" s="154"/>
      <c r="BET57" s="161"/>
      <c r="BEU57" s="160"/>
      <c r="BEV57" s="154"/>
      <c r="BEW57" s="161"/>
      <c r="BEX57" s="160"/>
      <c r="BEY57" s="154"/>
      <c r="BEZ57" s="161"/>
      <c r="BFA57" s="160"/>
      <c r="BFB57" s="154"/>
      <c r="BFC57" s="161"/>
      <c r="BFD57" s="160"/>
      <c r="BFE57" s="154"/>
      <c r="BFF57" s="161"/>
      <c r="BFG57" s="160"/>
      <c r="BFH57" s="154"/>
      <c r="BFI57" s="161"/>
      <c r="BFJ57" s="160"/>
      <c r="BFK57" s="154"/>
      <c r="BFL57" s="161"/>
      <c r="BFM57" s="160"/>
      <c r="BFN57" s="154"/>
      <c r="BFO57" s="161"/>
      <c r="BFP57" s="160"/>
      <c r="BFQ57" s="154"/>
      <c r="BFR57" s="161"/>
      <c r="BFS57" s="160"/>
      <c r="BFT57" s="154"/>
      <c r="BFU57" s="161"/>
      <c r="BFV57" s="160"/>
      <c r="BFW57" s="154"/>
      <c r="BFX57" s="161"/>
      <c r="BFY57" s="160"/>
      <c r="BFZ57" s="154"/>
      <c r="BGA57" s="161"/>
      <c r="BGB57" s="160"/>
      <c r="BGC57" s="154"/>
      <c r="BGD57" s="161"/>
      <c r="BGE57" s="160"/>
      <c r="BGF57" s="154"/>
      <c r="BGG57" s="161"/>
      <c r="BGH57" s="160"/>
      <c r="BGI57" s="154"/>
      <c r="BGJ57" s="161"/>
      <c r="BGK57" s="160"/>
      <c r="BGL57" s="154"/>
      <c r="BGM57" s="161"/>
      <c r="BGN57" s="160"/>
      <c r="BGO57" s="154"/>
      <c r="BGP57" s="161"/>
      <c r="BGQ57" s="160"/>
      <c r="BGR57" s="154"/>
      <c r="BGS57" s="161"/>
      <c r="BGT57" s="160"/>
      <c r="BGU57" s="154"/>
      <c r="BGV57" s="161"/>
      <c r="BGW57" s="160"/>
      <c r="BGX57" s="154"/>
      <c r="BGY57" s="161"/>
      <c r="BGZ57" s="160"/>
      <c r="BHA57" s="154"/>
      <c r="BHB57" s="161"/>
      <c r="BHC57" s="160"/>
      <c r="BHD57" s="154"/>
      <c r="BHE57" s="161"/>
      <c r="BHF57" s="160"/>
      <c r="BHG57" s="154"/>
      <c r="BHH57" s="161"/>
      <c r="BHI57" s="160"/>
      <c r="BHJ57" s="154"/>
      <c r="BHK57" s="161"/>
      <c r="BHL57" s="160"/>
      <c r="BHM57" s="154"/>
      <c r="BHN57" s="161"/>
      <c r="BHO57" s="160"/>
      <c r="BHP57" s="154"/>
      <c r="BHQ57" s="161"/>
      <c r="BHR57" s="160"/>
      <c r="BHS57" s="154"/>
      <c r="BHT57" s="161"/>
      <c r="BHU57" s="160"/>
      <c r="BHV57" s="154"/>
      <c r="BHW57" s="161"/>
      <c r="BHX57" s="160"/>
      <c r="BHY57" s="154"/>
      <c r="BHZ57" s="161"/>
      <c r="BIA57" s="160"/>
      <c r="BIB57" s="154"/>
      <c r="BIC57" s="161"/>
      <c r="BID57" s="160"/>
      <c r="BIE57" s="154"/>
      <c r="BIF57" s="161"/>
      <c r="BIG57" s="160"/>
      <c r="BIH57" s="154"/>
      <c r="BII57" s="161"/>
      <c r="BIJ57" s="160"/>
      <c r="BIK57" s="154"/>
      <c r="BIL57" s="161"/>
      <c r="BIM57" s="160"/>
      <c r="BIN57" s="154"/>
      <c r="BIO57" s="161"/>
      <c r="BIP57" s="160"/>
      <c r="BIQ57" s="154"/>
      <c r="BIR57" s="161"/>
      <c r="BIS57" s="160"/>
      <c r="BIT57" s="154"/>
      <c r="BIU57" s="161"/>
      <c r="BIV57" s="160"/>
      <c r="BIW57" s="154"/>
      <c r="BIX57" s="161"/>
      <c r="BIY57" s="160"/>
      <c r="BIZ57" s="154"/>
      <c r="BJA57" s="161"/>
      <c r="BJB57" s="160"/>
      <c r="BJC57" s="154"/>
      <c r="BJD57" s="161"/>
      <c r="BJE57" s="160"/>
      <c r="BJF57" s="154"/>
      <c r="BJG57" s="161"/>
      <c r="BJH57" s="160"/>
      <c r="BJI57" s="154"/>
      <c r="BJJ57" s="161"/>
      <c r="BJK57" s="160"/>
      <c r="BJL57" s="154"/>
      <c r="BJM57" s="161"/>
      <c r="BJN57" s="160"/>
      <c r="BJO57" s="154"/>
      <c r="BJP57" s="161"/>
      <c r="BJQ57" s="160"/>
      <c r="BJR57" s="154"/>
      <c r="BJS57" s="161"/>
      <c r="BJT57" s="160"/>
      <c r="BJU57" s="154"/>
      <c r="BJV57" s="161"/>
      <c r="BJW57" s="160"/>
      <c r="BJX57" s="154"/>
      <c r="BJY57" s="161"/>
      <c r="BJZ57" s="160"/>
      <c r="BKA57" s="154"/>
      <c r="BKB57" s="161"/>
      <c r="BKC57" s="160"/>
      <c r="BKD57" s="154"/>
      <c r="BKE57" s="161"/>
      <c r="BKF57" s="160"/>
      <c r="BKG57" s="154"/>
      <c r="BKH57" s="161"/>
      <c r="BKI57" s="160"/>
      <c r="BKJ57" s="154"/>
      <c r="BKK57" s="161"/>
      <c r="BKL57" s="160"/>
      <c r="BKM57" s="154"/>
      <c r="BKN57" s="161"/>
      <c r="BKO57" s="160"/>
      <c r="BKP57" s="154"/>
      <c r="BKQ57" s="161"/>
      <c r="BKR57" s="160"/>
      <c r="BKS57" s="154"/>
      <c r="BKT57" s="161"/>
      <c r="BKU57" s="160"/>
      <c r="BKV57" s="154"/>
      <c r="BKW57" s="161"/>
      <c r="BKX57" s="160"/>
      <c r="BKY57" s="154"/>
      <c r="BKZ57" s="161"/>
      <c r="BLA57" s="160"/>
      <c r="BLB57" s="154"/>
      <c r="BLC57" s="161"/>
      <c r="BLD57" s="160"/>
      <c r="BLE57" s="154"/>
      <c r="BLF57" s="161"/>
      <c r="BLG57" s="160"/>
      <c r="BLH57" s="154"/>
      <c r="BLI57" s="161"/>
      <c r="BLJ57" s="160"/>
      <c r="BLK57" s="154"/>
      <c r="BLL57" s="161"/>
      <c r="BLM57" s="160"/>
      <c r="BLN57" s="154"/>
      <c r="BLO57" s="161"/>
      <c r="BLP57" s="160"/>
      <c r="BLQ57" s="154"/>
      <c r="BLR57" s="161"/>
      <c r="BLS57" s="160"/>
      <c r="BLT57" s="154"/>
      <c r="BLU57" s="161"/>
      <c r="BLV57" s="160"/>
      <c r="BLW57" s="154"/>
      <c r="BLX57" s="161"/>
      <c r="BLY57" s="160"/>
      <c r="BLZ57" s="154"/>
      <c r="BMA57" s="161"/>
      <c r="BMB57" s="160"/>
      <c r="BMC57" s="154"/>
      <c r="BMD57" s="161"/>
      <c r="BME57" s="160"/>
      <c r="BMF57" s="154"/>
      <c r="BMG57" s="161"/>
      <c r="BMH57" s="160"/>
      <c r="BMI57" s="154"/>
      <c r="BMJ57" s="161"/>
      <c r="BMK57" s="160"/>
      <c r="BML57" s="154"/>
      <c r="BMM57" s="161"/>
      <c r="BMN57" s="160"/>
      <c r="BMO57" s="154"/>
      <c r="BMP57" s="161"/>
      <c r="BMQ57" s="160"/>
      <c r="BMR57" s="154"/>
      <c r="BMS57" s="161"/>
      <c r="BMT57" s="160"/>
      <c r="BMU57" s="154"/>
      <c r="BMV57" s="161"/>
      <c r="BMW57" s="160"/>
      <c r="BMX57" s="154"/>
      <c r="BMY57" s="161"/>
      <c r="BMZ57" s="160"/>
      <c r="BNA57" s="154"/>
      <c r="BNB57" s="161"/>
      <c r="BNC57" s="160"/>
      <c r="BND57" s="154"/>
      <c r="BNE57" s="161"/>
      <c r="BNF57" s="160"/>
      <c r="BNG57" s="154"/>
      <c r="BNH57" s="161"/>
      <c r="BNI57" s="160"/>
      <c r="BNJ57" s="154"/>
      <c r="BNK57" s="161"/>
      <c r="BNL57" s="160"/>
      <c r="BNM57" s="154"/>
      <c r="BNN57" s="161"/>
      <c r="BNO57" s="160"/>
      <c r="BNP57" s="154"/>
      <c r="BNQ57" s="161"/>
      <c r="BNR57" s="160"/>
      <c r="BNS57" s="154"/>
      <c r="BNT57" s="161"/>
      <c r="BNU57" s="160"/>
      <c r="BNV57" s="154"/>
      <c r="BNW57" s="161"/>
      <c r="BNX57" s="160"/>
      <c r="BNY57" s="154"/>
      <c r="BNZ57" s="161"/>
      <c r="BOA57" s="160"/>
      <c r="BOB57" s="154"/>
      <c r="BOC57" s="161"/>
      <c r="BOD57" s="160"/>
      <c r="BOE57" s="154"/>
      <c r="BOF57" s="161"/>
      <c r="BOG57" s="160"/>
      <c r="BOH57" s="154"/>
      <c r="BOI57" s="161"/>
      <c r="BOJ57" s="160"/>
      <c r="BOK57" s="154"/>
      <c r="BOL57" s="161"/>
      <c r="BOM57" s="160"/>
      <c r="BON57" s="154"/>
      <c r="BOO57" s="161"/>
      <c r="BOP57" s="160"/>
      <c r="BOQ57" s="154"/>
      <c r="BOR57" s="161"/>
      <c r="BOS57" s="160"/>
      <c r="BOT57" s="154"/>
      <c r="BOU57" s="161"/>
      <c r="BOV57" s="160"/>
      <c r="BOW57" s="154"/>
      <c r="BOX57" s="161"/>
      <c r="BOY57" s="160"/>
      <c r="BOZ57" s="154"/>
      <c r="BPA57" s="161"/>
      <c r="BPB57" s="160"/>
      <c r="BPC57" s="154"/>
      <c r="BPD57" s="161"/>
      <c r="BPE57" s="160"/>
      <c r="BPF57" s="154"/>
      <c r="BPG57" s="161"/>
      <c r="BPH57" s="160"/>
      <c r="BPI57" s="154"/>
      <c r="BPJ57" s="161"/>
      <c r="BPK57" s="160"/>
      <c r="BPL57" s="154"/>
      <c r="BPM57" s="161"/>
      <c r="BPN57" s="160"/>
      <c r="BPO57" s="154"/>
      <c r="BPP57" s="161"/>
      <c r="BPQ57" s="160"/>
      <c r="BPR57" s="154"/>
      <c r="BPS57" s="161"/>
      <c r="BPT57" s="160"/>
      <c r="BPU57" s="154"/>
      <c r="BPV57" s="161"/>
      <c r="BPW57" s="160"/>
      <c r="BPX57" s="154"/>
      <c r="BPY57" s="161"/>
      <c r="BPZ57" s="160"/>
      <c r="BQA57" s="154"/>
      <c r="BQB57" s="161"/>
      <c r="BQC57" s="160"/>
      <c r="BQD57" s="154"/>
      <c r="BQE57" s="161"/>
      <c r="BQF57" s="160"/>
      <c r="BQG57" s="154"/>
      <c r="BQH57" s="161"/>
      <c r="BQI57" s="160"/>
      <c r="BQJ57" s="154"/>
      <c r="BQK57" s="161"/>
      <c r="BQL57" s="160"/>
      <c r="BQM57" s="154"/>
      <c r="BQN57" s="161"/>
      <c r="BQO57" s="160"/>
      <c r="BQP57" s="154"/>
      <c r="BQQ57" s="161"/>
      <c r="BQR57" s="160"/>
      <c r="BQS57" s="154"/>
      <c r="BQT57" s="161"/>
      <c r="BQU57" s="160"/>
      <c r="BQV57" s="154"/>
      <c r="BQW57" s="161"/>
      <c r="BQX57" s="160"/>
      <c r="BQY57" s="154"/>
      <c r="BQZ57" s="161"/>
      <c r="BRA57" s="160"/>
      <c r="BRB57" s="154"/>
      <c r="BRC57" s="161"/>
      <c r="BRD57" s="160"/>
      <c r="BRE57" s="154"/>
      <c r="BRF57" s="161"/>
      <c r="BRG57" s="160"/>
      <c r="BRH57" s="154"/>
      <c r="BRI57" s="161"/>
      <c r="BRJ57" s="160"/>
      <c r="BRK57" s="154"/>
      <c r="BRL57" s="161"/>
      <c r="BRM57" s="160"/>
      <c r="BRN57" s="154"/>
      <c r="BRO57" s="161"/>
      <c r="BRP57" s="160"/>
      <c r="BRQ57" s="154"/>
      <c r="BRR57" s="161"/>
      <c r="BRS57" s="160"/>
      <c r="BRT57" s="154"/>
      <c r="BRU57" s="161"/>
      <c r="BRV57" s="160"/>
      <c r="BRW57" s="154"/>
      <c r="BRX57" s="161"/>
      <c r="BRY57" s="160"/>
      <c r="BRZ57" s="154"/>
      <c r="BSA57" s="161"/>
      <c r="BSB57" s="160"/>
      <c r="BSC57" s="154"/>
      <c r="BSD57" s="161"/>
      <c r="BSE57" s="160"/>
      <c r="BSF57" s="154"/>
      <c r="BSG57" s="161"/>
      <c r="BSH57" s="160"/>
      <c r="BSI57" s="154"/>
      <c r="BSJ57" s="161"/>
      <c r="BSK57" s="160"/>
      <c r="BSL57" s="154"/>
      <c r="BSM57" s="161"/>
      <c r="BSN57" s="160"/>
      <c r="BSO57" s="154"/>
      <c r="BSP57" s="161"/>
      <c r="BSQ57" s="160"/>
      <c r="BSR57" s="154"/>
      <c r="BSS57" s="161"/>
      <c r="BST57" s="160"/>
      <c r="BSU57" s="154"/>
      <c r="BSV57" s="161"/>
      <c r="BSW57" s="160"/>
      <c r="BSX57" s="154"/>
      <c r="BSY57" s="161"/>
      <c r="BSZ57" s="160"/>
      <c r="BTA57" s="154"/>
      <c r="BTB57" s="161"/>
      <c r="BTC57" s="160"/>
      <c r="BTD57" s="154"/>
      <c r="BTE57" s="161"/>
      <c r="BTF57" s="160"/>
      <c r="BTG57" s="154"/>
      <c r="BTH57" s="161"/>
      <c r="BTI57" s="160"/>
      <c r="BTJ57" s="154"/>
      <c r="BTK57" s="161"/>
      <c r="BTL57" s="160"/>
      <c r="BTM57" s="154"/>
      <c r="BTN57" s="161"/>
      <c r="BTO57" s="160"/>
      <c r="BTP57" s="154"/>
      <c r="BTQ57" s="161"/>
      <c r="BTR57" s="160"/>
      <c r="BTS57" s="154"/>
      <c r="BTT57" s="161"/>
      <c r="BTU57" s="160"/>
      <c r="BTV57" s="154"/>
      <c r="BTW57" s="161"/>
      <c r="BTX57" s="160"/>
      <c r="BTY57" s="154"/>
      <c r="BTZ57" s="161"/>
      <c r="BUA57" s="160"/>
      <c r="BUB57" s="154"/>
      <c r="BUC57" s="161"/>
      <c r="BUD57" s="160"/>
      <c r="BUE57" s="154"/>
      <c r="BUF57" s="161"/>
      <c r="BUG57" s="160"/>
      <c r="BUH57" s="154"/>
      <c r="BUI57" s="161"/>
      <c r="BUJ57" s="160"/>
      <c r="BUK57" s="154"/>
      <c r="BUL57" s="161"/>
      <c r="BUM57" s="160"/>
      <c r="BUN57" s="154"/>
      <c r="BUO57" s="161"/>
      <c r="BUP57" s="160"/>
      <c r="BUQ57" s="154"/>
      <c r="BUR57" s="161"/>
      <c r="BUS57" s="160"/>
      <c r="BUT57" s="154"/>
      <c r="BUU57" s="161"/>
      <c r="BUV57" s="160"/>
      <c r="BUW57" s="154"/>
      <c r="BUX57" s="161"/>
      <c r="BUY57" s="160"/>
      <c r="BUZ57" s="154"/>
      <c r="BVA57" s="161"/>
      <c r="BVB57" s="160"/>
      <c r="BVC57" s="154"/>
      <c r="BVD57" s="161"/>
      <c r="BVE57" s="160"/>
      <c r="BVF57" s="154"/>
      <c r="BVG57" s="161"/>
      <c r="BVH57" s="160"/>
      <c r="BVI57" s="154"/>
      <c r="BVJ57" s="161"/>
      <c r="BVK57" s="160"/>
      <c r="BVL57" s="154"/>
      <c r="BVM57" s="161"/>
      <c r="BVN57" s="160"/>
      <c r="BVO57" s="154"/>
      <c r="BVP57" s="161"/>
      <c r="BVQ57" s="160"/>
      <c r="BVR57" s="154"/>
      <c r="BVS57" s="161"/>
      <c r="BVT57" s="160"/>
      <c r="BVU57" s="154"/>
      <c r="BVV57" s="161"/>
      <c r="BVW57" s="160"/>
      <c r="BVX57" s="154"/>
      <c r="BVY57" s="161"/>
      <c r="BVZ57" s="160"/>
      <c r="BWA57" s="154"/>
      <c r="BWB57" s="161"/>
      <c r="BWC57" s="160"/>
      <c r="BWD57" s="154"/>
      <c r="BWE57" s="161"/>
      <c r="BWF57" s="160"/>
      <c r="BWG57" s="154"/>
      <c r="BWH57" s="161"/>
      <c r="BWI57" s="160"/>
      <c r="BWJ57" s="154"/>
      <c r="BWK57" s="161"/>
      <c r="BWL57" s="160"/>
      <c r="BWM57" s="154"/>
      <c r="BWN57" s="161"/>
      <c r="BWO57" s="160"/>
      <c r="BWP57" s="154"/>
      <c r="BWQ57" s="161"/>
      <c r="BWR57" s="160"/>
      <c r="BWS57" s="154"/>
      <c r="BWT57" s="161"/>
      <c r="BWU57" s="160"/>
      <c r="BWV57" s="154"/>
      <c r="BWW57" s="161"/>
      <c r="BWX57" s="160"/>
      <c r="BWY57" s="154"/>
      <c r="BWZ57" s="161"/>
      <c r="BXA57" s="160"/>
      <c r="BXB57" s="154"/>
      <c r="BXC57" s="161"/>
      <c r="BXD57" s="160"/>
      <c r="BXE57" s="154"/>
      <c r="BXF57" s="161"/>
      <c r="BXG57" s="160"/>
      <c r="BXH57" s="154"/>
      <c r="BXI57" s="161"/>
      <c r="BXJ57" s="160"/>
      <c r="BXK57" s="154"/>
      <c r="BXL57" s="161"/>
      <c r="BXM57" s="160"/>
      <c r="BXN57" s="154"/>
      <c r="BXO57" s="161"/>
      <c r="BXP57" s="160"/>
      <c r="BXQ57" s="154"/>
      <c r="BXR57" s="161"/>
      <c r="BXS57" s="160"/>
      <c r="BXT57" s="154"/>
      <c r="BXU57" s="161"/>
      <c r="BXV57" s="160"/>
      <c r="BXW57" s="154"/>
      <c r="BXX57" s="161"/>
      <c r="BXY57" s="160"/>
      <c r="BXZ57" s="154"/>
      <c r="BYA57" s="161"/>
      <c r="BYB57" s="160"/>
      <c r="BYC57" s="154"/>
      <c r="BYD57" s="161"/>
      <c r="BYE57" s="160"/>
      <c r="BYF57" s="154"/>
      <c r="BYG57" s="161"/>
      <c r="BYH57" s="160"/>
      <c r="BYI57" s="154"/>
      <c r="BYJ57" s="161"/>
      <c r="BYK57" s="160"/>
      <c r="BYL57" s="154"/>
      <c r="BYM57" s="161"/>
      <c r="BYN57" s="160"/>
      <c r="BYO57" s="154"/>
      <c r="BYP57" s="161"/>
      <c r="BYQ57" s="160"/>
      <c r="BYR57" s="154"/>
      <c r="BYS57" s="161"/>
      <c r="BYT57" s="160"/>
      <c r="BYU57" s="154"/>
      <c r="BYV57" s="161"/>
      <c r="BYW57" s="160"/>
      <c r="BYX57" s="154"/>
      <c r="BYY57" s="161"/>
      <c r="BYZ57" s="160"/>
      <c r="BZA57" s="154"/>
      <c r="BZB57" s="161"/>
      <c r="BZC57" s="160"/>
      <c r="BZD57" s="154"/>
      <c r="BZE57" s="161"/>
      <c r="BZF57" s="160"/>
      <c r="BZG57" s="154"/>
      <c r="BZH57" s="161"/>
      <c r="BZI57" s="160"/>
      <c r="BZJ57" s="154"/>
      <c r="BZK57" s="161"/>
      <c r="BZL57" s="160"/>
      <c r="BZM57" s="154"/>
      <c r="BZN57" s="161"/>
      <c r="BZO57" s="160"/>
      <c r="BZP57" s="154"/>
      <c r="BZQ57" s="161"/>
      <c r="BZR57" s="160"/>
      <c r="BZS57" s="154"/>
      <c r="BZT57" s="161"/>
      <c r="BZU57" s="160"/>
      <c r="BZV57" s="154"/>
      <c r="BZW57" s="161"/>
      <c r="BZX57" s="160"/>
      <c r="BZY57" s="154"/>
      <c r="BZZ57" s="161"/>
      <c r="CAA57" s="160"/>
      <c r="CAB57" s="154"/>
      <c r="CAC57" s="161"/>
      <c r="CAD57" s="160"/>
      <c r="CAE57" s="154"/>
      <c r="CAF57" s="161"/>
      <c r="CAG57" s="160"/>
      <c r="CAH57" s="154"/>
      <c r="CAI57" s="161"/>
      <c r="CAJ57" s="160"/>
      <c r="CAK57" s="154"/>
      <c r="CAL57" s="161"/>
      <c r="CAM57" s="160"/>
      <c r="CAN57" s="154"/>
      <c r="CAO57" s="161"/>
      <c r="CAP57" s="160"/>
      <c r="CAQ57" s="154"/>
      <c r="CAR57" s="161"/>
      <c r="CAS57" s="160"/>
      <c r="CAT57" s="154"/>
      <c r="CAU57" s="161"/>
      <c r="CAV57" s="160"/>
      <c r="CAW57" s="154"/>
      <c r="CAX57" s="161"/>
      <c r="CAY57" s="160"/>
      <c r="CAZ57" s="154"/>
      <c r="CBA57" s="161"/>
      <c r="CBB57" s="160"/>
      <c r="CBC57" s="154"/>
      <c r="CBD57" s="161"/>
      <c r="CBE57" s="160"/>
      <c r="CBF57" s="154"/>
      <c r="CBG57" s="161"/>
      <c r="CBH57" s="160"/>
      <c r="CBI57" s="154"/>
      <c r="CBJ57" s="161"/>
      <c r="CBK57" s="160"/>
      <c r="CBL57" s="154"/>
      <c r="CBM57" s="161"/>
      <c r="CBN57" s="160"/>
      <c r="CBO57" s="154"/>
      <c r="CBP57" s="161"/>
      <c r="CBQ57" s="160"/>
      <c r="CBR57" s="154"/>
      <c r="CBS57" s="161"/>
      <c r="CBT57" s="160"/>
      <c r="CBU57" s="154"/>
      <c r="CBV57" s="161"/>
      <c r="CBW57" s="160"/>
      <c r="CBX57" s="154"/>
      <c r="CBY57" s="161"/>
      <c r="CBZ57" s="160"/>
      <c r="CCA57" s="154"/>
      <c r="CCB57" s="161"/>
      <c r="CCC57" s="160"/>
      <c r="CCD57" s="154"/>
      <c r="CCE57" s="161"/>
      <c r="CCF57" s="160"/>
      <c r="CCG57" s="154"/>
      <c r="CCH57" s="161"/>
      <c r="CCI57" s="160"/>
      <c r="CCJ57" s="154"/>
      <c r="CCK57" s="161"/>
      <c r="CCL57" s="160"/>
      <c r="CCM57" s="154"/>
      <c r="CCN57" s="161"/>
      <c r="CCO57" s="160"/>
      <c r="CCP57" s="154"/>
      <c r="CCQ57" s="161"/>
      <c r="CCR57" s="160"/>
      <c r="CCS57" s="154"/>
      <c r="CCT57" s="161"/>
      <c r="CCU57" s="160"/>
      <c r="CCV57" s="154"/>
      <c r="CCW57" s="161"/>
      <c r="CCX57" s="160"/>
      <c r="CCY57" s="154"/>
      <c r="CCZ57" s="161"/>
      <c r="CDA57" s="160"/>
      <c r="CDB57" s="154"/>
      <c r="CDC57" s="161"/>
      <c r="CDD57" s="160"/>
      <c r="CDE57" s="154"/>
      <c r="CDF57" s="161"/>
      <c r="CDG57" s="160"/>
      <c r="CDH57" s="154"/>
      <c r="CDI57" s="161"/>
      <c r="CDJ57" s="160"/>
      <c r="CDK57" s="154"/>
      <c r="CDL57" s="161"/>
      <c r="CDM57" s="160"/>
      <c r="CDN57" s="154"/>
      <c r="CDO57" s="161"/>
      <c r="CDP57" s="160"/>
      <c r="CDQ57" s="154"/>
      <c r="CDR57" s="161"/>
      <c r="CDS57" s="160"/>
      <c r="CDT57" s="154"/>
      <c r="CDU57" s="161"/>
      <c r="CDV57" s="160"/>
      <c r="CDW57" s="154"/>
      <c r="CDX57" s="161"/>
      <c r="CDY57" s="160"/>
      <c r="CDZ57" s="154"/>
      <c r="CEA57" s="161"/>
      <c r="CEB57" s="160"/>
      <c r="CEC57" s="154"/>
      <c r="CED57" s="161"/>
      <c r="CEE57" s="160"/>
      <c r="CEF57" s="154"/>
      <c r="CEG57" s="161"/>
      <c r="CEH57" s="160"/>
      <c r="CEI57" s="154"/>
      <c r="CEJ57" s="161"/>
      <c r="CEK57" s="160"/>
      <c r="CEL57" s="154"/>
      <c r="CEM57" s="161"/>
      <c r="CEN57" s="160"/>
      <c r="CEO57" s="154"/>
      <c r="CEP57" s="161"/>
      <c r="CEQ57" s="160"/>
      <c r="CER57" s="154"/>
      <c r="CES57" s="161"/>
      <c r="CET57" s="160"/>
      <c r="CEU57" s="154"/>
      <c r="CEV57" s="161"/>
      <c r="CEW57" s="160"/>
      <c r="CEX57" s="154"/>
      <c r="CEY57" s="161"/>
      <c r="CEZ57" s="160"/>
      <c r="CFA57" s="154"/>
      <c r="CFB57" s="161"/>
      <c r="CFC57" s="160"/>
      <c r="CFD57" s="154"/>
      <c r="CFE57" s="161"/>
      <c r="CFF57" s="160"/>
      <c r="CFG57" s="154"/>
      <c r="CFH57" s="161"/>
      <c r="CFI57" s="160"/>
      <c r="CFJ57" s="154"/>
      <c r="CFK57" s="161"/>
      <c r="CFL57" s="160"/>
      <c r="CFM57" s="154"/>
      <c r="CFN57" s="161"/>
      <c r="CFO57" s="160"/>
      <c r="CFP57" s="154"/>
      <c r="CFQ57" s="161"/>
      <c r="CFR57" s="160"/>
      <c r="CFS57" s="154"/>
      <c r="CFT57" s="161"/>
      <c r="CFU57" s="160"/>
      <c r="CFV57" s="154"/>
      <c r="CFW57" s="161"/>
      <c r="CFX57" s="160"/>
      <c r="CFY57" s="154"/>
      <c r="CFZ57" s="161"/>
      <c r="CGA57" s="160"/>
      <c r="CGB57" s="154"/>
      <c r="CGC57" s="161"/>
      <c r="CGD57" s="160"/>
      <c r="CGE57" s="154"/>
      <c r="CGF57" s="161"/>
      <c r="CGG57" s="160"/>
      <c r="CGH57" s="154"/>
      <c r="CGI57" s="161"/>
      <c r="CGJ57" s="160"/>
      <c r="CGK57" s="154"/>
      <c r="CGL57" s="161"/>
      <c r="CGM57" s="160"/>
      <c r="CGN57" s="154"/>
      <c r="CGO57" s="161"/>
      <c r="CGP57" s="160"/>
      <c r="CGQ57" s="154"/>
      <c r="CGR57" s="161"/>
      <c r="CGS57" s="160"/>
      <c r="CGT57" s="154"/>
      <c r="CGU57" s="161"/>
      <c r="CGV57" s="160"/>
      <c r="CGW57" s="154"/>
      <c r="CGX57" s="161"/>
      <c r="CGY57" s="160"/>
      <c r="CGZ57" s="154"/>
      <c r="CHA57" s="161"/>
      <c r="CHB57" s="160"/>
      <c r="CHC57" s="154"/>
      <c r="CHD57" s="161"/>
      <c r="CHE57" s="160"/>
      <c r="CHF57" s="154"/>
      <c r="CHG57" s="161"/>
      <c r="CHH57" s="160"/>
      <c r="CHI57" s="154"/>
      <c r="CHJ57" s="161"/>
      <c r="CHK57" s="160"/>
      <c r="CHL57" s="154"/>
      <c r="CHM57" s="161"/>
      <c r="CHN57" s="160"/>
      <c r="CHO57" s="154"/>
      <c r="CHP57" s="161"/>
      <c r="CHQ57" s="160"/>
      <c r="CHR57" s="154"/>
      <c r="CHS57" s="161"/>
      <c r="CHT57" s="160"/>
      <c r="CHU57" s="154"/>
      <c r="CHV57" s="161"/>
      <c r="CHW57" s="160"/>
      <c r="CHX57" s="154"/>
      <c r="CHY57" s="161"/>
      <c r="CHZ57" s="160"/>
      <c r="CIA57" s="154"/>
      <c r="CIB57" s="161"/>
      <c r="CIC57" s="160"/>
      <c r="CID57" s="154"/>
      <c r="CIE57" s="161"/>
      <c r="CIF57" s="160"/>
      <c r="CIG57" s="154"/>
      <c r="CIH57" s="161"/>
      <c r="CII57" s="160"/>
      <c r="CIJ57" s="154"/>
      <c r="CIK57" s="161"/>
      <c r="CIL57" s="160"/>
      <c r="CIM57" s="154"/>
      <c r="CIN57" s="161"/>
      <c r="CIO57" s="160"/>
      <c r="CIP57" s="154"/>
      <c r="CIQ57" s="161"/>
      <c r="CIR57" s="160"/>
      <c r="CIS57" s="154"/>
      <c r="CIT57" s="161"/>
      <c r="CIU57" s="160"/>
      <c r="CIV57" s="154"/>
      <c r="CIW57" s="161"/>
      <c r="CIX57" s="160"/>
      <c r="CIY57" s="154"/>
      <c r="CIZ57" s="161"/>
      <c r="CJA57" s="160"/>
      <c r="CJB57" s="154"/>
      <c r="CJC57" s="161"/>
      <c r="CJD57" s="160"/>
      <c r="CJE57" s="154"/>
      <c r="CJF57" s="161"/>
      <c r="CJG57" s="160"/>
      <c r="CJH57" s="154"/>
      <c r="CJI57" s="161"/>
      <c r="CJJ57" s="160"/>
      <c r="CJK57" s="154"/>
      <c r="CJL57" s="161"/>
      <c r="CJM57" s="160"/>
      <c r="CJN57" s="154"/>
      <c r="CJO57" s="161"/>
      <c r="CJP57" s="160"/>
      <c r="CJQ57" s="154"/>
      <c r="CJR57" s="161"/>
      <c r="CJS57" s="160"/>
      <c r="CJT57" s="154"/>
      <c r="CJU57" s="161"/>
      <c r="CJV57" s="160"/>
      <c r="CJW57" s="154"/>
      <c r="CJX57" s="161"/>
      <c r="CJY57" s="160"/>
      <c r="CJZ57" s="154"/>
      <c r="CKA57" s="161"/>
      <c r="CKB57" s="160"/>
      <c r="CKC57" s="154"/>
      <c r="CKD57" s="161"/>
      <c r="CKE57" s="160"/>
      <c r="CKF57" s="154"/>
      <c r="CKG57" s="161"/>
      <c r="CKH57" s="160"/>
      <c r="CKI57" s="154"/>
      <c r="CKJ57" s="161"/>
      <c r="CKK57" s="160"/>
      <c r="CKL57" s="154"/>
      <c r="CKM57" s="161"/>
      <c r="CKN57" s="160"/>
      <c r="CKO57" s="154"/>
      <c r="CKP57" s="161"/>
      <c r="CKQ57" s="160"/>
      <c r="CKR57" s="154"/>
      <c r="CKS57" s="161"/>
      <c r="CKT57" s="160"/>
      <c r="CKU57" s="154"/>
      <c r="CKV57" s="161"/>
      <c r="CKW57" s="160"/>
      <c r="CKX57" s="154"/>
      <c r="CKY57" s="161"/>
      <c r="CKZ57" s="160"/>
      <c r="CLA57" s="154"/>
      <c r="CLB57" s="161"/>
      <c r="CLC57" s="160"/>
      <c r="CLD57" s="154"/>
      <c r="CLE57" s="161"/>
      <c r="CLF57" s="160"/>
      <c r="CLG57" s="154"/>
      <c r="CLH57" s="161"/>
      <c r="CLI57" s="160"/>
      <c r="CLJ57" s="154"/>
      <c r="CLK57" s="161"/>
      <c r="CLL57" s="160"/>
      <c r="CLM57" s="154"/>
      <c r="CLN57" s="161"/>
      <c r="CLO57" s="160"/>
      <c r="CLP57" s="154"/>
      <c r="CLQ57" s="161"/>
      <c r="CLR57" s="160"/>
      <c r="CLS57" s="154"/>
      <c r="CLT57" s="161"/>
      <c r="CLU57" s="160"/>
      <c r="CLV57" s="154"/>
      <c r="CLW57" s="161"/>
      <c r="CLX57" s="160"/>
      <c r="CLY57" s="154"/>
      <c r="CLZ57" s="161"/>
      <c r="CMA57" s="160"/>
      <c r="CMB57" s="154"/>
      <c r="CMC57" s="161"/>
      <c r="CMD57" s="160"/>
      <c r="CME57" s="154"/>
      <c r="CMF57" s="161"/>
      <c r="CMG57" s="160"/>
      <c r="CMH57" s="154"/>
      <c r="CMI57" s="161"/>
      <c r="CMJ57" s="160"/>
      <c r="CMK57" s="154"/>
      <c r="CML57" s="161"/>
      <c r="CMM57" s="160"/>
      <c r="CMN57" s="154"/>
      <c r="CMO57" s="161"/>
      <c r="CMP57" s="160"/>
      <c r="CMQ57" s="154"/>
      <c r="CMR57" s="161"/>
      <c r="CMS57" s="160"/>
      <c r="CMT57" s="154"/>
      <c r="CMU57" s="161"/>
      <c r="CMV57" s="160"/>
      <c r="CMW57" s="154"/>
      <c r="CMX57" s="161"/>
      <c r="CMY57" s="160"/>
      <c r="CMZ57" s="154"/>
      <c r="CNA57" s="161"/>
      <c r="CNB57" s="160"/>
      <c r="CNC57" s="154"/>
      <c r="CND57" s="161"/>
      <c r="CNE57" s="160"/>
      <c r="CNF57" s="154"/>
      <c r="CNG57" s="161"/>
      <c r="CNH57" s="160"/>
      <c r="CNI57" s="154"/>
      <c r="CNJ57" s="161"/>
      <c r="CNK57" s="160"/>
      <c r="CNL57" s="154"/>
      <c r="CNM57" s="161"/>
      <c r="CNN57" s="160"/>
      <c r="CNO57" s="154"/>
      <c r="CNP57" s="161"/>
      <c r="CNQ57" s="160"/>
      <c r="CNR57" s="154"/>
      <c r="CNS57" s="161"/>
      <c r="CNT57" s="160"/>
      <c r="CNU57" s="154"/>
      <c r="CNV57" s="161"/>
      <c r="CNW57" s="160"/>
      <c r="CNX57" s="154"/>
      <c r="CNY57" s="161"/>
      <c r="CNZ57" s="160"/>
      <c r="COA57" s="154"/>
      <c r="COB57" s="161"/>
      <c r="COC57" s="160"/>
      <c r="COD57" s="154"/>
      <c r="COE57" s="161"/>
      <c r="COF57" s="160"/>
      <c r="COG57" s="154"/>
      <c r="COH57" s="161"/>
      <c r="COI57" s="160"/>
      <c r="COJ57" s="154"/>
      <c r="COK57" s="161"/>
      <c r="COL57" s="160"/>
      <c r="COM57" s="154"/>
      <c r="CON57" s="161"/>
      <c r="COO57" s="160"/>
      <c r="COP57" s="154"/>
      <c r="COQ57" s="161"/>
      <c r="COR57" s="160"/>
      <c r="COS57" s="154"/>
      <c r="COT57" s="161"/>
      <c r="COU57" s="160"/>
      <c r="COV57" s="154"/>
      <c r="COW57" s="161"/>
      <c r="COX57" s="160"/>
      <c r="COY57" s="154"/>
      <c r="COZ57" s="161"/>
      <c r="CPA57" s="160"/>
      <c r="CPB57" s="154"/>
      <c r="CPC57" s="161"/>
      <c r="CPD57" s="160"/>
      <c r="CPE57" s="154"/>
      <c r="CPF57" s="161"/>
      <c r="CPG57" s="160"/>
      <c r="CPH57" s="154"/>
      <c r="CPI57" s="161"/>
      <c r="CPJ57" s="160"/>
      <c r="CPK57" s="154"/>
      <c r="CPL57" s="161"/>
      <c r="CPM57" s="160"/>
      <c r="CPN57" s="154"/>
      <c r="CPO57" s="161"/>
      <c r="CPP57" s="160"/>
      <c r="CPQ57" s="154"/>
      <c r="CPR57" s="161"/>
      <c r="CPS57" s="160"/>
      <c r="CPT57" s="154"/>
      <c r="CPU57" s="161"/>
      <c r="CPV57" s="160"/>
      <c r="CPW57" s="154"/>
      <c r="CPX57" s="161"/>
      <c r="CPY57" s="160"/>
      <c r="CPZ57" s="154"/>
      <c r="CQA57" s="161"/>
      <c r="CQB57" s="160"/>
      <c r="CQC57" s="154"/>
      <c r="CQD57" s="161"/>
      <c r="CQE57" s="160"/>
      <c r="CQF57" s="154"/>
      <c r="CQG57" s="161"/>
      <c r="CQH57" s="160"/>
      <c r="CQI57" s="154"/>
      <c r="CQJ57" s="161"/>
      <c r="CQK57" s="160"/>
      <c r="CQL57" s="154"/>
      <c r="CQM57" s="161"/>
      <c r="CQN57" s="160"/>
      <c r="CQO57" s="154"/>
      <c r="CQP57" s="161"/>
      <c r="CQQ57" s="160"/>
      <c r="CQR57" s="154"/>
      <c r="CQS57" s="161"/>
      <c r="CQT57" s="160"/>
      <c r="CQU57" s="154"/>
      <c r="CQV57" s="161"/>
      <c r="CQW57" s="160"/>
      <c r="CQX57" s="154"/>
      <c r="CQY57" s="161"/>
      <c r="CQZ57" s="160"/>
      <c r="CRA57" s="154"/>
      <c r="CRB57" s="161"/>
      <c r="CRC57" s="160"/>
      <c r="CRD57" s="154"/>
      <c r="CRE57" s="161"/>
      <c r="CRF57" s="160"/>
      <c r="CRG57" s="154"/>
      <c r="CRH57" s="161"/>
      <c r="CRI57" s="160"/>
      <c r="CRJ57" s="154"/>
      <c r="CRK57" s="161"/>
      <c r="CRL57" s="160"/>
      <c r="CRM57" s="154"/>
      <c r="CRN57" s="161"/>
      <c r="CRO57" s="160"/>
      <c r="CRP57" s="154"/>
      <c r="CRQ57" s="161"/>
      <c r="CRR57" s="160"/>
      <c r="CRS57" s="154"/>
      <c r="CRT57" s="161"/>
      <c r="CRU57" s="160"/>
      <c r="CRV57" s="154"/>
      <c r="CRW57" s="161"/>
      <c r="CRX57" s="160"/>
      <c r="CRY57" s="154"/>
      <c r="CRZ57" s="161"/>
      <c r="CSA57" s="160"/>
      <c r="CSB57" s="154"/>
      <c r="CSC57" s="161"/>
      <c r="CSD57" s="160"/>
      <c r="CSE57" s="154"/>
      <c r="CSF57" s="161"/>
      <c r="CSG57" s="160"/>
      <c r="CSH57" s="154"/>
      <c r="CSI57" s="161"/>
      <c r="CSJ57" s="160"/>
      <c r="CSK57" s="154"/>
      <c r="CSL57" s="161"/>
      <c r="CSM57" s="160"/>
      <c r="CSN57" s="154"/>
      <c r="CSO57" s="161"/>
      <c r="CSP57" s="160"/>
      <c r="CSQ57" s="154"/>
      <c r="CSR57" s="161"/>
      <c r="CSS57" s="160"/>
      <c r="CST57" s="154"/>
      <c r="CSU57" s="161"/>
      <c r="CSV57" s="160"/>
      <c r="CSW57" s="154"/>
      <c r="CSX57" s="161"/>
      <c r="CSY57" s="160"/>
      <c r="CSZ57" s="154"/>
      <c r="CTA57" s="161"/>
      <c r="CTB57" s="160"/>
      <c r="CTC57" s="154"/>
      <c r="CTD57" s="161"/>
      <c r="CTE57" s="160"/>
      <c r="CTF57" s="154"/>
      <c r="CTG57" s="161"/>
      <c r="CTH57" s="160"/>
      <c r="CTI57" s="154"/>
      <c r="CTJ57" s="161"/>
      <c r="CTK57" s="160"/>
      <c r="CTL57" s="154"/>
      <c r="CTM57" s="161"/>
      <c r="CTN57" s="160"/>
      <c r="CTO57" s="154"/>
      <c r="CTP57" s="161"/>
      <c r="CTQ57" s="160"/>
      <c r="CTR57" s="154"/>
      <c r="CTS57" s="161"/>
      <c r="CTT57" s="160"/>
      <c r="CTU57" s="154"/>
      <c r="CTV57" s="161"/>
      <c r="CTW57" s="160"/>
      <c r="CTX57" s="154"/>
      <c r="CTY57" s="161"/>
      <c r="CTZ57" s="160"/>
      <c r="CUA57" s="154"/>
      <c r="CUB57" s="161"/>
      <c r="CUC57" s="160"/>
      <c r="CUD57" s="154"/>
      <c r="CUE57" s="161"/>
      <c r="CUF57" s="160"/>
      <c r="CUG57" s="154"/>
      <c r="CUH57" s="161"/>
      <c r="CUI57" s="160"/>
      <c r="CUJ57" s="154"/>
      <c r="CUK57" s="161"/>
      <c r="CUL57" s="160"/>
      <c r="CUM57" s="154"/>
      <c r="CUN57" s="161"/>
      <c r="CUO57" s="160"/>
      <c r="CUP57" s="154"/>
      <c r="CUQ57" s="161"/>
      <c r="CUR57" s="160"/>
      <c r="CUS57" s="154"/>
      <c r="CUT57" s="161"/>
      <c r="CUU57" s="160"/>
      <c r="CUV57" s="154"/>
      <c r="CUW57" s="161"/>
      <c r="CUX57" s="160"/>
      <c r="CUY57" s="154"/>
      <c r="CUZ57" s="161"/>
      <c r="CVA57" s="160"/>
      <c r="CVB57" s="154"/>
      <c r="CVC57" s="161"/>
      <c r="CVD57" s="160"/>
      <c r="CVE57" s="154"/>
      <c r="CVF57" s="161"/>
      <c r="CVG57" s="160"/>
      <c r="CVH57" s="154"/>
      <c r="CVI57" s="161"/>
      <c r="CVJ57" s="160"/>
      <c r="CVK57" s="154"/>
      <c r="CVL57" s="161"/>
      <c r="CVM57" s="160"/>
      <c r="CVN57" s="154"/>
      <c r="CVO57" s="161"/>
      <c r="CVP57" s="160"/>
      <c r="CVQ57" s="154"/>
      <c r="CVR57" s="161"/>
      <c r="CVS57" s="160"/>
      <c r="CVT57" s="154"/>
      <c r="CVU57" s="161"/>
      <c r="CVV57" s="160"/>
      <c r="CVW57" s="154"/>
      <c r="CVX57" s="161"/>
      <c r="CVY57" s="160"/>
      <c r="CVZ57" s="154"/>
      <c r="CWA57" s="161"/>
      <c r="CWB57" s="160"/>
      <c r="CWC57" s="154"/>
      <c r="CWD57" s="161"/>
      <c r="CWE57" s="160"/>
      <c r="CWF57" s="154"/>
      <c r="CWG57" s="161"/>
      <c r="CWH57" s="160"/>
      <c r="CWI57" s="154"/>
      <c r="CWJ57" s="161"/>
      <c r="CWK57" s="160"/>
      <c r="CWL57" s="154"/>
      <c r="CWM57" s="161"/>
      <c r="CWN57" s="160"/>
      <c r="CWO57" s="154"/>
      <c r="CWP57" s="161"/>
      <c r="CWQ57" s="160"/>
      <c r="CWR57" s="154"/>
      <c r="CWS57" s="161"/>
      <c r="CWT57" s="160"/>
      <c r="CWU57" s="154"/>
      <c r="CWV57" s="161"/>
      <c r="CWW57" s="160"/>
      <c r="CWX57" s="154"/>
      <c r="CWY57" s="161"/>
      <c r="CWZ57" s="160"/>
      <c r="CXA57" s="154"/>
      <c r="CXB57" s="161"/>
      <c r="CXC57" s="160"/>
      <c r="CXD57" s="154"/>
      <c r="CXE57" s="161"/>
      <c r="CXF57" s="160"/>
      <c r="CXG57" s="154"/>
      <c r="CXH57" s="161"/>
      <c r="CXI57" s="160"/>
      <c r="CXJ57" s="154"/>
      <c r="CXK57" s="161"/>
      <c r="CXL57" s="160"/>
      <c r="CXM57" s="154"/>
      <c r="CXN57" s="161"/>
      <c r="CXO57" s="160"/>
      <c r="CXP57" s="154"/>
      <c r="CXQ57" s="161"/>
      <c r="CXR57" s="160"/>
      <c r="CXS57" s="154"/>
      <c r="CXT57" s="161"/>
      <c r="CXU57" s="160"/>
      <c r="CXV57" s="154"/>
      <c r="CXW57" s="161"/>
      <c r="CXX57" s="160"/>
      <c r="CXY57" s="154"/>
      <c r="CXZ57" s="161"/>
      <c r="CYA57" s="160"/>
      <c r="CYB57" s="154"/>
      <c r="CYC57" s="161"/>
      <c r="CYD57" s="160"/>
      <c r="CYE57" s="154"/>
      <c r="CYF57" s="161"/>
      <c r="CYG57" s="160"/>
      <c r="CYH57" s="154"/>
      <c r="CYI57" s="161"/>
      <c r="CYJ57" s="160"/>
      <c r="CYK57" s="154"/>
      <c r="CYL57" s="161"/>
      <c r="CYM57" s="160"/>
      <c r="CYN57" s="154"/>
      <c r="CYO57" s="161"/>
      <c r="CYP57" s="160"/>
      <c r="CYQ57" s="154"/>
      <c r="CYR57" s="161"/>
      <c r="CYS57" s="160"/>
      <c r="CYT57" s="154"/>
      <c r="CYU57" s="161"/>
      <c r="CYV57" s="160"/>
      <c r="CYW57" s="154"/>
      <c r="CYX57" s="161"/>
      <c r="CYY57" s="160"/>
      <c r="CYZ57" s="154"/>
      <c r="CZA57" s="161"/>
      <c r="CZB57" s="160"/>
      <c r="CZC57" s="154"/>
      <c r="CZD57" s="161"/>
      <c r="CZE57" s="160"/>
      <c r="CZF57" s="154"/>
      <c r="CZG57" s="161"/>
      <c r="CZH57" s="160"/>
      <c r="CZI57" s="154"/>
      <c r="CZJ57" s="161"/>
      <c r="CZK57" s="160"/>
      <c r="CZL57" s="154"/>
      <c r="CZM57" s="161"/>
      <c r="CZN57" s="160"/>
      <c r="CZO57" s="154"/>
      <c r="CZP57" s="161"/>
      <c r="CZQ57" s="160"/>
      <c r="CZR57" s="154"/>
      <c r="CZS57" s="161"/>
      <c r="CZT57" s="160"/>
      <c r="CZU57" s="154"/>
      <c r="CZV57" s="161"/>
      <c r="CZW57" s="160"/>
      <c r="CZX57" s="154"/>
      <c r="CZY57" s="161"/>
      <c r="CZZ57" s="160"/>
      <c r="DAA57" s="154"/>
      <c r="DAB57" s="161"/>
      <c r="DAC57" s="160"/>
      <c r="DAD57" s="154"/>
      <c r="DAE57" s="161"/>
      <c r="DAF57" s="160"/>
      <c r="DAG57" s="154"/>
      <c r="DAH57" s="161"/>
      <c r="DAI57" s="160"/>
      <c r="DAJ57" s="154"/>
      <c r="DAK57" s="161"/>
      <c r="DAL57" s="160"/>
      <c r="DAM57" s="154"/>
      <c r="DAN57" s="161"/>
      <c r="DAO57" s="160"/>
      <c r="DAP57" s="154"/>
      <c r="DAQ57" s="161"/>
      <c r="DAR57" s="160"/>
      <c r="DAS57" s="154"/>
      <c r="DAT57" s="161"/>
      <c r="DAU57" s="160"/>
      <c r="DAV57" s="154"/>
      <c r="DAW57" s="161"/>
      <c r="DAX57" s="160"/>
      <c r="DAY57" s="154"/>
      <c r="DAZ57" s="161"/>
      <c r="DBA57" s="160"/>
      <c r="DBB57" s="154"/>
      <c r="DBC57" s="161"/>
      <c r="DBD57" s="160"/>
      <c r="DBE57" s="154"/>
      <c r="DBF57" s="161"/>
      <c r="DBG57" s="160"/>
      <c r="DBH57" s="154"/>
      <c r="DBI57" s="161"/>
      <c r="DBJ57" s="160"/>
      <c r="DBK57" s="154"/>
      <c r="DBL57" s="161"/>
      <c r="DBM57" s="160"/>
      <c r="DBN57" s="154"/>
      <c r="DBO57" s="161"/>
      <c r="DBP57" s="160"/>
      <c r="DBQ57" s="154"/>
      <c r="DBR57" s="161"/>
      <c r="DBS57" s="160"/>
      <c r="DBT57" s="154"/>
      <c r="DBU57" s="161"/>
      <c r="DBV57" s="160"/>
      <c r="DBW57" s="154"/>
      <c r="DBX57" s="161"/>
      <c r="DBY57" s="160"/>
      <c r="DBZ57" s="154"/>
      <c r="DCA57" s="161"/>
      <c r="DCB57" s="160"/>
      <c r="DCC57" s="154"/>
      <c r="DCD57" s="161"/>
      <c r="DCE57" s="160"/>
      <c r="DCF57" s="154"/>
      <c r="DCG57" s="161"/>
      <c r="DCH57" s="160"/>
      <c r="DCI57" s="154"/>
      <c r="DCJ57" s="161"/>
      <c r="DCK57" s="160"/>
      <c r="DCL57" s="154"/>
      <c r="DCM57" s="161"/>
      <c r="DCN57" s="160"/>
      <c r="DCO57" s="154"/>
      <c r="DCP57" s="161"/>
      <c r="DCQ57" s="160"/>
      <c r="DCR57" s="154"/>
      <c r="DCS57" s="161"/>
      <c r="DCT57" s="160"/>
      <c r="DCU57" s="154"/>
      <c r="DCV57" s="161"/>
      <c r="DCW57" s="160"/>
      <c r="DCX57" s="154"/>
      <c r="DCY57" s="161"/>
      <c r="DCZ57" s="160"/>
      <c r="DDA57" s="154"/>
      <c r="DDB57" s="161"/>
      <c r="DDC57" s="160"/>
      <c r="DDD57" s="154"/>
      <c r="DDE57" s="161"/>
      <c r="DDF57" s="160"/>
      <c r="DDG57" s="154"/>
      <c r="DDH57" s="161"/>
      <c r="DDI57" s="160"/>
      <c r="DDJ57" s="154"/>
      <c r="DDK57" s="161"/>
      <c r="DDL57" s="160"/>
      <c r="DDM57" s="154"/>
      <c r="DDN57" s="161"/>
      <c r="DDO57" s="160"/>
      <c r="DDP57" s="154"/>
      <c r="DDQ57" s="161"/>
      <c r="DDR57" s="160"/>
      <c r="DDS57" s="154"/>
      <c r="DDT57" s="161"/>
      <c r="DDU57" s="160"/>
      <c r="DDV57" s="154"/>
      <c r="DDW57" s="161"/>
      <c r="DDX57" s="160"/>
      <c r="DDY57" s="154"/>
      <c r="DDZ57" s="161"/>
      <c r="DEA57" s="160"/>
      <c r="DEB57" s="154"/>
      <c r="DEC57" s="161"/>
      <c r="DED57" s="160"/>
      <c r="DEE57" s="154"/>
      <c r="DEF57" s="161"/>
      <c r="DEG57" s="160"/>
      <c r="DEH57" s="154"/>
      <c r="DEI57" s="161"/>
      <c r="DEJ57" s="160"/>
      <c r="DEK57" s="154"/>
      <c r="DEL57" s="161"/>
      <c r="DEM57" s="160"/>
      <c r="DEN57" s="154"/>
      <c r="DEO57" s="161"/>
      <c r="DEP57" s="160"/>
      <c r="DEQ57" s="154"/>
      <c r="DER57" s="161"/>
      <c r="DES57" s="160"/>
      <c r="DET57" s="154"/>
      <c r="DEU57" s="161"/>
      <c r="DEV57" s="160"/>
      <c r="DEW57" s="154"/>
      <c r="DEX57" s="161"/>
      <c r="DEY57" s="160"/>
      <c r="DEZ57" s="154"/>
      <c r="DFA57" s="161"/>
      <c r="DFB57" s="160"/>
      <c r="DFC57" s="154"/>
      <c r="DFD57" s="161"/>
      <c r="DFE57" s="160"/>
      <c r="DFF57" s="154"/>
      <c r="DFG57" s="161"/>
      <c r="DFH57" s="160"/>
      <c r="DFI57" s="154"/>
      <c r="DFJ57" s="161"/>
      <c r="DFK57" s="160"/>
      <c r="DFL57" s="154"/>
      <c r="DFM57" s="161"/>
      <c r="DFN57" s="160"/>
      <c r="DFO57" s="154"/>
      <c r="DFP57" s="161"/>
      <c r="DFQ57" s="160"/>
      <c r="DFR57" s="154"/>
      <c r="DFS57" s="161"/>
      <c r="DFT57" s="160"/>
      <c r="DFU57" s="154"/>
      <c r="DFV57" s="161"/>
      <c r="DFW57" s="160"/>
      <c r="DFX57" s="154"/>
      <c r="DFY57" s="161"/>
      <c r="DFZ57" s="160"/>
      <c r="DGA57" s="154"/>
      <c r="DGB57" s="161"/>
      <c r="DGC57" s="160"/>
      <c r="DGD57" s="154"/>
      <c r="DGE57" s="161"/>
      <c r="DGF57" s="160"/>
      <c r="DGG57" s="154"/>
      <c r="DGH57" s="161"/>
      <c r="DGI57" s="160"/>
      <c r="DGJ57" s="154"/>
      <c r="DGK57" s="161"/>
      <c r="DGL57" s="160"/>
      <c r="DGM57" s="154"/>
      <c r="DGN57" s="161"/>
      <c r="DGO57" s="160"/>
      <c r="DGP57" s="154"/>
      <c r="DGQ57" s="161"/>
      <c r="DGR57" s="160"/>
      <c r="DGS57" s="154"/>
      <c r="DGT57" s="161"/>
      <c r="DGU57" s="160"/>
      <c r="DGV57" s="154"/>
      <c r="DGW57" s="161"/>
      <c r="DGX57" s="160"/>
      <c r="DGY57" s="154"/>
      <c r="DGZ57" s="161"/>
      <c r="DHA57" s="160"/>
      <c r="DHB57" s="154"/>
      <c r="DHC57" s="161"/>
      <c r="DHD57" s="160"/>
      <c r="DHE57" s="154"/>
      <c r="DHF57" s="161"/>
      <c r="DHG57" s="160"/>
      <c r="DHH57" s="154"/>
      <c r="DHI57" s="161"/>
      <c r="DHJ57" s="160"/>
      <c r="DHK57" s="154"/>
      <c r="DHL57" s="161"/>
      <c r="DHM57" s="160"/>
      <c r="DHN57" s="154"/>
      <c r="DHO57" s="161"/>
      <c r="DHP57" s="160"/>
      <c r="DHQ57" s="154"/>
      <c r="DHR57" s="161"/>
      <c r="DHS57" s="160"/>
      <c r="DHT57" s="154"/>
      <c r="DHU57" s="161"/>
      <c r="DHV57" s="160"/>
      <c r="DHW57" s="154"/>
      <c r="DHX57" s="161"/>
      <c r="DHY57" s="160"/>
      <c r="DHZ57" s="154"/>
      <c r="DIA57" s="161"/>
      <c r="DIB57" s="160"/>
      <c r="DIC57" s="154"/>
      <c r="DID57" s="161"/>
      <c r="DIE57" s="160"/>
      <c r="DIF57" s="154"/>
      <c r="DIG57" s="161"/>
      <c r="DIH57" s="160"/>
      <c r="DII57" s="154"/>
      <c r="DIJ57" s="161"/>
      <c r="DIK57" s="160"/>
      <c r="DIL57" s="154"/>
      <c r="DIM57" s="161"/>
      <c r="DIN57" s="160"/>
      <c r="DIO57" s="154"/>
      <c r="DIP57" s="161"/>
      <c r="DIQ57" s="160"/>
      <c r="DIR57" s="154"/>
      <c r="DIS57" s="161"/>
      <c r="DIT57" s="160"/>
      <c r="DIU57" s="154"/>
      <c r="DIV57" s="161"/>
      <c r="DIW57" s="160"/>
      <c r="DIX57" s="154"/>
      <c r="DIY57" s="161"/>
      <c r="DIZ57" s="160"/>
      <c r="DJA57" s="154"/>
      <c r="DJB57" s="161"/>
      <c r="DJC57" s="160"/>
      <c r="DJD57" s="154"/>
      <c r="DJE57" s="161"/>
      <c r="DJF57" s="160"/>
      <c r="DJG57" s="154"/>
      <c r="DJH57" s="161"/>
      <c r="DJI57" s="160"/>
      <c r="DJJ57" s="154"/>
      <c r="DJK57" s="161"/>
      <c r="DJL57" s="160"/>
      <c r="DJM57" s="154"/>
      <c r="DJN57" s="161"/>
      <c r="DJO57" s="160"/>
      <c r="DJP57" s="154"/>
      <c r="DJQ57" s="161"/>
      <c r="DJR57" s="160"/>
      <c r="DJS57" s="154"/>
      <c r="DJT57" s="161"/>
      <c r="DJU57" s="160"/>
      <c r="DJV57" s="154"/>
      <c r="DJW57" s="161"/>
      <c r="DJX57" s="160"/>
      <c r="DJY57" s="154"/>
      <c r="DJZ57" s="161"/>
      <c r="DKA57" s="160"/>
      <c r="DKB57" s="154"/>
      <c r="DKC57" s="161"/>
      <c r="DKD57" s="160"/>
      <c r="DKE57" s="154"/>
      <c r="DKF57" s="161"/>
      <c r="DKG57" s="160"/>
      <c r="DKH57" s="154"/>
      <c r="DKI57" s="161"/>
      <c r="DKJ57" s="160"/>
      <c r="DKK57" s="154"/>
      <c r="DKL57" s="161"/>
      <c r="DKM57" s="160"/>
      <c r="DKN57" s="154"/>
      <c r="DKO57" s="161"/>
      <c r="DKP57" s="160"/>
      <c r="DKQ57" s="154"/>
      <c r="DKR57" s="161"/>
      <c r="DKS57" s="160"/>
      <c r="DKT57" s="154"/>
      <c r="DKU57" s="161"/>
      <c r="DKV57" s="160"/>
      <c r="DKW57" s="154"/>
      <c r="DKX57" s="161"/>
      <c r="DKY57" s="160"/>
      <c r="DKZ57" s="154"/>
      <c r="DLA57" s="161"/>
      <c r="DLB57" s="160"/>
      <c r="DLC57" s="154"/>
      <c r="DLD57" s="161"/>
      <c r="DLE57" s="160"/>
      <c r="DLF57" s="154"/>
      <c r="DLG57" s="161"/>
      <c r="DLH57" s="160"/>
      <c r="DLI57" s="154"/>
      <c r="DLJ57" s="161"/>
      <c r="DLK57" s="160"/>
      <c r="DLL57" s="154"/>
      <c r="DLM57" s="161"/>
      <c r="DLN57" s="160"/>
      <c r="DLO57" s="154"/>
      <c r="DLP57" s="161"/>
      <c r="DLQ57" s="160"/>
      <c r="DLR57" s="154"/>
      <c r="DLS57" s="161"/>
      <c r="DLT57" s="160"/>
      <c r="DLU57" s="154"/>
      <c r="DLV57" s="161"/>
      <c r="DLW57" s="160"/>
      <c r="DLX57" s="154"/>
      <c r="DLY57" s="161"/>
      <c r="DLZ57" s="160"/>
      <c r="DMA57" s="154"/>
      <c r="DMB57" s="161"/>
      <c r="DMC57" s="160"/>
      <c r="DMD57" s="154"/>
      <c r="DME57" s="161"/>
      <c r="DMF57" s="160"/>
      <c r="DMG57" s="154"/>
      <c r="DMH57" s="161"/>
      <c r="DMI57" s="160"/>
      <c r="DMJ57" s="154"/>
      <c r="DMK57" s="161"/>
      <c r="DML57" s="160"/>
      <c r="DMM57" s="154"/>
      <c r="DMN57" s="161"/>
      <c r="DMO57" s="160"/>
      <c r="DMP57" s="154"/>
      <c r="DMQ57" s="161"/>
      <c r="DMR57" s="160"/>
      <c r="DMS57" s="154"/>
      <c r="DMT57" s="161"/>
      <c r="DMU57" s="160"/>
      <c r="DMV57" s="154"/>
      <c r="DMW57" s="161"/>
      <c r="DMX57" s="160"/>
      <c r="DMY57" s="154"/>
      <c r="DMZ57" s="161"/>
      <c r="DNA57" s="160"/>
      <c r="DNB57" s="154"/>
      <c r="DNC57" s="161"/>
      <c r="DND57" s="160"/>
      <c r="DNE57" s="154"/>
      <c r="DNF57" s="161"/>
      <c r="DNG57" s="160"/>
      <c r="DNH57" s="154"/>
      <c r="DNI57" s="161"/>
      <c r="DNJ57" s="160"/>
      <c r="DNK57" s="154"/>
      <c r="DNL57" s="161"/>
      <c r="DNM57" s="160"/>
      <c r="DNN57" s="154"/>
      <c r="DNO57" s="161"/>
      <c r="DNP57" s="160"/>
      <c r="DNQ57" s="154"/>
      <c r="DNR57" s="161"/>
      <c r="DNS57" s="160"/>
      <c r="DNT57" s="154"/>
      <c r="DNU57" s="161"/>
      <c r="DNV57" s="160"/>
      <c r="DNW57" s="154"/>
      <c r="DNX57" s="161"/>
      <c r="DNY57" s="160"/>
      <c r="DNZ57" s="154"/>
      <c r="DOA57" s="161"/>
      <c r="DOB57" s="160"/>
      <c r="DOC57" s="154"/>
      <c r="DOD57" s="161"/>
      <c r="DOE57" s="160"/>
      <c r="DOF57" s="154"/>
      <c r="DOG57" s="161"/>
      <c r="DOH57" s="160"/>
      <c r="DOI57" s="154"/>
      <c r="DOJ57" s="161"/>
      <c r="DOK57" s="160"/>
      <c r="DOL57" s="154"/>
      <c r="DOM57" s="161"/>
      <c r="DON57" s="160"/>
      <c r="DOO57" s="154"/>
      <c r="DOP57" s="161"/>
      <c r="DOQ57" s="160"/>
      <c r="DOR57" s="154"/>
      <c r="DOS57" s="161"/>
      <c r="DOT57" s="160"/>
      <c r="DOU57" s="154"/>
      <c r="DOV57" s="161"/>
      <c r="DOW57" s="160"/>
      <c r="DOX57" s="154"/>
      <c r="DOY57" s="161"/>
      <c r="DOZ57" s="160"/>
      <c r="DPA57" s="154"/>
      <c r="DPB57" s="161"/>
      <c r="DPC57" s="160"/>
      <c r="DPD57" s="154"/>
      <c r="DPE57" s="161"/>
      <c r="DPF57" s="160"/>
      <c r="DPG57" s="154"/>
      <c r="DPH57" s="161"/>
      <c r="DPI57" s="160"/>
      <c r="DPJ57" s="154"/>
      <c r="DPK57" s="161"/>
      <c r="DPL57" s="160"/>
      <c r="DPM57" s="154"/>
      <c r="DPN57" s="161"/>
      <c r="DPO57" s="160"/>
      <c r="DPP57" s="154"/>
      <c r="DPQ57" s="161"/>
      <c r="DPR57" s="160"/>
      <c r="DPS57" s="154"/>
      <c r="DPT57" s="161"/>
      <c r="DPU57" s="160"/>
      <c r="DPV57" s="154"/>
      <c r="DPW57" s="161"/>
      <c r="DPX57" s="160"/>
      <c r="DPY57" s="154"/>
      <c r="DPZ57" s="161"/>
      <c r="DQA57" s="160"/>
      <c r="DQB57" s="154"/>
      <c r="DQC57" s="161"/>
      <c r="DQD57" s="160"/>
      <c r="DQE57" s="154"/>
      <c r="DQF57" s="161"/>
      <c r="DQG57" s="160"/>
      <c r="DQH57" s="154"/>
      <c r="DQI57" s="161"/>
      <c r="DQJ57" s="160"/>
      <c r="DQK57" s="154"/>
      <c r="DQL57" s="161"/>
      <c r="DQM57" s="160"/>
      <c r="DQN57" s="154"/>
      <c r="DQO57" s="161"/>
      <c r="DQP57" s="160"/>
      <c r="DQQ57" s="154"/>
      <c r="DQR57" s="161"/>
      <c r="DQS57" s="160"/>
      <c r="DQT57" s="154"/>
      <c r="DQU57" s="161"/>
      <c r="DQV57" s="160"/>
      <c r="DQW57" s="154"/>
      <c r="DQX57" s="161"/>
      <c r="DQY57" s="160"/>
      <c r="DQZ57" s="154"/>
      <c r="DRA57" s="161"/>
      <c r="DRB57" s="160"/>
      <c r="DRC57" s="154"/>
      <c r="DRD57" s="161"/>
      <c r="DRE57" s="160"/>
      <c r="DRF57" s="154"/>
      <c r="DRG57" s="161"/>
      <c r="DRH57" s="160"/>
      <c r="DRI57" s="154"/>
      <c r="DRJ57" s="161"/>
      <c r="DRK57" s="160"/>
      <c r="DRL57" s="154"/>
      <c r="DRM57" s="161"/>
      <c r="DRN57" s="160"/>
      <c r="DRO57" s="154"/>
      <c r="DRP57" s="161"/>
      <c r="DRQ57" s="160"/>
      <c r="DRR57" s="154"/>
      <c r="DRS57" s="161"/>
      <c r="DRT57" s="160"/>
      <c r="DRU57" s="154"/>
      <c r="DRV57" s="161"/>
      <c r="DRW57" s="160"/>
      <c r="DRX57" s="154"/>
      <c r="DRY57" s="161"/>
      <c r="DRZ57" s="160"/>
      <c r="DSA57" s="154"/>
      <c r="DSB57" s="161"/>
      <c r="DSC57" s="160"/>
      <c r="DSD57" s="154"/>
      <c r="DSE57" s="161"/>
      <c r="DSF57" s="160"/>
      <c r="DSG57" s="154"/>
      <c r="DSH57" s="161"/>
      <c r="DSI57" s="160"/>
      <c r="DSJ57" s="154"/>
      <c r="DSK57" s="161"/>
      <c r="DSL57" s="160"/>
      <c r="DSM57" s="154"/>
      <c r="DSN57" s="161"/>
      <c r="DSO57" s="160"/>
      <c r="DSP57" s="154"/>
      <c r="DSQ57" s="161"/>
      <c r="DSR57" s="160"/>
      <c r="DSS57" s="154"/>
      <c r="DST57" s="161"/>
      <c r="DSU57" s="160"/>
      <c r="DSV57" s="154"/>
      <c r="DSW57" s="161"/>
      <c r="DSX57" s="160"/>
      <c r="DSY57" s="154"/>
      <c r="DSZ57" s="161"/>
      <c r="DTA57" s="160"/>
      <c r="DTB57" s="154"/>
      <c r="DTC57" s="161"/>
      <c r="DTD57" s="160"/>
      <c r="DTE57" s="154"/>
      <c r="DTF57" s="161"/>
      <c r="DTG57" s="160"/>
      <c r="DTH57" s="154"/>
      <c r="DTI57" s="161"/>
      <c r="DTJ57" s="160"/>
      <c r="DTK57" s="154"/>
      <c r="DTL57" s="161"/>
      <c r="DTM57" s="160"/>
      <c r="DTN57" s="154"/>
      <c r="DTO57" s="161"/>
      <c r="DTP57" s="160"/>
      <c r="DTQ57" s="154"/>
      <c r="DTR57" s="161"/>
      <c r="DTS57" s="160"/>
      <c r="DTT57" s="154"/>
      <c r="DTU57" s="161"/>
      <c r="DTV57" s="160"/>
      <c r="DTW57" s="154"/>
      <c r="DTX57" s="161"/>
      <c r="DTY57" s="160"/>
      <c r="DTZ57" s="154"/>
      <c r="DUA57" s="161"/>
      <c r="DUB57" s="160"/>
      <c r="DUC57" s="154"/>
      <c r="DUD57" s="161"/>
      <c r="DUE57" s="160"/>
      <c r="DUF57" s="154"/>
      <c r="DUG57" s="161"/>
      <c r="DUH57" s="160"/>
      <c r="DUI57" s="154"/>
      <c r="DUJ57" s="161"/>
      <c r="DUK57" s="160"/>
      <c r="DUL57" s="154"/>
      <c r="DUM57" s="161"/>
      <c r="DUN57" s="160"/>
      <c r="DUO57" s="154"/>
      <c r="DUP57" s="161"/>
      <c r="DUQ57" s="160"/>
      <c r="DUR57" s="154"/>
      <c r="DUS57" s="161"/>
      <c r="DUT57" s="160"/>
      <c r="DUU57" s="154"/>
      <c r="DUV57" s="161"/>
      <c r="DUW57" s="160"/>
      <c r="DUX57" s="154"/>
      <c r="DUY57" s="161"/>
      <c r="DUZ57" s="160"/>
      <c r="DVA57" s="154"/>
      <c r="DVB57" s="161"/>
      <c r="DVC57" s="160"/>
      <c r="DVD57" s="154"/>
      <c r="DVE57" s="161"/>
      <c r="DVF57" s="160"/>
      <c r="DVG57" s="154"/>
      <c r="DVH57" s="161"/>
      <c r="DVI57" s="160"/>
      <c r="DVJ57" s="154"/>
      <c r="DVK57" s="161"/>
      <c r="DVL57" s="160"/>
      <c r="DVM57" s="154"/>
      <c r="DVN57" s="161"/>
      <c r="DVO57" s="160"/>
      <c r="DVP57" s="154"/>
      <c r="DVQ57" s="161"/>
      <c r="DVR57" s="160"/>
      <c r="DVS57" s="154"/>
      <c r="DVT57" s="161"/>
      <c r="DVU57" s="160"/>
      <c r="DVV57" s="154"/>
      <c r="DVW57" s="161"/>
      <c r="DVX57" s="160"/>
      <c r="DVY57" s="154"/>
      <c r="DVZ57" s="161"/>
      <c r="DWA57" s="160"/>
      <c r="DWB57" s="154"/>
      <c r="DWC57" s="161"/>
      <c r="DWD57" s="160"/>
      <c r="DWE57" s="154"/>
      <c r="DWF57" s="161"/>
      <c r="DWG57" s="160"/>
      <c r="DWH57" s="154"/>
      <c r="DWI57" s="161"/>
      <c r="DWJ57" s="160"/>
      <c r="DWK57" s="154"/>
      <c r="DWL57" s="161"/>
      <c r="DWM57" s="160"/>
      <c r="DWN57" s="154"/>
      <c r="DWO57" s="161"/>
      <c r="DWP57" s="160"/>
      <c r="DWQ57" s="154"/>
      <c r="DWR57" s="161"/>
      <c r="DWS57" s="160"/>
      <c r="DWT57" s="154"/>
      <c r="DWU57" s="161"/>
      <c r="DWV57" s="160"/>
      <c r="DWW57" s="154"/>
      <c r="DWX57" s="161"/>
      <c r="DWY57" s="160"/>
      <c r="DWZ57" s="154"/>
      <c r="DXA57" s="161"/>
      <c r="DXB57" s="160"/>
      <c r="DXC57" s="154"/>
      <c r="DXD57" s="161"/>
      <c r="DXE57" s="160"/>
      <c r="DXF57" s="154"/>
      <c r="DXG57" s="161"/>
      <c r="DXH57" s="160"/>
      <c r="DXI57" s="154"/>
      <c r="DXJ57" s="161"/>
      <c r="DXK57" s="160"/>
      <c r="DXL57" s="154"/>
      <c r="DXM57" s="161"/>
      <c r="DXN57" s="160"/>
      <c r="DXO57" s="154"/>
      <c r="DXP57" s="161"/>
      <c r="DXQ57" s="160"/>
      <c r="DXR57" s="154"/>
      <c r="DXS57" s="161"/>
      <c r="DXT57" s="160"/>
      <c r="DXU57" s="154"/>
      <c r="DXV57" s="161"/>
      <c r="DXW57" s="160"/>
      <c r="DXX57" s="154"/>
      <c r="DXY57" s="161"/>
      <c r="DXZ57" s="160"/>
      <c r="DYA57" s="154"/>
      <c r="DYB57" s="161"/>
      <c r="DYC57" s="160"/>
      <c r="DYD57" s="154"/>
      <c r="DYE57" s="161"/>
      <c r="DYF57" s="160"/>
      <c r="DYG57" s="154"/>
      <c r="DYH57" s="161"/>
      <c r="DYI57" s="160"/>
      <c r="DYJ57" s="154"/>
      <c r="DYK57" s="161"/>
      <c r="DYL57" s="160"/>
      <c r="DYM57" s="154"/>
      <c r="DYN57" s="161"/>
      <c r="DYO57" s="160"/>
      <c r="DYP57" s="154"/>
      <c r="DYQ57" s="161"/>
      <c r="DYR57" s="160"/>
      <c r="DYS57" s="154"/>
      <c r="DYT57" s="161"/>
      <c r="DYU57" s="160"/>
      <c r="DYV57" s="154"/>
      <c r="DYW57" s="161"/>
      <c r="DYX57" s="160"/>
      <c r="DYY57" s="154"/>
      <c r="DYZ57" s="161"/>
      <c r="DZA57" s="160"/>
      <c r="DZB57" s="154"/>
      <c r="DZC57" s="161"/>
      <c r="DZD57" s="160"/>
      <c r="DZE57" s="154"/>
      <c r="DZF57" s="161"/>
      <c r="DZG57" s="160"/>
      <c r="DZH57" s="154"/>
      <c r="DZI57" s="161"/>
      <c r="DZJ57" s="160"/>
      <c r="DZK57" s="154"/>
      <c r="DZL57" s="161"/>
      <c r="DZM57" s="160"/>
      <c r="DZN57" s="154"/>
      <c r="DZO57" s="161"/>
      <c r="DZP57" s="160"/>
      <c r="DZQ57" s="154"/>
      <c r="DZR57" s="161"/>
      <c r="DZS57" s="160"/>
      <c r="DZT57" s="154"/>
      <c r="DZU57" s="161"/>
      <c r="DZV57" s="160"/>
      <c r="DZW57" s="154"/>
      <c r="DZX57" s="161"/>
      <c r="DZY57" s="160"/>
      <c r="DZZ57" s="154"/>
      <c r="EAA57" s="161"/>
      <c r="EAB57" s="160"/>
      <c r="EAC57" s="154"/>
      <c r="EAD57" s="161"/>
      <c r="EAE57" s="160"/>
      <c r="EAF57" s="154"/>
      <c r="EAG57" s="161"/>
      <c r="EAH57" s="160"/>
      <c r="EAI57" s="154"/>
      <c r="EAJ57" s="161"/>
      <c r="EAK57" s="160"/>
      <c r="EAL57" s="154"/>
      <c r="EAM57" s="161"/>
      <c r="EAN57" s="160"/>
      <c r="EAO57" s="154"/>
      <c r="EAP57" s="161"/>
      <c r="EAQ57" s="160"/>
      <c r="EAR57" s="154"/>
      <c r="EAS57" s="161"/>
      <c r="EAT57" s="160"/>
      <c r="EAU57" s="154"/>
      <c r="EAV57" s="161"/>
      <c r="EAW57" s="160"/>
      <c r="EAX57" s="154"/>
      <c r="EAY57" s="161"/>
      <c r="EAZ57" s="160"/>
      <c r="EBA57" s="154"/>
      <c r="EBB57" s="161"/>
      <c r="EBC57" s="160"/>
      <c r="EBD57" s="154"/>
      <c r="EBE57" s="161"/>
      <c r="EBF57" s="160"/>
      <c r="EBG57" s="154"/>
      <c r="EBH57" s="161"/>
      <c r="EBI57" s="160"/>
      <c r="EBJ57" s="154"/>
      <c r="EBK57" s="161"/>
      <c r="EBL57" s="160"/>
      <c r="EBM57" s="154"/>
      <c r="EBN57" s="161"/>
      <c r="EBO57" s="160"/>
      <c r="EBP57" s="154"/>
      <c r="EBQ57" s="161"/>
      <c r="EBR57" s="160"/>
      <c r="EBS57" s="154"/>
      <c r="EBT57" s="161"/>
      <c r="EBU57" s="160"/>
      <c r="EBV57" s="154"/>
      <c r="EBW57" s="161"/>
      <c r="EBX57" s="160"/>
      <c r="EBY57" s="154"/>
      <c r="EBZ57" s="161"/>
      <c r="ECA57" s="160"/>
      <c r="ECB57" s="154"/>
      <c r="ECC57" s="161"/>
      <c r="ECD57" s="160"/>
      <c r="ECE57" s="154"/>
      <c r="ECF57" s="161"/>
      <c r="ECG57" s="160"/>
      <c r="ECH57" s="154"/>
      <c r="ECI57" s="161"/>
      <c r="ECJ57" s="160"/>
      <c r="ECK57" s="154"/>
      <c r="ECL57" s="161"/>
      <c r="ECM57" s="160"/>
      <c r="ECN57" s="154"/>
      <c r="ECO57" s="161"/>
      <c r="ECP57" s="160"/>
      <c r="ECQ57" s="154"/>
      <c r="ECR57" s="161"/>
      <c r="ECS57" s="160"/>
      <c r="ECT57" s="154"/>
      <c r="ECU57" s="161"/>
      <c r="ECV57" s="160"/>
      <c r="ECW57" s="154"/>
      <c r="ECX57" s="161"/>
      <c r="ECY57" s="160"/>
      <c r="ECZ57" s="154"/>
      <c r="EDA57" s="161"/>
      <c r="EDB57" s="160"/>
      <c r="EDC57" s="154"/>
      <c r="EDD57" s="161"/>
      <c r="EDE57" s="160"/>
      <c r="EDF57" s="154"/>
      <c r="EDG57" s="161"/>
      <c r="EDH57" s="160"/>
      <c r="EDI57" s="154"/>
      <c r="EDJ57" s="161"/>
      <c r="EDK57" s="160"/>
      <c r="EDL57" s="154"/>
      <c r="EDM57" s="161"/>
      <c r="EDN57" s="160"/>
      <c r="EDO57" s="154"/>
      <c r="EDP57" s="161"/>
      <c r="EDQ57" s="160"/>
      <c r="EDR57" s="154"/>
      <c r="EDS57" s="161"/>
      <c r="EDT57" s="160"/>
      <c r="EDU57" s="154"/>
      <c r="EDV57" s="161"/>
      <c r="EDW57" s="160"/>
      <c r="EDX57" s="154"/>
      <c r="EDY57" s="161"/>
      <c r="EDZ57" s="160"/>
      <c r="EEA57" s="154"/>
      <c r="EEB57" s="161"/>
      <c r="EEC57" s="160"/>
      <c r="EED57" s="154"/>
      <c r="EEE57" s="161"/>
      <c r="EEF57" s="160"/>
      <c r="EEG57" s="154"/>
      <c r="EEH57" s="161"/>
      <c r="EEI57" s="160"/>
      <c r="EEJ57" s="154"/>
      <c r="EEK57" s="161"/>
      <c r="EEL57" s="160"/>
      <c r="EEM57" s="154"/>
      <c r="EEN57" s="161"/>
      <c r="EEO57" s="160"/>
      <c r="EEP57" s="154"/>
      <c r="EEQ57" s="161"/>
      <c r="EER57" s="160"/>
      <c r="EES57" s="154"/>
      <c r="EET57" s="161"/>
      <c r="EEU57" s="160"/>
      <c r="EEV57" s="154"/>
      <c r="EEW57" s="161"/>
      <c r="EEX57" s="160"/>
      <c r="EEY57" s="154"/>
      <c r="EEZ57" s="161"/>
      <c r="EFA57" s="160"/>
      <c r="EFB57" s="154"/>
      <c r="EFC57" s="161"/>
      <c r="EFD57" s="160"/>
      <c r="EFE57" s="154"/>
      <c r="EFF57" s="161"/>
      <c r="EFG57" s="160"/>
      <c r="EFH57" s="154"/>
      <c r="EFI57" s="161"/>
      <c r="EFJ57" s="160"/>
      <c r="EFK57" s="154"/>
      <c r="EFL57" s="161"/>
      <c r="EFM57" s="160"/>
      <c r="EFN57" s="154"/>
      <c r="EFO57" s="161"/>
      <c r="EFP57" s="160"/>
      <c r="EFQ57" s="154"/>
      <c r="EFR57" s="161"/>
      <c r="EFS57" s="160"/>
      <c r="EFT57" s="154"/>
      <c r="EFU57" s="161"/>
      <c r="EFV57" s="160"/>
      <c r="EFW57" s="154"/>
      <c r="EFX57" s="161"/>
      <c r="EFY57" s="160"/>
      <c r="EFZ57" s="154"/>
      <c r="EGA57" s="161"/>
      <c r="EGB57" s="160"/>
      <c r="EGC57" s="154"/>
      <c r="EGD57" s="161"/>
      <c r="EGE57" s="160"/>
      <c r="EGF57" s="154"/>
      <c r="EGG57" s="161"/>
      <c r="EGH57" s="160"/>
      <c r="EGI57" s="154"/>
      <c r="EGJ57" s="161"/>
      <c r="EGK57" s="160"/>
      <c r="EGL57" s="154"/>
      <c r="EGM57" s="161"/>
      <c r="EGN57" s="160"/>
      <c r="EGO57" s="154"/>
      <c r="EGP57" s="161"/>
      <c r="EGQ57" s="160"/>
      <c r="EGR57" s="154"/>
      <c r="EGS57" s="161"/>
      <c r="EGT57" s="160"/>
      <c r="EGU57" s="154"/>
      <c r="EGV57" s="161"/>
      <c r="EGW57" s="160"/>
      <c r="EGX57" s="154"/>
      <c r="EGY57" s="161"/>
      <c r="EGZ57" s="160"/>
      <c r="EHA57" s="154"/>
      <c r="EHB57" s="161"/>
      <c r="EHC57" s="160"/>
      <c r="EHD57" s="154"/>
      <c r="EHE57" s="161"/>
      <c r="EHF57" s="160"/>
      <c r="EHG57" s="154"/>
      <c r="EHH57" s="161"/>
      <c r="EHI57" s="160"/>
      <c r="EHJ57" s="154"/>
      <c r="EHK57" s="161"/>
      <c r="EHL57" s="160"/>
      <c r="EHM57" s="154"/>
      <c r="EHN57" s="161"/>
      <c r="EHO57" s="160"/>
      <c r="EHP57" s="154"/>
      <c r="EHQ57" s="161"/>
      <c r="EHR57" s="160"/>
      <c r="EHS57" s="154"/>
      <c r="EHT57" s="161"/>
      <c r="EHU57" s="160"/>
      <c r="EHV57" s="154"/>
      <c r="EHW57" s="161"/>
      <c r="EHX57" s="160"/>
      <c r="EHY57" s="154"/>
      <c r="EHZ57" s="161"/>
      <c r="EIA57" s="160"/>
      <c r="EIB57" s="154"/>
      <c r="EIC57" s="161"/>
      <c r="EID57" s="160"/>
      <c r="EIE57" s="154"/>
      <c r="EIF57" s="161"/>
      <c r="EIG57" s="160"/>
      <c r="EIH57" s="154"/>
      <c r="EII57" s="161"/>
      <c r="EIJ57" s="160"/>
      <c r="EIK57" s="154"/>
      <c r="EIL57" s="161"/>
      <c r="EIM57" s="160"/>
      <c r="EIN57" s="154"/>
      <c r="EIO57" s="161"/>
      <c r="EIP57" s="160"/>
      <c r="EIQ57" s="154"/>
      <c r="EIR57" s="161"/>
      <c r="EIS57" s="160"/>
      <c r="EIT57" s="154"/>
      <c r="EIU57" s="161"/>
      <c r="EIV57" s="160"/>
      <c r="EIW57" s="154"/>
      <c r="EIX57" s="161"/>
      <c r="EIY57" s="160"/>
      <c r="EIZ57" s="154"/>
      <c r="EJA57" s="161"/>
      <c r="EJB57" s="160"/>
      <c r="EJC57" s="154"/>
      <c r="EJD57" s="161"/>
      <c r="EJE57" s="160"/>
      <c r="EJF57" s="154"/>
      <c r="EJG57" s="161"/>
      <c r="EJH57" s="160"/>
      <c r="EJI57" s="154"/>
      <c r="EJJ57" s="161"/>
      <c r="EJK57" s="160"/>
      <c r="EJL57" s="154"/>
      <c r="EJM57" s="161"/>
      <c r="EJN57" s="160"/>
      <c r="EJO57" s="154"/>
      <c r="EJP57" s="161"/>
      <c r="EJQ57" s="160"/>
      <c r="EJR57" s="154"/>
      <c r="EJS57" s="161"/>
      <c r="EJT57" s="160"/>
      <c r="EJU57" s="154"/>
      <c r="EJV57" s="161"/>
      <c r="EJW57" s="160"/>
      <c r="EJX57" s="154"/>
      <c r="EJY57" s="161"/>
      <c r="EJZ57" s="160"/>
      <c r="EKA57" s="154"/>
      <c r="EKB57" s="161"/>
      <c r="EKC57" s="160"/>
      <c r="EKD57" s="154"/>
      <c r="EKE57" s="161"/>
      <c r="EKF57" s="160"/>
      <c r="EKG57" s="154"/>
      <c r="EKH57" s="161"/>
      <c r="EKI57" s="160"/>
      <c r="EKJ57" s="154"/>
      <c r="EKK57" s="161"/>
      <c r="EKL57" s="160"/>
      <c r="EKM57" s="154"/>
      <c r="EKN57" s="161"/>
      <c r="EKO57" s="160"/>
      <c r="EKP57" s="154"/>
      <c r="EKQ57" s="161"/>
      <c r="EKR57" s="160"/>
      <c r="EKS57" s="154"/>
      <c r="EKT57" s="161"/>
      <c r="EKU57" s="160"/>
      <c r="EKV57" s="154"/>
      <c r="EKW57" s="161"/>
      <c r="EKX57" s="160"/>
      <c r="EKY57" s="154"/>
      <c r="EKZ57" s="161"/>
      <c r="ELA57" s="160"/>
      <c r="ELB57" s="154"/>
      <c r="ELC57" s="161"/>
      <c r="ELD57" s="160"/>
      <c r="ELE57" s="154"/>
      <c r="ELF57" s="161"/>
      <c r="ELG57" s="160"/>
      <c r="ELH57" s="154"/>
      <c r="ELI57" s="161"/>
      <c r="ELJ57" s="160"/>
      <c r="ELK57" s="154"/>
      <c r="ELL57" s="161"/>
      <c r="ELM57" s="160"/>
      <c r="ELN57" s="154"/>
      <c r="ELO57" s="161"/>
      <c r="ELP57" s="160"/>
      <c r="ELQ57" s="154"/>
      <c r="ELR57" s="161"/>
      <c r="ELS57" s="160"/>
      <c r="ELT57" s="154"/>
      <c r="ELU57" s="161"/>
      <c r="ELV57" s="160"/>
      <c r="ELW57" s="154"/>
      <c r="ELX57" s="161"/>
      <c r="ELY57" s="160"/>
      <c r="ELZ57" s="154"/>
      <c r="EMA57" s="161"/>
      <c r="EMB57" s="160"/>
      <c r="EMC57" s="154"/>
      <c r="EMD57" s="161"/>
      <c r="EME57" s="160"/>
      <c r="EMF57" s="154"/>
      <c r="EMG57" s="161"/>
      <c r="EMH57" s="160"/>
      <c r="EMI57" s="154"/>
      <c r="EMJ57" s="161"/>
      <c r="EMK57" s="160"/>
      <c r="EML57" s="154"/>
      <c r="EMM57" s="161"/>
      <c r="EMN57" s="160"/>
      <c r="EMO57" s="154"/>
      <c r="EMP57" s="161"/>
      <c r="EMQ57" s="160"/>
      <c r="EMR57" s="154"/>
      <c r="EMS57" s="161"/>
      <c r="EMT57" s="160"/>
      <c r="EMU57" s="154"/>
      <c r="EMV57" s="161"/>
      <c r="EMW57" s="160"/>
      <c r="EMX57" s="154"/>
      <c r="EMY57" s="161"/>
      <c r="EMZ57" s="160"/>
      <c r="ENA57" s="154"/>
      <c r="ENB57" s="161"/>
      <c r="ENC57" s="160"/>
      <c r="END57" s="154"/>
      <c r="ENE57" s="161"/>
      <c r="ENF57" s="160"/>
      <c r="ENG57" s="154"/>
      <c r="ENH57" s="161"/>
      <c r="ENI57" s="160"/>
      <c r="ENJ57" s="154"/>
      <c r="ENK57" s="161"/>
      <c r="ENL57" s="160"/>
      <c r="ENM57" s="154"/>
      <c r="ENN57" s="161"/>
      <c r="ENO57" s="160"/>
      <c r="ENP57" s="154"/>
      <c r="ENQ57" s="161"/>
      <c r="ENR57" s="160"/>
      <c r="ENS57" s="154"/>
      <c r="ENT57" s="161"/>
      <c r="ENU57" s="160"/>
      <c r="ENV57" s="154"/>
      <c r="ENW57" s="161"/>
      <c r="ENX57" s="160"/>
      <c r="ENY57" s="154"/>
      <c r="ENZ57" s="161"/>
      <c r="EOA57" s="160"/>
      <c r="EOB57" s="154"/>
      <c r="EOC57" s="161"/>
      <c r="EOD57" s="160"/>
      <c r="EOE57" s="154"/>
      <c r="EOF57" s="161"/>
      <c r="EOG57" s="160"/>
      <c r="EOH57" s="154"/>
      <c r="EOI57" s="161"/>
      <c r="EOJ57" s="160"/>
      <c r="EOK57" s="154"/>
      <c r="EOL57" s="161"/>
      <c r="EOM57" s="160"/>
      <c r="EON57" s="154"/>
      <c r="EOO57" s="161"/>
      <c r="EOP57" s="160"/>
      <c r="EOQ57" s="154"/>
      <c r="EOR57" s="161"/>
      <c r="EOS57" s="160"/>
      <c r="EOT57" s="154"/>
      <c r="EOU57" s="161"/>
      <c r="EOV57" s="160"/>
      <c r="EOW57" s="154"/>
      <c r="EOX57" s="161"/>
      <c r="EOY57" s="160"/>
      <c r="EOZ57" s="154"/>
      <c r="EPA57" s="161"/>
      <c r="EPB57" s="160"/>
      <c r="EPC57" s="154"/>
      <c r="EPD57" s="161"/>
      <c r="EPE57" s="160"/>
      <c r="EPF57" s="154"/>
      <c r="EPG57" s="161"/>
      <c r="EPH57" s="160"/>
      <c r="EPI57" s="154"/>
      <c r="EPJ57" s="161"/>
      <c r="EPK57" s="160"/>
      <c r="EPL57" s="154"/>
      <c r="EPM57" s="161"/>
      <c r="EPN57" s="160"/>
      <c r="EPO57" s="154"/>
      <c r="EPP57" s="161"/>
      <c r="EPQ57" s="160"/>
      <c r="EPR57" s="154"/>
      <c r="EPS57" s="161"/>
      <c r="EPT57" s="160"/>
      <c r="EPU57" s="154"/>
      <c r="EPV57" s="161"/>
      <c r="EPW57" s="160"/>
      <c r="EPX57" s="154"/>
      <c r="EPY57" s="161"/>
      <c r="EPZ57" s="160"/>
      <c r="EQA57" s="154"/>
      <c r="EQB57" s="161"/>
      <c r="EQC57" s="160"/>
      <c r="EQD57" s="154"/>
      <c r="EQE57" s="161"/>
      <c r="EQF57" s="160"/>
      <c r="EQG57" s="154"/>
      <c r="EQH57" s="161"/>
      <c r="EQI57" s="160"/>
      <c r="EQJ57" s="154"/>
      <c r="EQK57" s="161"/>
      <c r="EQL57" s="160"/>
      <c r="EQM57" s="154"/>
      <c r="EQN57" s="161"/>
      <c r="EQO57" s="160"/>
      <c r="EQP57" s="154"/>
      <c r="EQQ57" s="161"/>
      <c r="EQR57" s="160"/>
      <c r="EQS57" s="154"/>
      <c r="EQT57" s="161"/>
      <c r="EQU57" s="160"/>
      <c r="EQV57" s="154"/>
      <c r="EQW57" s="161"/>
      <c r="EQX57" s="160"/>
      <c r="EQY57" s="154"/>
      <c r="EQZ57" s="161"/>
      <c r="ERA57" s="160"/>
      <c r="ERB57" s="154"/>
      <c r="ERC57" s="161"/>
      <c r="ERD57" s="160"/>
      <c r="ERE57" s="154"/>
      <c r="ERF57" s="161"/>
      <c r="ERG57" s="160"/>
      <c r="ERH57" s="154"/>
      <c r="ERI57" s="161"/>
      <c r="ERJ57" s="160"/>
      <c r="ERK57" s="154"/>
      <c r="ERL57" s="161"/>
      <c r="ERM57" s="160"/>
      <c r="ERN57" s="154"/>
      <c r="ERO57" s="161"/>
      <c r="ERP57" s="160"/>
      <c r="ERQ57" s="154"/>
      <c r="ERR57" s="161"/>
      <c r="ERS57" s="160"/>
      <c r="ERT57" s="154"/>
      <c r="ERU57" s="161"/>
      <c r="ERV57" s="160"/>
      <c r="ERW57" s="154"/>
      <c r="ERX57" s="161"/>
      <c r="ERY57" s="160"/>
      <c r="ERZ57" s="154"/>
      <c r="ESA57" s="161"/>
      <c r="ESB57" s="160"/>
      <c r="ESC57" s="154"/>
      <c r="ESD57" s="161"/>
      <c r="ESE57" s="160"/>
      <c r="ESF57" s="154"/>
      <c r="ESG57" s="161"/>
      <c r="ESH57" s="160"/>
      <c r="ESI57" s="154"/>
      <c r="ESJ57" s="161"/>
      <c r="ESK57" s="160"/>
      <c r="ESL57" s="154"/>
      <c r="ESM57" s="161"/>
      <c r="ESN57" s="160"/>
      <c r="ESO57" s="154"/>
      <c r="ESP57" s="161"/>
      <c r="ESQ57" s="160"/>
      <c r="ESR57" s="154"/>
      <c r="ESS57" s="161"/>
      <c r="EST57" s="160"/>
      <c r="ESU57" s="154"/>
      <c r="ESV57" s="161"/>
      <c r="ESW57" s="160"/>
      <c r="ESX57" s="154"/>
      <c r="ESY57" s="161"/>
      <c r="ESZ57" s="160"/>
      <c r="ETA57" s="154"/>
      <c r="ETB57" s="161"/>
      <c r="ETC57" s="160"/>
      <c r="ETD57" s="154"/>
      <c r="ETE57" s="161"/>
      <c r="ETF57" s="160"/>
      <c r="ETG57" s="154"/>
      <c r="ETH57" s="161"/>
      <c r="ETI57" s="160"/>
      <c r="ETJ57" s="154"/>
      <c r="ETK57" s="161"/>
      <c r="ETL57" s="160"/>
      <c r="ETM57" s="154"/>
      <c r="ETN57" s="161"/>
      <c r="ETO57" s="160"/>
      <c r="ETP57" s="154"/>
      <c r="ETQ57" s="161"/>
      <c r="ETR57" s="160"/>
      <c r="ETS57" s="154"/>
      <c r="ETT57" s="161"/>
      <c r="ETU57" s="160"/>
      <c r="ETV57" s="154"/>
      <c r="ETW57" s="161"/>
      <c r="ETX57" s="160"/>
      <c r="ETY57" s="154"/>
      <c r="ETZ57" s="161"/>
      <c r="EUA57" s="160"/>
      <c r="EUB57" s="154"/>
      <c r="EUC57" s="161"/>
      <c r="EUD57" s="160"/>
      <c r="EUE57" s="154"/>
      <c r="EUF57" s="161"/>
      <c r="EUG57" s="160"/>
      <c r="EUH57" s="154"/>
      <c r="EUI57" s="161"/>
      <c r="EUJ57" s="160"/>
      <c r="EUK57" s="154"/>
      <c r="EUL57" s="161"/>
      <c r="EUM57" s="160"/>
      <c r="EUN57" s="154"/>
      <c r="EUO57" s="161"/>
      <c r="EUP57" s="160"/>
      <c r="EUQ57" s="154"/>
      <c r="EUR57" s="161"/>
      <c r="EUS57" s="160"/>
      <c r="EUT57" s="154"/>
      <c r="EUU57" s="161"/>
      <c r="EUV57" s="160"/>
      <c r="EUW57" s="154"/>
      <c r="EUX57" s="161"/>
      <c r="EUY57" s="160"/>
      <c r="EUZ57" s="154"/>
      <c r="EVA57" s="161"/>
      <c r="EVB57" s="160"/>
      <c r="EVC57" s="154"/>
      <c r="EVD57" s="161"/>
      <c r="EVE57" s="160"/>
      <c r="EVF57" s="154"/>
      <c r="EVG57" s="161"/>
      <c r="EVH57" s="160"/>
      <c r="EVI57" s="154"/>
      <c r="EVJ57" s="161"/>
      <c r="EVK57" s="160"/>
      <c r="EVL57" s="154"/>
      <c r="EVM57" s="161"/>
      <c r="EVN57" s="160"/>
      <c r="EVO57" s="154"/>
      <c r="EVP57" s="161"/>
      <c r="EVQ57" s="160"/>
      <c r="EVR57" s="154"/>
      <c r="EVS57" s="161"/>
      <c r="EVT57" s="160"/>
      <c r="EVU57" s="154"/>
      <c r="EVV57" s="161"/>
      <c r="EVW57" s="160"/>
      <c r="EVX57" s="154"/>
      <c r="EVY57" s="161"/>
      <c r="EVZ57" s="160"/>
      <c r="EWA57" s="154"/>
      <c r="EWB57" s="161"/>
      <c r="EWC57" s="160"/>
      <c r="EWD57" s="154"/>
      <c r="EWE57" s="161"/>
      <c r="EWF57" s="160"/>
      <c r="EWG57" s="154"/>
      <c r="EWH57" s="161"/>
      <c r="EWI57" s="160"/>
      <c r="EWJ57" s="154"/>
      <c r="EWK57" s="161"/>
      <c r="EWL57" s="160"/>
      <c r="EWM57" s="154"/>
      <c r="EWN57" s="161"/>
      <c r="EWO57" s="160"/>
      <c r="EWP57" s="154"/>
      <c r="EWQ57" s="161"/>
      <c r="EWR57" s="160"/>
      <c r="EWS57" s="154"/>
      <c r="EWT57" s="161"/>
      <c r="EWU57" s="160"/>
      <c r="EWV57" s="154"/>
      <c r="EWW57" s="161"/>
      <c r="EWX57" s="160"/>
      <c r="EWY57" s="154"/>
      <c r="EWZ57" s="161"/>
      <c r="EXA57" s="160"/>
      <c r="EXB57" s="154"/>
      <c r="EXC57" s="161"/>
      <c r="EXD57" s="160"/>
      <c r="EXE57" s="154"/>
      <c r="EXF57" s="161"/>
      <c r="EXG57" s="160"/>
      <c r="EXH57" s="154"/>
      <c r="EXI57" s="161"/>
      <c r="EXJ57" s="160"/>
      <c r="EXK57" s="154"/>
      <c r="EXL57" s="161"/>
      <c r="EXM57" s="160"/>
      <c r="EXN57" s="154"/>
      <c r="EXO57" s="161"/>
      <c r="EXP57" s="160"/>
      <c r="EXQ57" s="154"/>
      <c r="EXR57" s="161"/>
      <c r="EXS57" s="160"/>
      <c r="EXT57" s="154"/>
      <c r="EXU57" s="161"/>
      <c r="EXV57" s="160"/>
      <c r="EXW57" s="154"/>
      <c r="EXX57" s="161"/>
      <c r="EXY57" s="160"/>
      <c r="EXZ57" s="154"/>
      <c r="EYA57" s="161"/>
      <c r="EYB57" s="160"/>
      <c r="EYC57" s="154"/>
      <c r="EYD57" s="161"/>
      <c r="EYE57" s="160"/>
      <c r="EYF57" s="154"/>
      <c r="EYG57" s="161"/>
      <c r="EYH57" s="160"/>
      <c r="EYI57" s="154"/>
      <c r="EYJ57" s="161"/>
      <c r="EYK57" s="160"/>
      <c r="EYL57" s="154"/>
      <c r="EYM57" s="161"/>
      <c r="EYN57" s="160"/>
      <c r="EYO57" s="154"/>
      <c r="EYP57" s="161"/>
      <c r="EYQ57" s="160"/>
      <c r="EYR57" s="154"/>
      <c r="EYS57" s="161"/>
      <c r="EYT57" s="160"/>
      <c r="EYU57" s="154"/>
      <c r="EYV57" s="161"/>
      <c r="EYW57" s="160"/>
      <c r="EYX57" s="154"/>
      <c r="EYY57" s="161"/>
      <c r="EYZ57" s="160"/>
      <c r="EZA57" s="154"/>
      <c r="EZB57" s="161"/>
      <c r="EZC57" s="160"/>
      <c r="EZD57" s="154"/>
      <c r="EZE57" s="161"/>
      <c r="EZF57" s="160"/>
      <c r="EZG57" s="154"/>
      <c r="EZH57" s="161"/>
      <c r="EZI57" s="160"/>
      <c r="EZJ57" s="154"/>
      <c r="EZK57" s="161"/>
      <c r="EZL57" s="160"/>
      <c r="EZM57" s="154"/>
      <c r="EZN57" s="161"/>
      <c r="EZO57" s="160"/>
      <c r="EZP57" s="154"/>
      <c r="EZQ57" s="161"/>
      <c r="EZR57" s="160"/>
      <c r="EZS57" s="154"/>
      <c r="EZT57" s="161"/>
      <c r="EZU57" s="160"/>
      <c r="EZV57" s="154"/>
      <c r="EZW57" s="161"/>
      <c r="EZX57" s="160"/>
      <c r="EZY57" s="154"/>
      <c r="EZZ57" s="161"/>
      <c r="FAA57" s="160"/>
      <c r="FAB57" s="154"/>
      <c r="FAC57" s="161"/>
      <c r="FAD57" s="160"/>
      <c r="FAE57" s="154"/>
      <c r="FAF57" s="161"/>
      <c r="FAG57" s="160"/>
      <c r="FAH57" s="154"/>
      <c r="FAI57" s="161"/>
      <c r="FAJ57" s="160"/>
      <c r="FAK57" s="154"/>
      <c r="FAL57" s="161"/>
      <c r="FAM57" s="160"/>
      <c r="FAN57" s="154"/>
      <c r="FAO57" s="161"/>
      <c r="FAP57" s="160"/>
      <c r="FAQ57" s="154"/>
      <c r="FAR57" s="161"/>
      <c r="FAS57" s="160"/>
      <c r="FAT57" s="154"/>
      <c r="FAU57" s="161"/>
      <c r="FAV57" s="160"/>
      <c r="FAW57" s="154"/>
      <c r="FAX57" s="161"/>
      <c r="FAY57" s="160"/>
      <c r="FAZ57" s="154"/>
      <c r="FBA57" s="161"/>
      <c r="FBB57" s="160"/>
      <c r="FBC57" s="154"/>
      <c r="FBD57" s="161"/>
      <c r="FBE57" s="160"/>
      <c r="FBF57" s="154"/>
      <c r="FBG57" s="161"/>
      <c r="FBH57" s="160"/>
      <c r="FBI57" s="154"/>
      <c r="FBJ57" s="161"/>
      <c r="FBK57" s="160"/>
      <c r="FBL57" s="154"/>
      <c r="FBM57" s="161"/>
      <c r="FBN57" s="160"/>
      <c r="FBO57" s="154"/>
      <c r="FBP57" s="161"/>
      <c r="FBQ57" s="160"/>
      <c r="FBR57" s="154"/>
      <c r="FBS57" s="161"/>
      <c r="FBT57" s="160"/>
      <c r="FBU57" s="154"/>
      <c r="FBV57" s="161"/>
      <c r="FBW57" s="160"/>
      <c r="FBX57" s="154"/>
      <c r="FBY57" s="161"/>
      <c r="FBZ57" s="160"/>
      <c r="FCA57" s="154"/>
      <c r="FCB57" s="161"/>
      <c r="FCC57" s="160"/>
      <c r="FCD57" s="154"/>
      <c r="FCE57" s="161"/>
      <c r="FCF57" s="160"/>
      <c r="FCG57" s="154"/>
      <c r="FCH57" s="161"/>
      <c r="FCI57" s="160"/>
      <c r="FCJ57" s="154"/>
      <c r="FCK57" s="161"/>
      <c r="FCL57" s="160"/>
      <c r="FCM57" s="154"/>
      <c r="FCN57" s="161"/>
      <c r="FCO57" s="160"/>
      <c r="FCP57" s="154"/>
      <c r="FCQ57" s="161"/>
      <c r="FCR57" s="160"/>
      <c r="FCS57" s="154"/>
      <c r="FCT57" s="161"/>
      <c r="FCU57" s="160"/>
      <c r="FCV57" s="154"/>
      <c r="FCW57" s="161"/>
      <c r="FCX57" s="160"/>
      <c r="FCY57" s="154"/>
      <c r="FCZ57" s="161"/>
      <c r="FDA57" s="160"/>
      <c r="FDB57" s="154"/>
      <c r="FDC57" s="161"/>
      <c r="FDD57" s="160"/>
      <c r="FDE57" s="154"/>
      <c r="FDF57" s="161"/>
      <c r="FDG57" s="160"/>
      <c r="FDH57" s="154"/>
      <c r="FDI57" s="161"/>
      <c r="FDJ57" s="160"/>
      <c r="FDK57" s="154"/>
      <c r="FDL57" s="161"/>
      <c r="FDM57" s="160"/>
      <c r="FDN57" s="154"/>
      <c r="FDO57" s="161"/>
      <c r="FDP57" s="160"/>
      <c r="FDQ57" s="154"/>
      <c r="FDR57" s="161"/>
      <c r="FDS57" s="160"/>
      <c r="FDT57" s="154"/>
      <c r="FDU57" s="161"/>
      <c r="FDV57" s="160"/>
      <c r="FDW57" s="154"/>
      <c r="FDX57" s="161"/>
      <c r="FDY57" s="160"/>
      <c r="FDZ57" s="154"/>
      <c r="FEA57" s="161"/>
      <c r="FEB57" s="160"/>
      <c r="FEC57" s="154"/>
      <c r="FED57" s="161"/>
      <c r="FEE57" s="160"/>
      <c r="FEF57" s="154"/>
      <c r="FEG57" s="161"/>
      <c r="FEH57" s="160"/>
      <c r="FEI57" s="154"/>
      <c r="FEJ57" s="161"/>
      <c r="FEK57" s="160"/>
      <c r="FEL57" s="154"/>
      <c r="FEM57" s="161"/>
      <c r="FEN57" s="160"/>
      <c r="FEO57" s="154"/>
      <c r="FEP57" s="161"/>
      <c r="FEQ57" s="160"/>
      <c r="FER57" s="154"/>
      <c r="FES57" s="161"/>
      <c r="FET57" s="160"/>
      <c r="FEU57" s="154"/>
      <c r="FEV57" s="161"/>
      <c r="FEW57" s="160"/>
      <c r="FEX57" s="154"/>
      <c r="FEY57" s="161"/>
      <c r="FEZ57" s="160"/>
      <c r="FFA57" s="154"/>
      <c r="FFB57" s="161"/>
      <c r="FFC57" s="160"/>
      <c r="FFD57" s="154"/>
      <c r="FFE57" s="161"/>
      <c r="FFF57" s="160"/>
      <c r="FFG57" s="154"/>
      <c r="FFH57" s="161"/>
      <c r="FFI57" s="160"/>
      <c r="FFJ57" s="154"/>
      <c r="FFK57" s="161"/>
      <c r="FFL57" s="160"/>
      <c r="FFM57" s="154"/>
      <c r="FFN57" s="161"/>
      <c r="FFO57" s="160"/>
      <c r="FFP57" s="154"/>
      <c r="FFQ57" s="161"/>
      <c r="FFR57" s="160"/>
      <c r="FFS57" s="154"/>
      <c r="FFT57" s="161"/>
      <c r="FFU57" s="160"/>
      <c r="FFV57" s="154"/>
      <c r="FFW57" s="161"/>
      <c r="FFX57" s="160"/>
      <c r="FFY57" s="154"/>
      <c r="FFZ57" s="161"/>
      <c r="FGA57" s="160"/>
      <c r="FGB57" s="154"/>
      <c r="FGC57" s="161"/>
      <c r="FGD57" s="160"/>
      <c r="FGE57" s="154"/>
      <c r="FGF57" s="161"/>
      <c r="FGG57" s="160"/>
      <c r="FGH57" s="154"/>
      <c r="FGI57" s="161"/>
      <c r="FGJ57" s="160"/>
      <c r="FGK57" s="154"/>
      <c r="FGL57" s="161"/>
      <c r="FGM57" s="160"/>
      <c r="FGN57" s="154"/>
      <c r="FGO57" s="161"/>
      <c r="FGP57" s="160"/>
      <c r="FGQ57" s="154"/>
      <c r="FGR57" s="161"/>
      <c r="FGS57" s="160"/>
      <c r="FGT57" s="154"/>
      <c r="FGU57" s="161"/>
      <c r="FGV57" s="160"/>
      <c r="FGW57" s="154"/>
      <c r="FGX57" s="161"/>
      <c r="FGY57" s="160"/>
      <c r="FGZ57" s="154"/>
      <c r="FHA57" s="161"/>
      <c r="FHB57" s="160"/>
      <c r="FHC57" s="154"/>
      <c r="FHD57" s="161"/>
      <c r="FHE57" s="160"/>
      <c r="FHF57" s="154"/>
      <c r="FHG57" s="161"/>
      <c r="FHH57" s="160"/>
      <c r="FHI57" s="154"/>
      <c r="FHJ57" s="161"/>
      <c r="FHK57" s="160"/>
      <c r="FHL57" s="154"/>
      <c r="FHM57" s="161"/>
      <c r="FHN57" s="160"/>
      <c r="FHO57" s="154"/>
      <c r="FHP57" s="161"/>
      <c r="FHQ57" s="160"/>
      <c r="FHR57" s="154"/>
      <c r="FHS57" s="161"/>
      <c r="FHT57" s="160"/>
      <c r="FHU57" s="154"/>
      <c r="FHV57" s="161"/>
      <c r="FHW57" s="160"/>
      <c r="FHX57" s="154"/>
      <c r="FHY57" s="161"/>
      <c r="FHZ57" s="160"/>
      <c r="FIA57" s="154"/>
      <c r="FIB57" s="161"/>
      <c r="FIC57" s="160"/>
      <c r="FID57" s="154"/>
      <c r="FIE57" s="161"/>
      <c r="FIF57" s="160"/>
      <c r="FIG57" s="154"/>
      <c r="FIH57" s="161"/>
      <c r="FII57" s="160"/>
      <c r="FIJ57" s="154"/>
      <c r="FIK57" s="161"/>
      <c r="FIL57" s="160"/>
      <c r="FIM57" s="154"/>
      <c r="FIN57" s="161"/>
      <c r="FIO57" s="160"/>
      <c r="FIP57" s="154"/>
      <c r="FIQ57" s="161"/>
      <c r="FIR57" s="160"/>
      <c r="FIS57" s="154"/>
      <c r="FIT57" s="161"/>
      <c r="FIU57" s="160"/>
      <c r="FIV57" s="154"/>
      <c r="FIW57" s="161"/>
      <c r="FIX57" s="160"/>
      <c r="FIY57" s="154"/>
      <c r="FIZ57" s="161"/>
      <c r="FJA57" s="160"/>
      <c r="FJB57" s="154"/>
      <c r="FJC57" s="161"/>
      <c r="FJD57" s="160"/>
      <c r="FJE57" s="154"/>
      <c r="FJF57" s="161"/>
      <c r="FJG57" s="160"/>
      <c r="FJH57" s="154"/>
      <c r="FJI57" s="161"/>
      <c r="FJJ57" s="160"/>
      <c r="FJK57" s="154"/>
      <c r="FJL57" s="161"/>
      <c r="FJM57" s="160"/>
      <c r="FJN57" s="154"/>
      <c r="FJO57" s="161"/>
      <c r="FJP57" s="160"/>
      <c r="FJQ57" s="154"/>
      <c r="FJR57" s="161"/>
      <c r="FJS57" s="160"/>
      <c r="FJT57" s="154"/>
      <c r="FJU57" s="161"/>
      <c r="FJV57" s="160"/>
      <c r="FJW57" s="154"/>
      <c r="FJX57" s="161"/>
      <c r="FJY57" s="160"/>
      <c r="FJZ57" s="154"/>
      <c r="FKA57" s="161"/>
      <c r="FKB57" s="160"/>
      <c r="FKC57" s="154"/>
      <c r="FKD57" s="161"/>
      <c r="FKE57" s="160"/>
      <c r="FKF57" s="154"/>
      <c r="FKG57" s="161"/>
      <c r="FKH57" s="160"/>
      <c r="FKI57" s="154"/>
      <c r="FKJ57" s="161"/>
      <c r="FKK57" s="160"/>
      <c r="FKL57" s="154"/>
      <c r="FKM57" s="161"/>
      <c r="FKN57" s="160"/>
      <c r="FKO57" s="154"/>
      <c r="FKP57" s="161"/>
      <c r="FKQ57" s="160"/>
      <c r="FKR57" s="154"/>
      <c r="FKS57" s="161"/>
      <c r="FKT57" s="160"/>
      <c r="FKU57" s="154"/>
      <c r="FKV57" s="161"/>
      <c r="FKW57" s="160"/>
      <c r="FKX57" s="154"/>
      <c r="FKY57" s="161"/>
      <c r="FKZ57" s="160"/>
      <c r="FLA57" s="154"/>
      <c r="FLB57" s="161"/>
      <c r="FLC57" s="160"/>
      <c r="FLD57" s="154"/>
      <c r="FLE57" s="161"/>
      <c r="FLF57" s="160"/>
      <c r="FLG57" s="154"/>
      <c r="FLH57" s="161"/>
      <c r="FLI57" s="160"/>
      <c r="FLJ57" s="154"/>
      <c r="FLK57" s="161"/>
      <c r="FLL57" s="160"/>
      <c r="FLM57" s="154"/>
      <c r="FLN57" s="161"/>
      <c r="FLO57" s="160"/>
      <c r="FLP57" s="154"/>
      <c r="FLQ57" s="161"/>
      <c r="FLR57" s="160"/>
      <c r="FLS57" s="154"/>
      <c r="FLT57" s="161"/>
      <c r="FLU57" s="160"/>
      <c r="FLV57" s="154"/>
      <c r="FLW57" s="161"/>
      <c r="FLX57" s="160"/>
      <c r="FLY57" s="154"/>
      <c r="FLZ57" s="161"/>
      <c r="FMA57" s="160"/>
      <c r="FMB57" s="154"/>
      <c r="FMC57" s="161"/>
      <c r="FMD57" s="160"/>
      <c r="FME57" s="154"/>
      <c r="FMF57" s="161"/>
      <c r="FMG57" s="160"/>
      <c r="FMH57" s="154"/>
      <c r="FMI57" s="161"/>
      <c r="FMJ57" s="160"/>
      <c r="FMK57" s="154"/>
      <c r="FML57" s="161"/>
      <c r="FMM57" s="160"/>
      <c r="FMN57" s="154"/>
      <c r="FMO57" s="161"/>
      <c r="FMP57" s="160"/>
      <c r="FMQ57" s="154"/>
      <c r="FMR57" s="161"/>
      <c r="FMS57" s="160"/>
      <c r="FMT57" s="154"/>
      <c r="FMU57" s="161"/>
      <c r="FMV57" s="160"/>
      <c r="FMW57" s="154"/>
      <c r="FMX57" s="161"/>
      <c r="FMY57" s="160"/>
      <c r="FMZ57" s="154"/>
      <c r="FNA57" s="161"/>
      <c r="FNB57" s="160"/>
      <c r="FNC57" s="154"/>
      <c r="FND57" s="161"/>
      <c r="FNE57" s="160"/>
      <c r="FNF57" s="154"/>
      <c r="FNG57" s="161"/>
      <c r="FNH57" s="160"/>
      <c r="FNI57" s="154"/>
      <c r="FNJ57" s="161"/>
      <c r="FNK57" s="160"/>
      <c r="FNL57" s="154"/>
      <c r="FNM57" s="161"/>
      <c r="FNN57" s="160"/>
      <c r="FNO57" s="154"/>
      <c r="FNP57" s="161"/>
      <c r="FNQ57" s="160"/>
      <c r="FNR57" s="154"/>
      <c r="FNS57" s="161"/>
      <c r="FNT57" s="160"/>
      <c r="FNU57" s="154"/>
      <c r="FNV57" s="161"/>
      <c r="FNW57" s="160"/>
      <c r="FNX57" s="154"/>
      <c r="FNY57" s="161"/>
      <c r="FNZ57" s="160"/>
      <c r="FOA57" s="154"/>
      <c r="FOB57" s="161"/>
      <c r="FOC57" s="160"/>
      <c r="FOD57" s="154"/>
      <c r="FOE57" s="161"/>
      <c r="FOF57" s="160"/>
      <c r="FOG57" s="154"/>
      <c r="FOH57" s="161"/>
      <c r="FOI57" s="160"/>
      <c r="FOJ57" s="154"/>
      <c r="FOK57" s="161"/>
      <c r="FOL57" s="160"/>
      <c r="FOM57" s="154"/>
      <c r="FON57" s="161"/>
      <c r="FOO57" s="160"/>
      <c r="FOP57" s="154"/>
      <c r="FOQ57" s="161"/>
      <c r="FOR57" s="160"/>
      <c r="FOS57" s="154"/>
      <c r="FOT57" s="161"/>
      <c r="FOU57" s="160"/>
      <c r="FOV57" s="154"/>
      <c r="FOW57" s="161"/>
      <c r="FOX57" s="160"/>
      <c r="FOY57" s="154"/>
      <c r="FOZ57" s="161"/>
      <c r="FPA57" s="160"/>
      <c r="FPB57" s="154"/>
      <c r="FPC57" s="161"/>
      <c r="FPD57" s="160"/>
      <c r="FPE57" s="154"/>
      <c r="FPF57" s="161"/>
      <c r="FPG57" s="160"/>
      <c r="FPH57" s="154"/>
      <c r="FPI57" s="161"/>
      <c r="FPJ57" s="160"/>
      <c r="FPK57" s="154"/>
      <c r="FPL57" s="161"/>
      <c r="FPM57" s="160"/>
      <c r="FPN57" s="154"/>
      <c r="FPO57" s="161"/>
      <c r="FPP57" s="160"/>
      <c r="FPQ57" s="154"/>
      <c r="FPR57" s="161"/>
      <c r="FPS57" s="160"/>
      <c r="FPT57" s="154"/>
      <c r="FPU57" s="161"/>
      <c r="FPV57" s="160"/>
      <c r="FPW57" s="154"/>
      <c r="FPX57" s="161"/>
      <c r="FPY57" s="160"/>
      <c r="FPZ57" s="154"/>
      <c r="FQA57" s="161"/>
      <c r="FQB57" s="160"/>
      <c r="FQC57" s="154"/>
      <c r="FQD57" s="161"/>
      <c r="FQE57" s="160"/>
      <c r="FQF57" s="154"/>
      <c r="FQG57" s="161"/>
      <c r="FQH57" s="160"/>
      <c r="FQI57" s="154"/>
      <c r="FQJ57" s="161"/>
      <c r="FQK57" s="160"/>
      <c r="FQL57" s="154"/>
      <c r="FQM57" s="161"/>
      <c r="FQN57" s="160"/>
      <c r="FQO57" s="154"/>
      <c r="FQP57" s="161"/>
      <c r="FQQ57" s="160"/>
      <c r="FQR57" s="154"/>
      <c r="FQS57" s="161"/>
      <c r="FQT57" s="160"/>
      <c r="FQU57" s="154"/>
      <c r="FQV57" s="161"/>
      <c r="FQW57" s="160"/>
      <c r="FQX57" s="154"/>
      <c r="FQY57" s="161"/>
      <c r="FQZ57" s="160"/>
      <c r="FRA57" s="154"/>
      <c r="FRB57" s="161"/>
      <c r="FRC57" s="160"/>
      <c r="FRD57" s="154"/>
      <c r="FRE57" s="161"/>
      <c r="FRF57" s="160"/>
      <c r="FRG57" s="154"/>
      <c r="FRH57" s="161"/>
      <c r="FRI57" s="160"/>
      <c r="FRJ57" s="154"/>
      <c r="FRK57" s="161"/>
      <c r="FRL57" s="160"/>
      <c r="FRM57" s="154"/>
      <c r="FRN57" s="161"/>
      <c r="FRO57" s="160"/>
      <c r="FRP57" s="154"/>
      <c r="FRQ57" s="161"/>
      <c r="FRR57" s="160"/>
      <c r="FRS57" s="154"/>
      <c r="FRT57" s="161"/>
      <c r="FRU57" s="160"/>
      <c r="FRV57" s="154"/>
      <c r="FRW57" s="161"/>
      <c r="FRX57" s="160"/>
      <c r="FRY57" s="154"/>
      <c r="FRZ57" s="161"/>
      <c r="FSA57" s="160"/>
      <c r="FSB57" s="154"/>
      <c r="FSC57" s="161"/>
      <c r="FSD57" s="160"/>
      <c r="FSE57" s="154"/>
      <c r="FSF57" s="161"/>
      <c r="FSG57" s="160"/>
      <c r="FSH57" s="154"/>
      <c r="FSI57" s="161"/>
      <c r="FSJ57" s="160"/>
      <c r="FSK57" s="154"/>
      <c r="FSL57" s="161"/>
      <c r="FSM57" s="160"/>
      <c r="FSN57" s="154"/>
      <c r="FSO57" s="161"/>
      <c r="FSP57" s="160"/>
      <c r="FSQ57" s="154"/>
      <c r="FSR57" s="161"/>
      <c r="FSS57" s="160"/>
      <c r="FST57" s="154"/>
      <c r="FSU57" s="161"/>
      <c r="FSV57" s="160"/>
      <c r="FSW57" s="154"/>
      <c r="FSX57" s="161"/>
      <c r="FSY57" s="160"/>
      <c r="FSZ57" s="154"/>
      <c r="FTA57" s="161"/>
      <c r="FTB57" s="160"/>
      <c r="FTC57" s="154"/>
      <c r="FTD57" s="161"/>
      <c r="FTE57" s="160"/>
      <c r="FTF57" s="154"/>
      <c r="FTG57" s="161"/>
      <c r="FTH57" s="160"/>
      <c r="FTI57" s="154"/>
      <c r="FTJ57" s="161"/>
      <c r="FTK57" s="160"/>
      <c r="FTL57" s="154"/>
      <c r="FTM57" s="161"/>
      <c r="FTN57" s="160"/>
      <c r="FTO57" s="154"/>
      <c r="FTP57" s="161"/>
      <c r="FTQ57" s="160"/>
      <c r="FTR57" s="154"/>
      <c r="FTS57" s="161"/>
      <c r="FTT57" s="160"/>
      <c r="FTU57" s="154"/>
      <c r="FTV57" s="161"/>
      <c r="FTW57" s="160"/>
      <c r="FTX57" s="154"/>
      <c r="FTY57" s="161"/>
      <c r="FTZ57" s="160"/>
      <c r="FUA57" s="154"/>
      <c r="FUB57" s="161"/>
      <c r="FUC57" s="160"/>
      <c r="FUD57" s="154"/>
      <c r="FUE57" s="161"/>
      <c r="FUF57" s="160"/>
      <c r="FUG57" s="154"/>
      <c r="FUH57" s="161"/>
      <c r="FUI57" s="160"/>
      <c r="FUJ57" s="154"/>
      <c r="FUK57" s="161"/>
      <c r="FUL57" s="160"/>
      <c r="FUM57" s="154"/>
      <c r="FUN57" s="161"/>
      <c r="FUO57" s="160"/>
      <c r="FUP57" s="154"/>
      <c r="FUQ57" s="161"/>
      <c r="FUR57" s="160"/>
      <c r="FUS57" s="154"/>
      <c r="FUT57" s="161"/>
      <c r="FUU57" s="160"/>
      <c r="FUV57" s="154"/>
      <c r="FUW57" s="161"/>
      <c r="FUX57" s="160"/>
      <c r="FUY57" s="154"/>
      <c r="FUZ57" s="161"/>
      <c r="FVA57" s="160"/>
      <c r="FVB57" s="154"/>
      <c r="FVC57" s="161"/>
      <c r="FVD57" s="160"/>
      <c r="FVE57" s="154"/>
      <c r="FVF57" s="161"/>
      <c r="FVG57" s="160"/>
      <c r="FVH57" s="154"/>
      <c r="FVI57" s="161"/>
      <c r="FVJ57" s="160"/>
      <c r="FVK57" s="154"/>
      <c r="FVL57" s="161"/>
      <c r="FVM57" s="160"/>
      <c r="FVN57" s="154"/>
      <c r="FVO57" s="161"/>
      <c r="FVP57" s="160"/>
      <c r="FVQ57" s="154"/>
      <c r="FVR57" s="161"/>
      <c r="FVS57" s="160"/>
      <c r="FVT57" s="154"/>
      <c r="FVU57" s="161"/>
      <c r="FVV57" s="160"/>
      <c r="FVW57" s="154"/>
      <c r="FVX57" s="161"/>
      <c r="FVY57" s="160"/>
      <c r="FVZ57" s="154"/>
      <c r="FWA57" s="161"/>
      <c r="FWB57" s="160"/>
      <c r="FWC57" s="154"/>
      <c r="FWD57" s="161"/>
      <c r="FWE57" s="160"/>
      <c r="FWF57" s="154"/>
      <c r="FWG57" s="161"/>
      <c r="FWH57" s="160"/>
      <c r="FWI57" s="154"/>
      <c r="FWJ57" s="161"/>
      <c r="FWK57" s="160"/>
      <c r="FWL57" s="154"/>
      <c r="FWM57" s="161"/>
      <c r="FWN57" s="160"/>
      <c r="FWO57" s="154"/>
      <c r="FWP57" s="161"/>
      <c r="FWQ57" s="160"/>
      <c r="FWR57" s="154"/>
      <c r="FWS57" s="161"/>
      <c r="FWT57" s="160"/>
      <c r="FWU57" s="154"/>
      <c r="FWV57" s="161"/>
      <c r="FWW57" s="160"/>
      <c r="FWX57" s="154"/>
      <c r="FWY57" s="161"/>
      <c r="FWZ57" s="160"/>
      <c r="FXA57" s="154"/>
      <c r="FXB57" s="161"/>
      <c r="FXC57" s="160"/>
      <c r="FXD57" s="154"/>
      <c r="FXE57" s="161"/>
      <c r="FXF57" s="160"/>
      <c r="FXG57" s="154"/>
      <c r="FXH57" s="161"/>
      <c r="FXI57" s="160"/>
      <c r="FXJ57" s="154"/>
      <c r="FXK57" s="161"/>
      <c r="FXL57" s="160"/>
      <c r="FXM57" s="154"/>
      <c r="FXN57" s="161"/>
      <c r="FXO57" s="160"/>
      <c r="FXP57" s="154"/>
      <c r="FXQ57" s="161"/>
      <c r="FXR57" s="160"/>
      <c r="FXS57" s="154"/>
      <c r="FXT57" s="161"/>
      <c r="FXU57" s="160"/>
      <c r="FXV57" s="154"/>
      <c r="FXW57" s="161"/>
      <c r="FXX57" s="160"/>
      <c r="FXY57" s="154"/>
      <c r="FXZ57" s="161"/>
      <c r="FYA57" s="160"/>
      <c r="FYB57" s="154"/>
      <c r="FYC57" s="161"/>
      <c r="FYD57" s="160"/>
      <c r="FYE57" s="154"/>
      <c r="FYF57" s="161"/>
      <c r="FYG57" s="160"/>
      <c r="FYH57" s="154"/>
      <c r="FYI57" s="161"/>
      <c r="FYJ57" s="160"/>
      <c r="FYK57" s="154"/>
      <c r="FYL57" s="161"/>
      <c r="FYM57" s="160"/>
      <c r="FYN57" s="154"/>
      <c r="FYO57" s="161"/>
      <c r="FYP57" s="160"/>
      <c r="FYQ57" s="154"/>
      <c r="FYR57" s="161"/>
      <c r="FYS57" s="160"/>
      <c r="FYT57" s="154"/>
      <c r="FYU57" s="161"/>
      <c r="FYV57" s="160"/>
      <c r="FYW57" s="154"/>
      <c r="FYX57" s="161"/>
      <c r="FYY57" s="160"/>
      <c r="FYZ57" s="154"/>
      <c r="FZA57" s="161"/>
      <c r="FZB57" s="160"/>
      <c r="FZC57" s="154"/>
      <c r="FZD57" s="161"/>
      <c r="FZE57" s="160"/>
      <c r="FZF57" s="154"/>
      <c r="FZG57" s="161"/>
      <c r="FZH57" s="160"/>
      <c r="FZI57" s="154"/>
      <c r="FZJ57" s="161"/>
      <c r="FZK57" s="160"/>
      <c r="FZL57" s="154"/>
      <c r="FZM57" s="161"/>
      <c r="FZN57" s="160"/>
      <c r="FZO57" s="154"/>
      <c r="FZP57" s="161"/>
      <c r="FZQ57" s="160"/>
      <c r="FZR57" s="154"/>
      <c r="FZS57" s="161"/>
      <c r="FZT57" s="160"/>
      <c r="FZU57" s="154"/>
      <c r="FZV57" s="161"/>
      <c r="FZW57" s="160"/>
      <c r="FZX57" s="154"/>
      <c r="FZY57" s="161"/>
      <c r="FZZ57" s="160"/>
      <c r="GAA57" s="154"/>
      <c r="GAB57" s="161"/>
      <c r="GAC57" s="160"/>
      <c r="GAD57" s="154"/>
      <c r="GAE57" s="161"/>
      <c r="GAF57" s="160"/>
      <c r="GAG57" s="154"/>
      <c r="GAH57" s="161"/>
      <c r="GAI57" s="160"/>
      <c r="GAJ57" s="154"/>
      <c r="GAK57" s="161"/>
      <c r="GAL57" s="160"/>
      <c r="GAM57" s="154"/>
      <c r="GAN57" s="161"/>
      <c r="GAO57" s="160"/>
      <c r="GAP57" s="154"/>
      <c r="GAQ57" s="161"/>
      <c r="GAR57" s="160"/>
      <c r="GAS57" s="154"/>
      <c r="GAT57" s="161"/>
      <c r="GAU57" s="160"/>
      <c r="GAV57" s="154"/>
      <c r="GAW57" s="161"/>
      <c r="GAX57" s="160"/>
      <c r="GAY57" s="154"/>
      <c r="GAZ57" s="161"/>
      <c r="GBA57" s="160"/>
      <c r="GBB57" s="154"/>
      <c r="GBC57" s="161"/>
      <c r="GBD57" s="160"/>
      <c r="GBE57" s="154"/>
      <c r="GBF57" s="161"/>
      <c r="GBG57" s="160"/>
      <c r="GBH57" s="154"/>
      <c r="GBI57" s="161"/>
      <c r="GBJ57" s="160"/>
      <c r="GBK57" s="154"/>
      <c r="GBL57" s="161"/>
      <c r="GBM57" s="160"/>
      <c r="GBN57" s="154"/>
      <c r="GBO57" s="161"/>
      <c r="GBP57" s="160"/>
      <c r="GBQ57" s="154"/>
      <c r="GBR57" s="161"/>
      <c r="GBS57" s="160"/>
      <c r="GBT57" s="154"/>
      <c r="GBU57" s="161"/>
      <c r="GBV57" s="160"/>
      <c r="GBW57" s="154"/>
      <c r="GBX57" s="161"/>
      <c r="GBY57" s="160"/>
      <c r="GBZ57" s="154"/>
      <c r="GCA57" s="161"/>
      <c r="GCB57" s="160"/>
      <c r="GCC57" s="154"/>
      <c r="GCD57" s="161"/>
      <c r="GCE57" s="160"/>
      <c r="GCF57" s="154"/>
      <c r="GCG57" s="161"/>
      <c r="GCH57" s="160"/>
      <c r="GCI57" s="154"/>
      <c r="GCJ57" s="161"/>
      <c r="GCK57" s="160"/>
      <c r="GCL57" s="154"/>
      <c r="GCM57" s="161"/>
      <c r="GCN57" s="160"/>
      <c r="GCO57" s="154"/>
      <c r="GCP57" s="161"/>
      <c r="GCQ57" s="160"/>
      <c r="GCR57" s="154"/>
      <c r="GCS57" s="161"/>
      <c r="GCT57" s="160"/>
      <c r="GCU57" s="154"/>
      <c r="GCV57" s="161"/>
      <c r="GCW57" s="160"/>
      <c r="GCX57" s="154"/>
      <c r="GCY57" s="161"/>
      <c r="GCZ57" s="160"/>
      <c r="GDA57" s="154"/>
      <c r="GDB57" s="161"/>
      <c r="GDC57" s="160"/>
      <c r="GDD57" s="154"/>
      <c r="GDE57" s="161"/>
      <c r="GDF57" s="160"/>
      <c r="GDG57" s="154"/>
      <c r="GDH57" s="161"/>
      <c r="GDI57" s="160"/>
      <c r="GDJ57" s="154"/>
      <c r="GDK57" s="161"/>
      <c r="GDL57" s="160"/>
      <c r="GDM57" s="154"/>
      <c r="GDN57" s="161"/>
      <c r="GDO57" s="160"/>
      <c r="GDP57" s="154"/>
      <c r="GDQ57" s="161"/>
      <c r="GDR57" s="160"/>
      <c r="GDS57" s="154"/>
      <c r="GDT57" s="161"/>
      <c r="GDU57" s="160"/>
      <c r="GDV57" s="154"/>
      <c r="GDW57" s="161"/>
      <c r="GDX57" s="160"/>
      <c r="GDY57" s="154"/>
      <c r="GDZ57" s="161"/>
      <c r="GEA57" s="160"/>
      <c r="GEB57" s="154"/>
      <c r="GEC57" s="161"/>
      <c r="GED57" s="160"/>
      <c r="GEE57" s="154"/>
      <c r="GEF57" s="161"/>
      <c r="GEG57" s="160"/>
      <c r="GEH57" s="154"/>
      <c r="GEI57" s="161"/>
      <c r="GEJ57" s="160"/>
      <c r="GEK57" s="154"/>
      <c r="GEL57" s="161"/>
      <c r="GEM57" s="160"/>
      <c r="GEN57" s="154"/>
      <c r="GEO57" s="161"/>
      <c r="GEP57" s="160"/>
      <c r="GEQ57" s="154"/>
      <c r="GER57" s="161"/>
      <c r="GES57" s="160"/>
      <c r="GET57" s="154"/>
      <c r="GEU57" s="161"/>
      <c r="GEV57" s="160"/>
      <c r="GEW57" s="154"/>
      <c r="GEX57" s="161"/>
      <c r="GEY57" s="160"/>
      <c r="GEZ57" s="154"/>
      <c r="GFA57" s="161"/>
      <c r="GFB57" s="160"/>
      <c r="GFC57" s="154"/>
      <c r="GFD57" s="161"/>
      <c r="GFE57" s="160"/>
      <c r="GFF57" s="154"/>
      <c r="GFG57" s="161"/>
      <c r="GFH57" s="160"/>
      <c r="GFI57" s="154"/>
      <c r="GFJ57" s="161"/>
      <c r="GFK57" s="160"/>
      <c r="GFL57" s="154"/>
      <c r="GFM57" s="161"/>
      <c r="GFN57" s="160"/>
      <c r="GFO57" s="154"/>
      <c r="GFP57" s="161"/>
      <c r="GFQ57" s="160"/>
      <c r="GFR57" s="154"/>
      <c r="GFS57" s="161"/>
      <c r="GFT57" s="160"/>
      <c r="GFU57" s="154"/>
      <c r="GFV57" s="161"/>
      <c r="GFW57" s="160"/>
      <c r="GFX57" s="154"/>
      <c r="GFY57" s="161"/>
      <c r="GFZ57" s="160"/>
      <c r="GGA57" s="154"/>
      <c r="GGB57" s="161"/>
      <c r="GGC57" s="160"/>
      <c r="GGD57" s="154"/>
      <c r="GGE57" s="161"/>
      <c r="GGF57" s="160"/>
      <c r="GGG57" s="154"/>
      <c r="GGH57" s="161"/>
      <c r="GGI57" s="160"/>
      <c r="GGJ57" s="154"/>
      <c r="GGK57" s="161"/>
      <c r="GGL57" s="160"/>
      <c r="GGM57" s="154"/>
      <c r="GGN57" s="161"/>
      <c r="GGO57" s="160"/>
      <c r="GGP57" s="154"/>
      <c r="GGQ57" s="161"/>
      <c r="GGR57" s="160"/>
      <c r="GGS57" s="154"/>
      <c r="GGT57" s="161"/>
      <c r="GGU57" s="160"/>
      <c r="GGV57" s="154"/>
      <c r="GGW57" s="161"/>
      <c r="GGX57" s="160"/>
      <c r="GGY57" s="154"/>
      <c r="GGZ57" s="161"/>
      <c r="GHA57" s="160"/>
      <c r="GHB57" s="154"/>
      <c r="GHC57" s="161"/>
      <c r="GHD57" s="160"/>
      <c r="GHE57" s="154"/>
      <c r="GHF57" s="161"/>
      <c r="GHG57" s="160"/>
      <c r="GHH57" s="154"/>
      <c r="GHI57" s="161"/>
      <c r="GHJ57" s="160"/>
      <c r="GHK57" s="154"/>
      <c r="GHL57" s="161"/>
      <c r="GHM57" s="160"/>
      <c r="GHN57" s="154"/>
      <c r="GHO57" s="161"/>
      <c r="GHP57" s="160"/>
      <c r="GHQ57" s="154"/>
      <c r="GHR57" s="161"/>
      <c r="GHS57" s="160"/>
      <c r="GHT57" s="154"/>
      <c r="GHU57" s="161"/>
      <c r="GHV57" s="160"/>
      <c r="GHW57" s="154"/>
      <c r="GHX57" s="161"/>
      <c r="GHY57" s="160"/>
      <c r="GHZ57" s="154"/>
      <c r="GIA57" s="161"/>
      <c r="GIB57" s="160"/>
      <c r="GIC57" s="154"/>
      <c r="GID57" s="161"/>
      <c r="GIE57" s="160"/>
      <c r="GIF57" s="154"/>
      <c r="GIG57" s="161"/>
      <c r="GIH57" s="160"/>
      <c r="GII57" s="154"/>
      <c r="GIJ57" s="161"/>
      <c r="GIK57" s="160"/>
      <c r="GIL57" s="154"/>
      <c r="GIM57" s="161"/>
      <c r="GIN57" s="160"/>
      <c r="GIO57" s="154"/>
      <c r="GIP57" s="161"/>
      <c r="GIQ57" s="160"/>
      <c r="GIR57" s="154"/>
      <c r="GIS57" s="161"/>
      <c r="GIT57" s="160"/>
      <c r="GIU57" s="154"/>
      <c r="GIV57" s="161"/>
      <c r="GIW57" s="160"/>
      <c r="GIX57" s="154"/>
      <c r="GIY57" s="161"/>
      <c r="GIZ57" s="160"/>
      <c r="GJA57" s="154"/>
      <c r="GJB57" s="161"/>
      <c r="GJC57" s="160"/>
      <c r="GJD57" s="154"/>
      <c r="GJE57" s="161"/>
      <c r="GJF57" s="160"/>
      <c r="GJG57" s="154"/>
      <c r="GJH57" s="161"/>
      <c r="GJI57" s="160"/>
      <c r="GJJ57" s="154"/>
      <c r="GJK57" s="161"/>
      <c r="GJL57" s="160"/>
      <c r="GJM57" s="154"/>
      <c r="GJN57" s="161"/>
      <c r="GJO57" s="160"/>
      <c r="GJP57" s="154"/>
      <c r="GJQ57" s="161"/>
      <c r="GJR57" s="160"/>
      <c r="GJS57" s="154"/>
      <c r="GJT57" s="161"/>
      <c r="GJU57" s="160"/>
      <c r="GJV57" s="154"/>
      <c r="GJW57" s="161"/>
      <c r="GJX57" s="160"/>
      <c r="GJY57" s="154"/>
      <c r="GJZ57" s="161"/>
      <c r="GKA57" s="160"/>
      <c r="GKB57" s="154"/>
      <c r="GKC57" s="161"/>
      <c r="GKD57" s="160"/>
      <c r="GKE57" s="154"/>
      <c r="GKF57" s="161"/>
      <c r="GKG57" s="160"/>
      <c r="GKH57" s="154"/>
      <c r="GKI57" s="161"/>
      <c r="GKJ57" s="160"/>
      <c r="GKK57" s="154"/>
      <c r="GKL57" s="161"/>
      <c r="GKM57" s="160"/>
      <c r="GKN57" s="154"/>
      <c r="GKO57" s="161"/>
      <c r="GKP57" s="160"/>
      <c r="GKQ57" s="154"/>
      <c r="GKR57" s="161"/>
      <c r="GKS57" s="160"/>
      <c r="GKT57" s="154"/>
      <c r="GKU57" s="161"/>
      <c r="GKV57" s="160"/>
      <c r="GKW57" s="154"/>
      <c r="GKX57" s="161"/>
      <c r="GKY57" s="160"/>
      <c r="GKZ57" s="154"/>
      <c r="GLA57" s="161"/>
      <c r="GLB57" s="160"/>
      <c r="GLC57" s="154"/>
      <c r="GLD57" s="161"/>
      <c r="GLE57" s="160"/>
      <c r="GLF57" s="154"/>
      <c r="GLG57" s="161"/>
      <c r="GLH57" s="160"/>
      <c r="GLI57" s="154"/>
      <c r="GLJ57" s="161"/>
      <c r="GLK57" s="160"/>
      <c r="GLL57" s="154"/>
      <c r="GLM57" s="161"/>
      <c r="GLN57" s="160"/>
      <c r="GLO57" s="154"/>
      <c r="GLP57" s="161"/>
      <c r="GLQ57" s="160"/>
      <c r="GLR57" s="154"/>
      <c r="GLS57" s="161"/>
      <c r="GLT57" s="160"/>
      <c r="GLU57" s="154"/>
      <c r="GLV57" s="161"/>
      <c r="GLW57" s="160"/>
      <c r="GLX57" s="154"/>
      <c r="GLY57" s="161"/>
      <c r="GLZ57" s="160"/>
      <c r="GMA57" s="154"/>
      <c r="GMB57" s="161"/>
      <c r="GMC57" s="160"/>
      <c r="GMD57" s="154"/>
      <c r="GME57" s="161"/>
      <c r="GMF57" s="160"/>
      <c r="GMG57" s="154"/>
      <c r="GMH57" s="161"/>
      <c r="GMI57" s="160"/>
      <c r="GMJ57" s="154"/>
      <c r="GMK57" s="161"/>
      <c r="GML57" s="160"/>
      <c r="GMM57" s="154"/>
      <c r="GMN57" s="161"/>
      <c r="GMO57" s="160"/>
      <c r="GMP57" s="154"/>
      <c r="GMQ57" s="161"/>
      <c r="GMR57" s="160"/>
      <c r="GMS57" s="154"/>
      <c r="GMT57" s="161"/>
      <c r="GMU57" s="160"/>
      <c r="GMV57" s="154"/>
      <c r="GMW57" s="161"/>
      <c r="GMX57" s="160"/>
      <c r="GMY57" s="154"/>
      <c r="GMZ57" s="161"/>
      <c r="GNA57" s="160"/>
      <c r="GNB57" s="154"/>
      <c r="GNC57" s="161"/>
      <c r="GND57" s="160"/>
      <c r="GNE57" s="154"/>
      <c r="GNF57" s="161"/>
      <c r="GNG57" s="160"/>
      <c r="GNH57" s="154"/>
      <c r="GNI57" s="161"/>
      <c r="GNJ57" s="160"/>
      <c r="GNK57" s="154"/>
      <c r="GNL57" s="161"/>
      <c r="GNM57" s="160"/>
      <c r="GNN57" s="154"/>
      <c r="GNO57" s="161"/>
      <c r="GNP57" s="160"/>
      <c r="GNQ57" s="154"/>
      <c r="GNR57" s="161"/>
      <c r="GNS57" s="160"/>
      <c r="GNT57" s="154"/>
      <c r="GNU57" s="161"/>
      <c r="GNV57" s="160"/>
      <c r="GNW57" s="154"/>
      <c r="GNX57" s="161"/>
      <c r="GNY57" s="160"/>
      <c r="GNZ57" s="154"/>
      <c r="GOA57" s="161"/>
      <c r="GOB57" s="160"/>
      <c r="GOC57" s="154"/>
      <c r="GOD57" s="161"/>
      <c r="GOE57" s="160"/>
      <c r="GOF57" s="154"/>
      <c r="GOG57" s="161"/>
      <c r="GOH57" s="160"/>
      <c r="GOI57" s="154"/>
      <c r="GOJ57" s="161"/>
      <c r="GOK57" s="160"/>
      <c r="GOL57" s="154"/>
      <c r="GOM57" s="161"/>
      <c r="GON57" s="160"/>
      <c r="GOO57" s="154"/>
      <c r="GOP57" s="161"/>
      <c r="GOQ57" s="160"/>
      <c r="GOR57" s="154"/>
      <c r="GOS57" s="161"/>
      <c r="GOT57" s="160"/>
      <c r="GOU57" s="154"/>
      <c r="GOV57" s="161"/>
      <c r="GOW57" s="160"/>
      <c r="GOX57" s="154"/>
      <c r="GOY57" s="161"/>
      <c r="GOZ57" s="160"/>
      <c r="GPA57" s="154"/>
      <c r="GPB57" s="161"/>
      <c r="GPC57" s="160"/>
      <c r="GPD57" s="154"/>
      <c r="GPE57" s="161"/>
      <c r="GPF57" s="160"/>
      <c r="GPG57" s="154"/>
      <c r="GPH57" s="161"/>
      <c r="GPI57" s="160"/>
      <c r="GPJ57" s="154"/>
      <c r="GPK57" s="161"/>
      <c r="GPL57" s="160"/>
      <c r="GPM57" s="154"/>
      <c r="GPN57" s="161"/>
      <c r="GPO57" s="160"/>
      <c r="GPP57" s="154"/>
      <c r="GPQ57" s="161"/>
      <c r="GPR57" s="160"/>
      <c r="GPS57" s="154"/>
      <c r="GPT57" s="161"/>
      <c r="GPU57" s="160"/>
      <c r="GPV57" s="154"/>
      <c r="GPW57" s="161"/>
      <c r="GPX57" s="160"/>
      <c r="GPY57" s="154"/>
      <c r="GPZ57" s="161"/>
      <c r="GQA57" s="160"/>
      <c r="GQB57" s="154"/>
      <c r="GQC57" s="161"/>
      <c r="GQD57" s="160"/>
      <c r="GQE57" s="154"/>
      <c r="GQF57" s="161"/>
      <c r="GQG57" s="160"/>
      <c r="GQH57" s="154"/>
      <c r="GQI57" s="161"/>
      <c r="GQJ57" s="160"/>
      <c r="GQK57" s="154"/>
      <c r="GQL57" s="161"/>
      <c r="GQM57" s="160"/>
      <c r="GQN57" s="154"/>
      <c r="GQO57" s="161"/>
      <c r="GQP57" s="160"/>
      <c r="GQQ57" s="154"/>
      <c r="GQR57" s="161"/>
      <c r="GQS57" s="160"/>
      <c r="GQT57" s="154"/>
      <c r="GQU57" s="161"/>
      <c r="GQV57" s="160"/>
      <c r="GQW57" s="154"/>
      <c r="GQX57" s="161"/>
      <c r="GQY57" s="160"/>
      <c r="GQZ57" s="154"/>
      <c r="GRA57" s="161"/>
      <c r="GRB57" s="160"/>
      <c r="GRC57" s="154"/>
      <c r="GRD57" s="161"/>
      <c r="GRE57" s="160"/>
      <c r="GRF57" s="154"/>
      <c r="GRG57" s="161"/>
      <c r="GRH57" s="160"/>
      <c r="GRI57" s="154"/>
      <c r="GRJ57" s="161"/>
      <c r="GRK57" s="160"/>
      <c r="GRL57" s="154"/>
      <c r="GRM57" s="161"/>
      <c r="GRN57" s="160"/>
      <c r="GRO57" s="154"/>
      <c r="GRP57" s="161"/>
      <c r="GRQ57" s="160"/>
      <c r="GRR57" s="154"/>
      <c r="GRS57" s="161"/>
      <c r="GRT57" s="160"/>
      <c r="GRU57" s="154"/>
      <c r="GRV57" s="161"/>
      <c r="GRW57" s="160"/>
      <c r="GRX57" s="154"/>
      <c r="GRY57" s="161"/>
      <c r="GRZ57" s="160"/>
      <c r="GSA57" s="154"/>
      <c r="GSB57" s="161"/>
      <c r="GSC57" s="160"/>
      <c r="GSD57" s="154"/>
      <c r="GSE57" s="161"/>
      <c r="GSF57" s="160"/>
      <c r="GSG57" s="154"/>
      <c r="GSH57" s="161"/>
      <c r="GSI57" s="160"/>
      <c r="GSJ57" s="154"/>
      <c r="GSK57" s="161"/>
      <c r="GSL57" s="160"/>
      <c r="GSM57" s="154"/>
      <c r="GSN57" s="161"/>
      <c r="GSO57" s="160"/>
      <c r="GSP57" s="154"/>
      <c r="GSQ57" s="161"/>
      <c r="GSR57" s="160"/>
      <c r="GSS57" s="154"/>
      <c r="GST57" s="161"/>
      <c r="GSU57" s="160"/>
      <c r="GSV57" s="154"/>
      <c r="GSW57" s="161"/>
      <c r="GSX57" s="160"/>
      <c r="GSY57" s="154"/>
      <c r="GSZ57" s="161"/>
      <c r="GTA57" s="160"/>
      <c r="GTB57" s="154"/>
      <c r="GTC57" s="161"/>
      <c r="GTD57" s="160"/>
      <c r="GTE57" s="154"/>
      <c r="GTF57" s="161"/>
      <c r="GTG57" s="160"/>
      <c r="GTH57" s="154"/>
      <c r="GTI57" s="161"/>
      <c r="GTJ57" s="160"/>
      <c r="GTK57" s="154"/>
      <c r="GTL57" s="161"/>
      <c r="GTM57" s="160"/>
      <c r="GTN57" s="154"/>
      <c r="GTO57" s="161"/>
      <c r="GTP57" s="160"/>
      <c r="GTQ57" s="154"/>
      <c r="GTR57" s="161"/>
      <c r="GTS57" s="160"/>
      <c r="GTT57" s="154"/>
      <c r="GTU57" s="161"/>
      <c r="GTV57" s="160"/>
      <c r="GTW57" s="154"/>
      <c r="GTX57" s="161"/>
      <c r="GTY57" s="160"/>
      <c r="GTZ57" s="154"/>
      <c r="GUA57" s="161"/>
      <c r="GUB57" s="160"/>
      <c r="GUC57" s="154"/>
      <c r="GUD57" s="161"/>
      <c r="GUE57" s="160"/>
      <c r="GUF57" s="154"/>
      <c r="GUG57" s="161"/>
      <c r="GUH57" s="160"/>
      <c r="GUI57" s="154"/>
      <c r="GUJ57" s="161"/>
      <c r="GUK57" s="160"/>
      <c r="GUL57" s="154"/>
      <c r="GUM57" s="161"/>
      <c r="GUN57" s="160"/>
      <c r="GUO57" s="154"/>
      <c r="GUP57" s="161"/>
      <c r="GUQ57" s="160"/>
      <c r="GUR57" s="154"/>
      <c r="GUS57" s="161"/>
      <c r="GUT57" s="160"/>
      <c r="GUU57" s="154"/>
      <c r="GUV57" s="161"/>
      <c r="GUW57" s="160"/>
      <c r="GUX57" s="154"/>
      <c r="GUY57" s="161"/>
      <c r="GUZ57" s="160"/>
      <c r="GVA57" s="154"/>
      <c r="GVB57" s="161"/>
      <c r="GVC57" s="160"/>
      <c r="GVD57" s="154"/>
      <c r="GVE57" s="161"/>
      <c r="GVF57" s="160"/>
      <c r="GVG57" s="154"/>
      <c r="GVH57" s="161"/>
      <c r="GVI57" s="160"/>
      <c r="GVJ57" s="154"/>
      <c r="GVK57" s="161"/>
      <c r="GVL57" s="160"/>
      <c r="GVM57" s="154"/>
      <c r="GVN57" s="161"/>
      <c r="GVO57" s="160"/>
      <c r="GVP57" s="154"/>
      <c r="GVQ57" s="161"/>
      <c r="GVR57" s="160"/>
      <c r="GVS57" s="154"/>
      <c r="GVT57" s="161"/>
      <c r="GVU57" s="160"/>
      <c r="GVV57" s="154"/>
      <c r="GVW57" s="161"/>
      <c r="GVX57" s="160"/>
      <c r="GVY57" s="154"/>
      <c r="GVZ57" s="161"/>
      <c r="GWA57" s="160"/>
      <c r="GWB57" s="154"/>
      <c r="GWC57" s="161"/>
      <c r="GWD57" s="160"/>
      <c r="GWE57" s="154"/>
      <c r="GWF57" s="161"/>
      <c r="GWG57" s="160"/>
      <c r="GWH57" s="154"/>
      <c r="GWI57" s="161"/>
      <c r="GWJ57" s="160"/>
      <c r="GWK57" s="154"/>
      <c r="GWL57" s="161"/>
      <c r="GWM57" s="160"/>
      <c r="GWN57" s="154"/>
      <c r="GWO57" s="161"/>
      <c r="GWP57" s="160"/>
      <c r="GWQ57" s="154"/>
      <c r="GWR57" s="161"/>
      <c r="GWS57" s="160"/>
      <c r="GWT57" s="154"/>
      <c r="GWU57" s="161"/>
      <c r="GWV57" s="160"/>
      <c r="GWW57" s="154"/>
      <c r="GWX57" s="161"/>
      <c r="GWY57" s="160"/>
      <c r="GWZ57" s="154"/>
      <c r="GXA57" s="161"/>
      <c r="GXB57" s="160"/>
      <c r="GXC57" s="154"/>
      <c r="GXD57" s="161"/>
      <c r="GXE57" s="160"/>
      <c r="GXF57" s="154"/>
      <c r="GXG57" s="161"/>
      <c r="GXH57" s="160"/>
      <c r="GXI57" s="154"/>
      <c r="GXJ57" s="161"/>
      <c r="GXK57" s="160"/>
      <c r="GXL57" s="154"/>
      <c r="GXM57" s="161"/>
      <c r="GXN57" s="160"/>
      <c r="GXO57" s="154"/>
      <c r="GXP57" s="161"/>
      <c r="GXQ57" s="160"/>
      <c r="GXR57" s="154"/>
      <c r="GXS57" s="161"/>
      <c r="GXT57" s="160"/>
      <c r="GXU57" s="154"/>
      <c r="GXV57" s="161"/>
      <c r="GXW57" s="160"/>
      <c r="GXX57" s="154"/>
      <c r="GXY57" s="161"/>
      <c r="GXZ57" s="160"/>
      <c r="GYA57" s="154"/>
      <c r="GYB57" s="161"/>
      <c r="GYC57" s="160"/>
      <c r="GYD57" s="154"/>
      <c r="GYE57" s="161"/>
      <c r="GYF57" s="160"/>
      <c r="GYG57" s="154"/>
      <c r="GYH57" s="161"/>
      <c r="GYI57" s="160"/>
      <c r="GYJ57" s="154"/>
      <c r="GYK57" s="161"/>
      <c r="GYL57" s="160"/>
      <c r="GYM57" s="154"/>
      <c r="GYN57" s="161"/>
      <c r="GYO57" s="160"/>
      <c r="GYP57" s="154"/>
      <c r="GYQ57" s="161"/>
      <c r="GYR57" s="160"/>
      <c r="GYS57" s="154"/>
      <c r="GYT57" s="161"/>
      <c r="GYU57" s="160"/>
      <c r="GYV57" s="154"/>
      <c r="GYW57" s="161"/>
      <c r="GYX57" s="160"/>
      <c r="GYY57" s="154"/>
      <c r="GYZ57" s="161"/>
      <c r="GZA57" s="160"/>
      <c r="GZB57" s="154"/>
      <c r="GZC57" s="161"/>
      <c r="GZD57" s="160"/>
      <c r="GZE57" s="154"/>
      <c r="GZF57" s="161"/>
      <c r="GZG57" s="160"/>
      <c r="GZH57" s="154"/>
      <c r="GZI57" s="161"/>
      <c r="GZJ57" s="160"/>
      <c r="GZK57" s="154"/>
      <c r="GZL57" s="161"/>
      <c r="GZM57" s="160"/>
      <c r="GZN57" s="154"/>
      <c r="GZO57" s="161"/>
      <c r="GZP57" s="160"/>
      <c r="GZQ57" s="154"/>
      <c r="GZR57" s="161"/>
      <c r="GZS57" s="160"/>
      <c r="GZT57" s="154"/>
      <c r="GZU57" s="161"/>
      <c r="GZV57" s="160"/>
      <c r="GZW57" s="154"/>
      <c r="GZX57" s="161"/>
      <c r="GZY57" s="160"/>
      <c r="GZZ57" s="154"/>
      <c r="HAA57" s="161"/>
      <c r="HAB57" s="160"/>
      <c r="HAC57" s="154"/>
      <c r="HAD57" s="161"/>
      <c r="HAE57" s="160"/>
      <c r="HAF57" s="154"/>
      <c r="HAG57" s="161"/>
      <c r="HAH57" s="160"/>
      <c r="HAI57" s="154"/>
      <c r="HAJ57" s="161"/>
      <c r="HAK57" s="160"/>
      <c r="HAL57" s="154"/>
      <c r="HAM57" s="161"/>
      <c r="HAN57" s="160"/>
      <c r="HAO57" s="154"/>
      <c r="HAP57" s="161"/>
      <c r="HAQ57" s="160"/>
      <c r="HAR57" s="154"/>
      <c r="HAS57" s="161"/>
      <c r="HAT57" s="160"/>
      <c r="HAU57" s="154"/>
      <c r="HAV57" s="161"/>
      <c r="HAW57" s="160"/>
      <c r="HAX57" s="154"/>
      <c r="HAY57" s="161"/>
      <c r="HAZ57" s="160"/>
      <c r="HBA57" s="154"/>
      <c r="HBB57" s="161"/>
      <c r="HBC57" s="160"/>
      <c r="HBD57" s="154"/>
      <c r="HBE57" s="161"/>
      <c r="HBF57" s="160"/>
      <c r="HBG57" s="154"/>
      <c r="HBH57" s="161"/>
      <c r="HBI57" s="160"/>
      <c r="HBJ57" s="154"/>
      <c r="HBK57" s="161"/>
      <c r="HBL57" s="160"/>
      <c r="HBM57" s="154"/>
      <c r="HBN57" s="161"/>
      <c r="HBO57" s="160"/>
      <c r="HBP57" s="154"/>
      <c r="HBQ57" s="161"/>
      <c r="HBR57" s="160"/>
      <c r="HBS57" s="154"/>
      <c r="HBT57" s="161"/>
      <c r="HBU57" s="160"/>
      <c r="HBV57" s="154"/>
      <c r="HBW57" s="161"/>
      <c r="HBX57" s="160"/>
      <c r="HBY57" s="154"/>
      <c r="HBZ57" s="161"/>
      <c r="HCA57" s="160"/>
      <c r="HCB57" s="154"/>
      <c r="HCC57" s="161"/>
      <c r="HCD57" s="160"/>
      <c r="HCE57" s="154"/>
      <c r="HCF57" s="161"/>
      <c r="HCG57" s="160"/>
      <c r="HCH57" s="154"/>
      <c r="HCI57" s="161"/>
      <c r="HCJ57" s="160"/>
      <c r="HCK57" s="154"/>
      <c r="HCL57" s="161"/>
      <c r="HCM57" s="160"/>
      <c r="HCN57" s="154"/>
      <c r="HCO57" s="161"/>
      <c r="HCP57" s="160"/>
      <c r="HCQ57" s="154"/>
      <c r="HCR57" s="161"/>
      <c r="HCS57" s="160"/>
      <c r="HCT57" s="154"/>
      <c r="HCU57" s="161"/>
      <c r="HCV57" s="160"/>
      <c r="HCW57" s="154"/>
      <c r="HCX57" s="161"/>
      <c r="HCY57" s="160"/>
      <c r="HCZ57" s="154"/>
      <c r="HDA57" s="161"/>
      <c r="HDB57" s="160"/>
      <c r="HDC57" s="154"/>
      <c r="HDD57" s="161"/>
      <c r="HDE57" s="160"/>
      <c r="HDF57" s="154"/>
      <c r="HDG57" s="161"/>
      <c r="HDH57" s="160"/>
      <c r="HDI57" s="154"/>
      <c r="HDJ57" s="161"/>
      <c r="HDK57" s="160"/>
      <c r="HDL57" s="154"/>
      <c r="HDM57" s="161"/>
      <c r="HDN57" s="160"/>
      <c r="HDO57" s="154"/>
      <c r="HDP57" s="161"/>
      <c r="HDQ57" s="160"/>
      <c r="HDR57" s="154"/>
      <c r="HDS57" s="161"/>
      <c r="HDT57" s="160"/>
      <c r="HDU57" s="154"/>
      <c r="HDV57" s="161"/>
      <c r="HDW57" s="160"/>
      <c r="HDX57" s="154"/>
      <c r="HDY57" s="161"/>
      <c r="HDZ57" s="160"/>
      <c r="HEA57" s="154"/>
      <c r="HEB57" s="161"/>
      <c r="HEC57" s="160"/>
      <c r="HED57" s="154"/>
      <c r="HEE57" s="161"/>
      <c r="HEF57" s="160"/>
      <c r="HEG57" s="154"/>
      <c r="HEH57" s="161"/>
      <c r="HEI57" s="160"/>
      <c r="HEJ57" s="154"/>
      <c r="HEK57" s="161"/>
      <c r="HEL57" s="160"/>
      <c r="HEM57" s="154"/>
      <c r="HEN57" s="161"/>
      <c r="HEO57" s="160"/>
      <c r="HEP57" s="154"/>
      <c r="HEQ57" s="161"/>
      <c r="HER57" s="160"/>
      <c r="HES57" s="154"/>
      <c r="HET57" s="161"/>
      <c r="HEU57" s="160"/>
      <c r="HEV57" s="154"/>
      <c r="HEW57" s="161"/>
      <c r="HEX57" s="160"/>
      <c r="HEY57" s="154"/>
      <c r="HEZ57" s="161"/>
      <c r="HFA57" s="160"/>
      <c r="HFB57" s="154"/>
      <c r="HFC57" s="161"/>
      <c r="HFD57" s="160"/>
      <c r="HFE57" s="154"/>
      <c r="HFF57" s="161"/>
      <c r="HFG57" s="160"/>
      <c r="HFH57" s="154"/>
      <c r="HFI57" s="161"/>
      <c r="HFJ57" s="160"/>
      <c r="HFK57" s="154"/>
      <c r="HFL57" s="161"/>
      <c r="HFM57" s="160"/>
      <c r="HFN57" s="154"/>
      <c r="HFO57" s="161"/>
      <c r="HFP57" s="160"/>
      <c r="HFQ57" s="154"/>
      <c r="HFR57" s="161"/>
      <c r="HFS57" s="160"/>
      <c r="HFT57" s="154"/>
      <c r="HFU57" s="161"/>
      <c r="HFV57" s="160"/>
      <c r="HFW57" s="154"/>
      <c r="HFX57" s="161"/>
      <c r="HFY57" s="160"/>
      <c r="HFZ57" s="154"/>
      <c r="HGA57" s="161"/>
      <c r="HGB57" s="160"/>
      <c r="HGC57" s="154"/>
      <c r="HGD57" s="161"/>
      <c r="HGE57" s="160"/>
      <c r="HGF57" s="154"/>
      <c r="HGG57" s="161"/>
      <c r="HGH57" s="160"/>
      <c r="HGI57" s="154"/>
      <c r="HGJ57" s="161"/>
      <c r="HGK57" s="160"/>
      <c r="HGL57" s="154"/>
      <c r="HGM57" s="161"/>
      <c r="HGN57" s="160"/>
      <c r="HGO57" s="154"/>
      <c r="HGP57" s="161"/>
      <c r="HGQ57" s="160"/>
      <c r="HGR57" s="154"/>
      <c r="HGS57" s="161"/>
      <c r="HGT57" s="160"/>
      <c r="HGU57" s="154"/>
      <c r="HGV57" s="161"/>
      <c r="HGW57" s="160"/>
      <c r="HGX57" s="154"/>
      <c r="HGY57" s="161"/>
      <c r="HGZ57" s="160"/>
      <c r="HHA57" s="154"/>
      <c r="HHB57" s="161"/>
      <c r="HHC57" s="160"/>
      <c r="HHD57" s="154"/>
      <c r="HHE57" s="161"/>
      <c r="HHF57" s="160"/>
      <c r="HHG57" s="154"/>
      <c r="HHH57" s="161"/>
      <c r="HHI57" s="160"/>
      <c r="HHJ57" s="154"/>
      <c r="HHK57" s="161"/>
      <c r="HHL57" s="160"/>
      <c r="HHM57" s="154"/>
      <c r="HHN57" s="161"/>
      <c r="HHO57" s="160"/>
      <c r="HHP57" s="154"/>
      <c r="HHQ57" s="161"/>
      <c r="HHR57" s="160"/>
      <c r="HHS57" s="154"/>
      <c r="HHT57" s="161"/>
      <c r="HHU57" s="160"/>
      <c r="HHV57" s="154"/>
      <c r="HHW57" s="161"/>
      <c r="HHX57" s="160"/>
      <c r="HHY57" s="154"/>
      <c r="HHZ57" s="161"/>
      <c r="HIA57" s="160"/>
      <c r="HIB57" s="154"/>
      <c r="HIC57" s="161"/>
      <c r="HID57" s="160"/>
      <c r="HIE57" s="154"/>
      <c r="HIF57" s="161"/>
      <c r="HIG57" s="160"/>
      <c r="HIH57" s="154"/>
      <c r="HII57" s="161"/>
      <c r="HIJ57" s="160"/>
      <c r="HIK57" s="154"/>
      <c r="HIL57" s="161"/>
      <c r="HIM57" s="160"/>
      <c r="HIN57" s="154"/>
      <c r="HIO57" s="161"/>
      <c r="HIP57" s="160"/>
      <c r="HIQ57" s="154"/>
      <c r="HIR57" s="161"/>
      <c r="HIS57" s="160"/>
      <c r="HIT57" s="154"/>
      <c r="HIU57" s="161"/>
      <c r="HIV57" s="160"/>
      <c r="HIW57" s="154"/>
      <c r="HIX57" s="161"/>
      <c r="HIY57" s="160"/>
      <c r="HIZ57" s="154"/>
      <c r="HJA57" s="161"/>
      <c r="HJB57" s="160"/>
      <c r="HJC57" s="154"/>
      <c r="HJD57" s="161"/>
      <c r="HJE57" s="160"/>
      <c r="HJF57" s="154"/>
      <c r="HJG57" s="161"/>
      <c r="HJH57" s="160"/>
      <c r="HJI57" s="154"/>
      <c r="HJJ57" s="161"/>
      <c r="HJK57" s="160"/>
      <c r="HJL57" s="154"/>
      <c r="HJM57" s="161"/>
      <c r="HJN57" s="160"/>
      <c r="HJO57" s="154"/>
      <c r="HJP57" s="161"/>
      <c r="HJQ57" s="160"/>
      <c r="HJR57" s="154"/>
      <c r="HJS57" s="161"/>
      <c r="HJT57" s="160"/>
      <c r="HJU57" s="154"/>
      <c r="HJV57" s="161"/>
      <c r="HJW57" s="160"/>
      <c r="HJX57" s="154"/>
      <c r="HJY57" s="161"/>
      <c r="HJZ57" s="160"/>
      <c r="HKA57" s="154"/>
      <c r="HKB57" s="161"/>
      <c r="HKC57" s="160"/>
      <c r="HKD57" s="154"/>
      <c r="HKE57" s="161"/>
      <c r="HKF57" s="160"/>
      <c r="HKG57" s="154"/>
      <c r="HKH57" s="161"/>
      <c r="HKI57" s="160"/>
      <c r="HKJ57" s="154"/>
      <c r="HKK57" s="161"/>
      <c r="HKL57" s="160"/>
      <c r="HKM57" s="154"/>
      <c r="HKN57" s="161"/>
      <c r="HKO57" s="160"/>
      <c r="HKP57" s="154"/>
      <c r="HKQ57" s="161"/>
      <c r="HKR57" s="160"/>
      <c r="HKS57" s="154"/>
      <c r="HKT57" s="161"/>
      <c r="HKU57" s="160"/>
      <c r="HKV57" s="154"/>
      <c r="HKW57" s="161"/>
      <c r="HKX57" s="160"/>
      <c r="HKY57" s="154"/>
      <c r="HKZ57" s="161"/>
      <c r="HLA57" s="160"/>
      <c r="HLB57" s="154"/>
      <c r="HLC57" s="161"/>
      <c r="HLD57" s="160"/>
      <c r="HLE57" s="154"/>
      <c r="HLF57" s="161"/>
      <c r="HLG57" s="160"/>
      <c r="HLH57" s="154"/>
      <c r="HLI57" s="161"/>
      <c r="HLJ57" s="160"/>
      <c r="HLK57" s="154"/>
      <c r="HLL57" s="161"/>
      <c r="HLM57" s="160"/>
      <c r="HLN57" s="154"/>
      <c r="HLO57" s="161"/>
      <c r="HLP57" s="160"/>
      <c r="HLQ57" s="154"/>
      <c r="HLR57" s="161"/>
      <c r="HLS57" s="160"/>
      <c r="HLT57" s="154"/>
      <c r="HLU57" s="161"/>
      <c r="HLV57" s="160"/>
      <c r="HLW57" s="154"/>
      <c r="HLX57" s="161"/>
      <c r="HLY57" s="160"/>
      <c r="HLZ57" s="154"/>
      <c r="HMA57" s="161"/>
      <c r="HMB57" s="160"/>
      <c r="HMC57" s="154"/>
      <c r="HMD57" s="161"/>
      <c r="HME57" s="160"/>
      <c r="HMF57" s="154"/>
      <c r="HMG57" s="161"/>
      <c r="HMH57" s="160"/>
      <c r="HMI57" s="154"/>
      <c r="HMJ57" s="161"/>
      <c r="HMK57" s="160"/>
      <c r="HML57" s="154"/>
      <c r="HMM57" s="161"/>
      <c r="HMN57" s="160"/>
      <c r="HMO57" s="154"/>
      <c r="HMP57" s="161"/>
      <c r="HMQ57" s="160"/>
      <c r="HMR57" s="154"/>
      <c r="HMS57" s="161"/>
      <c r="HMT57" s="160"/>
      <c r="HMU57" s="154"/>
      <c r="HMV57" s="161"/>
      <c r="HMW57" s="160"/>
      <c r="HMX57" s="154"/>
      <c r="HMY57" s="161"/>
      <c r="HMZ57" s="160"/>
      <c r="HNA57" s="154"/>
      <c r="HNB57" s="161"/>
      <c r="HNC57" s="160"/>
      <c r="HND57" s="154"/>
      <c r="HNE57" s="161"/>
      <c r="HNF57" s="160"/>
      <c r="HNG57" s="154"/>
      <c r="HNH57" s="161"/>
      <c r="HNI57" s="160"/>
      <c r="HNJ57" s="154"/>
      <c r="HNK57" s="161"/>
      <c r="HNL57" s="160"/>
      <c r="HNM57" s="154"/>
      <c r="HNN57" s="161"/>
      <c r="HNO57" s="160"/>
      <c r="HNP57" s="154"/>
      <c r="HNQ57" s="161"/>
      <c r="HNR57" s="160"/>
      <c r="HNS57" s="154"/>
      <c r="HNT57" s="161"/>
      <c r="HNU57" s="160"/>
      <c r="HNV57" s="154"/>
      <c r="HNW57" s="161"/>
      <c r="HNX57" s="160"/>
      <c r="HNY57" s="154"/>
      <c r="HNZ57" s="161"/>
      <c r="HOA57" s="160"/>
      <c r="HOB57" s="154"/>
      <c r="HOC57" s="161"/>
      <c r="HOD57" s="160"/>
      <c r="HOE57" s="154"/>
      <c r="HOF57" s="161"/>
      <c r="HOG57" s="160"/>
      <c r="HOH57" s="154"/>
      <c r="HOI57" s="161"/>
      <c r="HOJ57" s="160"/>
      <c r="HOK57" s="154"/>
      <c r="HOL57" s="161"/>
      <c r="HOM57" s="160"/>
      <c r="HON57" s="154"/>
      <c r="HOO57" s="161"/>
      <c r="HOP57" s="160"/>
      <c r="HOQ57" s="154"/>
      <c r="HOR57" s="161"/>
      <c r="HOS57" s="160"/>
      <c r="HOT57" s="154"/>
      <c r="HOU57" s="161"/>
      <c r="HOV57" s="160"/>
      <c r="HOW57" s="154"/>
      <c r="HOX57" s="161"/>
      <c r="HOY57" s="160"/>
      <c r="HOZ57" s="154"/>
      <c r="HPA57" s="161"/>
      <c r="HPB57" s="160"/>
      <c r="HPC57" s="154"/>
      <c r="HPD57" s="161"/>
      <c r="HPE57" s="160"/>
      <c r="HPF57" s="154"/>
      <c r="HPG57" s="161"/>
      <c r="HPH57" s="160"/>
      <c r="HPI57" s="154"/>
      <c r="HPJ57" s="161"/>
      <c r="HPK57" s="160"/>
      <c r="HPL57" s="154"/>
      <c r="HPM57" s="161"/>
      <c r="HPN57" s="160"/>
      <c r="HPO57" s="154"/>
      <c r="HPP57" s="161"/>
      <c r="HPQ57" s="160"/>
      <c r="HPR57" s="154"/>
      <c r="HPS57" s="161"/>
      <c r="HPT57" s="160"/>
      <c r="HPU57" s="154"/>
      <c r="HPV57" s="161"/>
      <c r="HPW57" s="160"/>
      <c r="HPX57" s="154"/>
      <c r="HPY57" s="161"/>
      <c r="HPZ57" s="160"/>
      <c r="HQA57" s="154"/>
      <c r="HQB57" s="161"/>
      <c r="HQC57" s="160"/>
      <c r="HQD57" s="154"/>
      <c r="HQE57" s="161"/>
      <c r="HQF57" s="160"/>
      <c r="HQG57" s="154"/>
      <c r="HQH57" s="161"/>
      <c r="HQI57" s="160"/>
      <c r="HQJ57" s="154"/>
      <c r="HQK57" s="161"/>
      <c r="HQL57" s="160"/>
      <c r="HQM57" s="154"/>
      <c r="HQN57" s="161"/>
      <c r="HQO57" s="160"/>
      <c r="HQP57" s="154"/>
      <c r="HQQ57" s="161"/>
      <c r="HQR57" s="160"/>
      <c r="HQS57" s="154"/>
      <c r="HQT57" s="161"/>
      <c r="HQU57" s="160"/>
      <c r="HQV57" s="154"/>
      <c r="HQW57" s="161"/>
      <c r="HQX57" s="160"/>
      <c r="HQY57" s="154"/>
      <c r="HQZ57" s="161"/>
      <c r="HRA57" s="160"/>
      <c r="HRB57" s="154"/>
      <c r="HRC57" s="161"/>
      <c r="HRD57" s="160"/>
      <c r="HRE57" s="154"/>
      <c r="HRF57" s="161"/>
      <c r="HRG57" s="160"/>
      <c r="HRH57" s="154"/>
      <c r="HRI57" s="161"/>
      <c r="HRJ57" s="160"/>
      <c r="HRK57" s="154"/>
      <c r="HRL57" s="161"/>
      <c r="HRM57" s="160"/>
      <c r="HRN57" s="154"/>
      <c r="HRO57" s="161"/>
      <c r="HRP57" s="160"/>
      <c r="HRQ57" s="154"/>
      <c r="HRR57" s="161"/>
      <c r="HRS57" s="160"/>
      <c r="HRT57" s="154"/>
      <c r="HRU57" s="161"/>
      <c r="HRV57" s="160"/>
      <c r="HRW57" s="154"/>
      <c r="HRX57" s="161"/>
      <c r="HRY57" s="160"/>
      <c r="HRZ57" s="154"/>
      <c r="HSA57" s="161"/>
      <c r="HSB57" s="160"/>
      <c r="HSC57" s="154"/>
      <c r="HSD57" s="161"/>
      <c r="HSE57" s="160"/>
      <c r="HSF57" s="154"/>
      <c r="HSG57" s="161"/>
      <c r="HSH57" s="160"/>
      <c r="HSI57" s="154"/>
      <c r="HSJ57" s="161"/>
      <c r="HSK57" s="160"/>
      <c r="HSL57" s="154"/>
      <c r="HSM57" s="161"/>
      <c r="HSN57" s="160"/>
      <c r="HSO57" s="154"/>
      <c r="HSP57" s="161"/>
      <c r="HSQ57" s="160"/>
      <c r="HSR57" s="154"/>
      <c r="HSS57" s="161"/>
      <c r="HST57" s="160"/>
      <c r="HSU57" s="154"/>
      <c r="HSV57" s="161"/>
      <c r="HSW57" s="160"/>
      <c r="HSX57" s="154"/>
      <c r="HSY57" s="161"/>
      <c r="HSZ57" s="160"/>
      <c r="HTA57" s="154"/>
      <c r="HTB57" s="161"/>
      <c r="HTC57" s="160"/>
      <c r="HTD57" s="154"/>
      <c r="HTE57" s="161"/>
      <c r="HTF57" s="160"/>
      <c r="HTG57" s="154"/>
      <c r="HTH57" s="161"/>
      <c r="HTI57" s="160"/>
      <c r="HTJ57" s="154"/>
      <c r="HTK57" s="161"/>
      <c r="HTL57" s="160"/>
      <c r="HTM57" s="154"/>
      <c r="HTN57" s="161"/>
      <c r="HTO57" s="160"/>
      <c r="HTP57" s="154"/>
      <c r="HTQ57" s="161"/>
      <c r="HTR57" s="160"/>
      <c r="HTS57" s="154"/>
      <c r="HTT57" s="161"/>
      <c r="HTU57" s="160"/>
      <c r="HTV57" s="154"/>
      <c r="HTW57" s="161"/>
      <c r="HTX57" s="160"/>
      <c r="HTY57" s="154"/>
      <c r="HTZ57" s="161"/>
      <c r="HUA57" s="160"/>
      <c r="HUB57" s="154"/>
      <c r="HUC57" s="161"/>
      <c r="HUD57" s="160"/>
      <c r="HUE57" s="154"/>
      <c r="HUF57" s="161"/>
      <c r="HUG57" s="160"/>
      <c r="HUH57" s="154"/>
      <c r="HUI57" s="161"/>
      <c r="HUJ57" s="160"/>
      <c r="HUK57" s="154"/>
      <c r="HUL57" s="161"/>
      <c r="HUM57" s="160"/>
      <c r="HUN57" s="154"/>
      <c r="HUO57" s="161"/>
      <c r="HUP57" s="160"/>
      <c r="HUQ57" s="154"/>
      <c r="HUR57" s="161"/>
      <c r="HUS57" s="160"/>
      <c r="HUT57" s="154"/>
      <c r="HUU57" s="161"/>
      <c r="HUV57" s="160"/>
      <c r="HUW57" s="154"/>
      <c r="HUX57" s="161"/>
      <c r="HUY57" s="160"/>
      <c r="HUZ57" s="154"/>
      <c r="HVA57" s="161"/>
      <c r="HVB57" s="160"/>
      <c r="HVC57" s="154"/>
      <c r="HVD57" s="161"/>
      <c r="HVE57" s="160"/>
      <c r="HVF57" s="154"/>
      <c r="HVG57" s="161"/>
      <c r="HVH57" s="160"/>
      <c r="HVI57" s="154"/>
      <c r="HVJ57" s="161"/>
      <c r="HVK57" s="160"/>
      <c r="HVL57" s="154"/>
      <c r="HVM57" s="161"/>
      <c r="HVN57" s="160"/>
      <c r="HVO57" s="154"/>
      <c r="HVP57" s="161"/>
      <c r="HVQ57" s="160"/>
      <c r="HVR57" s="154"/>
      <c r="HVS57" s="161"/>
      <c r="HVT57" s="160"/>
      <c r="HVU57" s="154"/>
      <c r="HVV57" s="161"/>
      <c r="HVW57" s="160"/>
      <c r="HVX57" s="154"/>
      <c r="HVY57" s="161"/>
      <c r="HVZ57" s="160"/>
      <c r="HWA57" s="154"/>
      <c r="HWB57" s="161"/>
      <c r="HWC57" s="160"/>
      <c r="HWD57" s="154"/>
      <c r="HWE57" s="161"/>
      <c r="HWF57" s="160"/>
      <c r="HWG57" s="154"/>
      <c r="HWH57" s="161"/>
      <c r="HWI57" s="160"/>
      <c r="HWJ57" s="154"/>
      <c r="HWK57" s="161"/>
      <c r="HWL57" s="160"/>
      <c r="HWM57" s="154"/>
      <c r="HWN57" s="161"/>
      <c r="HWO57" s="160"/>
      <c r="HWP57" s="154"/>
      <c r="HWQ57" s="161"/>
      <c r="HWR57" s="160"/>
      <c r="HWS57" s="154"/>
      <c r="HWT57" s="161"/>
      <c r="HWU57" s="160"/>
      <c r="HWV57" s="154"/>
      <c r="HWW57" s="161"/>
      <c r="HWX57" s="160"/>
      <c r="HWY57" s="154"/>
      <c r="HWZ57" s="161"/>
      <c r="HXA57" s="160"/>
      <c r="HXB57" s="154"/>
      <c r="HXC57" s="161"/>
      <c r="HXD57" s="160"/>
      <c r="HXE57" s="154"/>
      <c r="HXF57" s="161"/>
      <c r="HXG57" s="160"/>
      <c r="HXH57" s="154"/>
      <c r="HXI57" s="161"/>
      <c r="HXJ57" s="160"/>
      <c r="HXK57" s="154"/>
      <c r="HXL57" s="161"/>
      <c r="HXM57" s="160"/>
      <c r="HXN57" s="154"/>
      <c r="HXO57" s="161"/>
      <c r="HXP57" s="160"/>
      <c r="HXQ57" s="154"/>
      <c r="HXR57" s="161"/>
      <c r="HXS57" s="160"/>
      <c r="HXT57" s="154"/>
      <c r="HXU57" s="161"/>
      <c r="HXV57" s="160"/>
      <c r="HXW57" s="154"/>
      <c r="HXX57" s="161"/>
      <c r="HXY57" s="160"/>
      <c r="HXZ57" s="154"/>
      <c r="HYA57" s="161"/>
      <c r="HYB57" s="160"/>
      <c r="HYC57" s="154"/>
      <c r="HYD57" s="161"/>
      <c r="HYE57" s="160"/>
      <c r="HYF57" s="154"/>
      <c r="HYG57" s="161"/>
      <c r="HYH57" s="160"/>
      <c r="HYI57" s="154"/>
      <c r="HYJ57" s="161"/>
      <c r="HYK57" s="160"/>
      <c r="HYL57" s="154"/>
      <c r="HYM57" s="161"/>
      <c r="HYN57" s="160"/>
      <c r="HYO57" s="154"/>
      <c r="HYP57" s="161"/>
      <c r="HYQ57" s="160"/>
      <c r="HYR57" s="154"/>
      <c r="HYS57" s="161"/>
      <c r="HYT57" s="160"/>
      <c r="HYU57" s="154"/>
      <c r="HYV57" s="161"/>
      <c r="HYW57" s="160"/>
      <c r="HYX57" s="154"/>
      <c r="HYY57" s="161"/>
      <c r="HYZ57" s="160"/>
      <c r="HZA57" s="154"/>
      <c r="HZB57" s="161"/>
      <c r="HZC57" s="160"/>
      <c r="HZD57" s="154"/>
      <c r="HZE57" s="161"/>
      <c r="HZF57" s="160"/>
      <c r="HZG57" s="154"/>
      <c r="HZH57" s="161"/>
      <c r="HZI57" s="160"/>
      <c r="HZJ57" s="154"/>
      <c r="HZK57" s="161"/>
      <c r="HZL57" s="160"/>
      <c r="HZM57" s="154"/>
      <c r="HZN57" s="161"/>
      <c r="HZO57" s="160"/>
      <c r="HZP57" s="154"/>
      <c r="HZQ57" s="161"/>
      <c r="HZR57" s="160"/>
      <c r="HZS57" s="154"/>
      <c r="HZT57" s="161"/>
      <c r="HZU57" s="160"/>
      <c r="HZV57" s="154"/>
      <c r="HZW57" s="161"/>
      <c r="HZX57" s="160"/>
      <c r="HZY57" s="154"/>
      <c r="HZZ57" s="161"/>
      <c r="IAA57" s="160"/>
      <c r="IAB57" s="154"/>
      <c r="IAC57" s="161"/>
      <c r="IAD57" s="160"/>
      <c r="IAE57" s="154"/>
      <c r="IAF57" s="161"/>
      <c r="IAG57" s="160"/>
      <c r="IAH57" s="154"/>
      <c r="IAI57" s="161"/>
      <c r="IAJ57" s="160"/>
      <c r="IAK57" s="154"/>
      <c r="IAL57" s="161"/>
      <c r="IAM57" s="160"/>
      <c r="IAN57" s="154"/>
      <c r="IAO57" s="161"/>
      <c r="IAP57" s="160"/>
      <c r="IAQ57" s="154"/>
      <c r="IAR57" s="161"/>
      <c r="IAS57" s="160"/>
      <c r="IAT57" s="154"/>
      <c r="IAU57" s="161"/>
      <c r="IAV57" s="160"/>
      <c r="IAW57" s="154"/>
      <c r="IAX57" s="161"/>
      <c r="IAY57" s="160"/>
      <c r="IAZ57" s="154"/>
      <c r="IBA57" s="161"/>
      <c r="IBB57" s="160"/>
      <c r="IBC57" s="154"/>
      <c r="IBD57" s="161"/>
      <c r="IBE57" s="160"/>
      <c r="IBF57" s="154"/>
      <c r="IBG57" s="161"/>
      <c r="IBH57" s="160"/>
      <c r="IBI57" s="154"/>
      <c r="IBJ57" s="161"/>
      <c r="IBK57" s="160"/>
      <c r="IBL57" s="154"/>
      <c r="IBM57" s="161"/>
      <c r="IBN57" s="160"/>
      <c r="IBO57" s="154"/>
      <c r="IBP57" s="161"/>
      <c r="IBQ57" s="160"/>
      <c r="IBR57" s="154"/>
      <c r="IBS57" s="161"/>
      <c r="IBT57" s="160"/>
      <c r="IBU57" s="154"/>
      <c r="IBV57" s="161"/>
      <c r="IBW57" s="160"/>
      <c r="IBX57" s="154"/>
      <c r="IBY57" s="161"/>
      <c r="IBZ57" s="160"/>
      <c r="ICA57" s="154"/>
      <c r="ICB57" s="161"/>
      <c r="ICC57" s="160"/>
      <c r="ICD57" s="154"/>
      <c r="ICE57" s="161"/>
      <c r="ICF57" s="160"/>
      <c r="ICG57" s="154"/>
      <c r="ICH57" s="161"/>
      <c r="ICI57" s="160"/>
      <c r="ICJ57" s="154"/>
      <c r="ICK57" s="161"/>
      <c r="ICL57" s="160"/>
      <c r="ICM57" s="154"/>
      <c r="ICN57" s="161"/>
      <c r="ICO57" s="160"/>
      <c r="ICP57" s="154"/>
      <c r="ICQ57" s="161"/>
      <c r="ICR57" s="160"/>
      <c r="ICS57" s="154"/>
      <c r="ICT57" s="161"/>
      <c r="ICU57" s="160"/>
      <c r="ICV57" s="154"/>
      <c r="ICW57" s="161"/>
      <c r="ICX57" s="160"/>
      <c r="ICY57" s="154"/>
      <c r="ICZ57" s="161"/>
      <c r="IDA57" s="160"/>
      <c r="IDB57" s="154"/>
      <c r="IDC57" s="161"/>
      <c r="IDD57" s="160"/>
      <c r="IDE57" s="154"/>
      <c r="IDF57" s="161"/>
      <c r="IDG57" s="160"/>
      <c r="IDH57" s="154"/>
      <c r="IDI57" s="161"/>
      <c r="IDJ57" s="160"/>
      <c r="IDK57" s="154"/>
      <c r="IDL57" s="161"/>
      <c r="IDM57" s="160"/>
      <c r="IDN57" s="154"/>
      <c r="IDO57" s="161"/>
      <c r="IDP57" s="160"/>
      <c r="IDQ57" s="154"/>
      <c r="IDR57" s="161"/>
      <c r="IDS57" s="160"/>
      <c r="IDT57" s="154"/>
      <c r="IDU57" s="161"/>
      <c r="IDV57" s="160"/>
      <c r="IDW57" s="154"/>
      <c r="IDX57" s="161"/>
      <c r="IDY57" s="160"/>
      <c r="IDZ57" s="154"/>
      <c r="IEA57" s="161"/>
      <c r="IEB57" s="160"/>
      <c r="IEC57" s="154"/>
      <c r="IED57" s="161"/>
      <c r="IEE57" s="160"/>
      <c r="IEF57" s="154"/>
      <c r="IEG57" s="161"/>
      <c r="IEH57" s="160"/>
      <c r="IEI57" s="154"/>
      <c r="IEJ57" s="161"/>
      <c r="IEK57" s="160"/>
      <c r="IEL57" s="154"/>
      <c r="IEM57" s="161"/>
      <c r="IEN57" s="160"/>
      <c r="IEO57" s="154"/>
      <c r="IEP57" s="161"/>
      <c r="IEQ57" s="160"/>
      <c r="IER57" s="154"/>
      <c r="IES57" s="161"/>
      <c r="IET57" s="160"/>
      <c r="IEU57" s="154"/>
      <c r="IEV57" s="161"/>
      <c r="IEW57" s="160"/>
      <c r="IEX57" s="154"/>
      <c r="IEY57" s="161"/>
      <c r="IEZ57" s="160"/>
      <c r="IFA57" s="154"/>
      <c r="IFB57" s="161"/>
      <c r="IFC57" s="160"/>
      <c r="IFD57" s="154"/>
      <c r="IFE57" s="161"/>
      <c r="IFF57" s="160"/>
      <c r="IFG57" s="154"/>
      <c r="IFH57" s="161"/>
      <c r="IFI57" s="160"/>
      <c r="IFJ57" s="154"/>
      <c r="IFK57" s="161"/>
      <c r="IFL57" s="160"/>
      <c r="IFM57" s="154"/>
      <c r="IFN57" s="161"/>
      <c r="IFO57" s="160"/>
      <c r="IFP57" s="154"/>
      <c r="IFQ57" s="161"/>
      <c r="IFR57" s="160"/>
      <c r="IFS57" s="154"/>
      <c r="IFT57" s="161"/>
      <c r="IFU57" s="160"/>
      <c r="IFV57" s="154"/>
      <c r="IFW57" s="161"/>
      <c r="IFX57" s="160"/>
      <c r="IFY57" s="154"/>
      <c r="IFZ57" s="161"/>
      <c r="IGA57" s="160"/>
      <c r="IGB57" s="154"/>
      <c r="IGC57" s="161"/>
      <c r="IGD57" s="160"/>
      <c r="IGE57" s="154"/>
      <c r="IGF57" s="161"/>
      <c r="IGG57" s="160"/>
      <c r="IGH57" s="154"/>
      <c r="IGI57" s="161"/>
      <c r="IGJ57" s="160"/>
      <c r="IGK57" s="154"/>
      <c r="IGL57" s="161"/>
      <c r="IGM57" s="160"/>
      <c r="IGN57" s="154"/>
      <c r="IGO57" s="161"/>
      <c r="IGP57" s="160"/>
      <c r="IGQ57" s="154"/>
      <c r="IGR57" s="161"/>
      <c r="IGS57" s="160"/>
      <c r="IGT57" s="154"/>
      <c r="IGU57" s="161"/>
      <c r="IGV57" s="160"/>
      <c r="IGW57" s="154"/>
      <c r="IGX57" s="161"/>
      <c r="IGY57" s="160"/>
      <c r="IGZ57" s="154"/>
      <c r="IHA57" s="161"/>
      <c r="IHB57" s="160"/>
      <c r="IHC57" s="154"/>
      <c r="IHD57" s="161"/>
      <c r="IHE57" s="160"/>
      <c r="IHF57" s="154"/>
      <c r="IHG57" s="161"/>
      <c r="IHH57" s="160"/>
      <c r="IHI57" s="154"/>
      <c r="IHJ57" s="161"/>
      <c r="IHK57" s="160"/>
      <c r="IHL57" s="154"/>
      <c r="IHM57" s="161"/>
      <c r="IHN57" s="160"/>
      <c r="IHO57" s="154"/>
      <c r="IHP57" s="161"/>
      <c r="IHQ57" s="160"/>
      <c r="IHR57" s="154"/>
      <c r="IHS57" s="161"/>
      <c r="IHT57" s="160"/>
      <c r="IHU57" s="154"/>
      <c r="IHV57" s="161"/>
      <c r="IHW57" s="160"/>
      <c r="IHX57" s="154"/>
      <c r="IHY57" s="161"/>
      <c r="IHZ57" s="160"/>
      <c r="IIA57" s="154"/>
      <c r="IIB57" s="161"/>
      <c r="IIC57" s="160"/>
      <c r="IID57" s="154"/>
      <c r="IIE57" s="161"/>
      <c r="IIF57" s="160"/>
      <c r="IIG57" s="154"/>
      <c r="IIH57" s="161"/>
      <c r="III57" s="160"/>
      <c r="IIJ57" s="154"/>
      <c r="IIK57" s="161"/>
      <c r="IIL57" s="160"/>
      <c r="IIM57" s="154"/>
      <c r="IIN57" s="161"/>
      <c r="IIO57" s="160"/>
      <c r="IIP57" s="154"/>
      <c r="IIQ57" s="161"/>
      <c r="IIR57" s="160"/>
      <c r="IIS57" s="154"/>
      <c r="IIT57" s="161"/>
      <c r="IIU57" s="160"/>
      <c r="IIV57" s="154"/>
      <c r="IIW57" s="161"/>
      <c r="IIX57" s="160"/>
      <c r="IIY57" s="154"/>
      <c r="IIZ57" s="161"/>
      <c r="IJA57" s="160"/>
      <c r="IJB57" s="154"/>
      <c r="IJC57" s="161"/>
      <c r="IJD57" s="160"/>
      <c r="IJE57" s="154"/>
      <c r="IJF57" s="161"/>
      <c r="IJG57" s="160"/>
      <c r="IJH57" s="154"/>
      <c r="IJI57" s="161"/>
      <c r="IJJ57" s="160"/>
      <c r="IJK57" s="154"/>
      <c r="IJL57" s="161"/>
      <c r="IJM57" s="160"/>
      <c r="IJN57" s="154"/>
      <c r="IJO57" s="161"/>
      <c r="IJP57" s="160"/>
      <c r="IJQ57" s="154"/>
      <c r="IJR57" s="161"/>
      <c r="IJS57" s="160"/>
      <c r="IJT57" s="154"/>
      <c r="IJU57" s="161"/>
      <c r="IJV57" s="160"/>
      <c r="IJW57" s="154"/>
      <c r="IJX57" s="161"/>
      <c r="IJY57" s="160"/>
      <c r="IJZ57" s="154"/>
      <c r="IKA57" s="161"/>
      <c r="IKB57" s="160"/>
      <c r="IKC57" s="154"/>
      <c r="IKD57" s="161"/>
      <c r="IKE57" s="160"/>
      <c r="IKF57" s="154"/>
      <c r="IKG57" s="161"/>
      <c r="IKH57" s="160"/>
      <c r="IKI57" s="154"/>
      <c r="IKJ57" s="161"/>
      <c r="IKK57" s="160"/>
      <c r="IKL57" s="154"/>
      <c r="IKM57" s="161"/>
      <c r="IKN57" s="160"/>
      <c r="IKO57" s="154"/>
      <c r="IKP57" s="161"/>
      <c r="IKQ57" s="160"/>
      <c r="IKR57" s="154"/>
      <c r="IKS57" s="161"/>
      <c r="IKT57" s="160"/>
      <c r="IKU57" s="154"/>
      <c r="IKV57" s="161"/>
      <c r="IKW57" s="160"/>
      <c r="IKX57" s="154"/>
      <c r="IKY57" s="161"/>
      <c r="IKZ57" s="160"/>
      <c r="ILA57" s="154"/>
      <c r="ILB57" s="161"/>
      <c r="ILC57" s="160"/>
      <c r="ILD57" s="154"/>
      <c r="ILE57" s="161"/>
      <c r="ILF57" s="160"/>
      <c r="ILG57" s="154"/>
      <c r="ILH57" s="161"/>
      <c r="ILI57" s="160"/>
      <c r="ILJ57" s="154"/>
      <c r="ILK57" s="161"/>
      <c r="ILL57" s="160"/>
      <c r="ILM57" s="154"/>
      <c r="ILN57" s="161"/>
      <c r="ILO57" s="160"/>
      <c r="ILP57" s="154"/>
      <c r="ILQ57" s="161"/>
      <c r="ILR57" s="160"/>
      <c r="ILS57" s="154"/>
      <c r="ILT57" s="161"/>
      <c r="ILU57" s="160"/>
      <c r="ILV57" s="154"/>
      <c r="ILW57" s="161"/>
      <c r="ILX57" s="160"/>
      <c r="ILY57" s="154"/>
      <c r="ILZ57" s="161"/>
      <c r="IMA57" s="160"/>
      <c r="IMB57" s="154"/>
      <c r="IMC57" s="161"/>
      <c r="IMD57" s="160"/>
      <c r="IME57" s="154"/>
      <c r="IMF57" s="161"/>
      <c r="IMG57" s="160"/>
      <c r="IMH57" s="154"/>
      <c r="IMI57" s="161"/>
      <c r="IMJ57" s="160"/>
      <c r="IMK57" s="154"/>
      <c r="IML57" s="161"/>
      <c r="IMM57" s="160"/>
      <c r="IMN57" s="154"/>
      <c r="IMO57" s="161"/>
      <c r="IMP57" s="160"/>
      <c r="IMQ57" s="154"/>
      <c r="IMR57" s="161"/>
      <c r="IMS57" s="160"/>
      <c r="IMT57" s="154"/>
      <c r="IMU57" s="161"/>
      <c r="IMV57" s="160"/>
      <c r="IMW57" s="154"/>
      <c r="IMX57" s="161"/>
      <c r="IMY57" s="160"/>
      <c r="IMZ57" s="154"/>
      <c r="INA57" s="161"/>
      <c r="INB57" s="160"/>
      <c r="INC57" s="154"/>
      <c r="IND57" s="161"/>
      <c r="INE57" s="160"/>
      <c r="INF57" s="154"/>
      <c r="ING57" s="161"/>
      <c r="INH57" s="160"/>
      <c r="INI57" s="154"/>
      <c r="INJ57" s="161"/>
      <c r="INK57" s="160"/>
      <c r="INL57" s="154"/>
      <c r="INM57" s="161"/>
      <c r="INN57" s="160"/>
      <c r="INO57" s="154"/>
      <c r="INP57" s="161"/>
      <c r="INQ57" s="160"/>
      <c r="INR57" s="154"/>
      <c r="INS57" s="161"/>
      <c r="INT57" s="160"/>
      <c r="INU57" s="154"/>
      <c r="INV57" s="161"/>
      <c r="INW57" s="160"/>
      <c r="INX57" s="154"/>
      <c r="INY57" s="161"/>
      <c r="INZ57" s="160"/>
      <c r="IOA57" s="154"/>
      <c r="IOB57" s="161"/>
      <c r="IOC57" s="160"/>
      <c r="IOD57" s="154"/>
      <c r="IOE57" s="161"/>
      <c r="IOF57" s="160"/>
      <c r="IOG57" s="154"/>
      <c r="IOH57" s="161"/>
      <c r="IOI57" s="160"/>
      <c r="IOJ57" s="154"/>
      <c r="IOK57" s="161"/>
      <c r="IOL57" s="160"/>
      <c r="IOM57" s="154"/>
      <c r="ION57" s="161"/>
      <c r="IOO57" s="160"/>
      <c r="IOP57" s="154"/>
      <c r="IOQ57" s="161"/>
      <c r="IOR57" s="160"/>
      <c r="IOS57" s="154"/>
      <c r="IOT57" s="161"/>
      <c r="IOU57" s="160"/>
      <c r="IOV57" s="154"/>
      <c r="IOW57" s="161"/>
      <c r="IOX57" s="160"/>
      <c r="IOY57" s="154"/>
      <c r="IOZ57" s="161"/>
      <c r="IPA57" s="160"/>
      <c r="IPB57" s="154"/>
      <c r="IPC57" s="161"/>
      <c r="IPD57" s="160"/>
      <c r="IPE57" s="154"/>
      <c r="IPF57" s="161"/>
      <c r="IPG57" s="160"/>
      <c r="IPH57" s="154"/>
      <c r="IPI57" s="161"/>
      <c r="IPJ57" s="160"/>
      <c r="IPK57" s="154"/>
      <c r="IPL57" s="161"/>
      <c r="IPM57" s="160"/>
      <c r="IPN57" s="154"/>
      <c r="IPO57" s="161"/>
      <c r="IPP57" s="160"/>
      <c r="IPQ57" s="154"/>
      <c r="IPR57" s="161"/>
      <c r="IPS57" s="160"/>
      <c r="IPT57" s="154"/>
      <c r="IPU57" s="161"/>
      <c r="IPV57" s="160"/>
      <c r="IPW57" s="154"/>
      <c r="IPX57" s="161"/>
      <c r="IPY57" s="160"/>
      <c r="IPZ57" s="154"/>
      <c r="IQA57" s="161"/>
      <c r="IQB57" s="160"/>
      <c r="IQC57" s="154"/>
      <c r="IQD57" s="161"/>
      <c r="IQE57" s="160"/>
      <c r="IQF57" s="154"/>
      <c r="IQG57" s="161"/>
      <c r="IQH57" s="160"/>
      <c r="IQI57" s="154"/>
      <c r="IQJ57" s="161"/>
      <c r="IQK57" s="160"/>
      <c r="IQL57" s="154"/>
      <c r="IQM57" s="161"/>
      <c r="IQN57" s="160"/>
      <c r="IQO57" s="154"/>
      <c r="IQP57" s="161"/>
      <c r="IQQ57" s="160"/>
      <c r="IQR57" s="154"/>
      <c r="IQS57" s="161"/>
      <c r="IQT57" s="160"/>
      <c r="IQU57" s="154"/>
      <c r="IQV57" s="161"/>
      <c r="IQW57" s="160"/>
      <c r="IQX57" s="154"/>
      <c r="IQY57" s="161"/>
      <c r="IQZ57" s="160"/>
      <c r="IRA57" s="154"/>
      <c r="IRB57" s="161"/>
      <c r="IRC57" s="160"/>
      <c r="IRD57" s="154"/>
      <c r="IRE57" s="161"/>
      <c r="IRF57" s="160"/>
      <c r="IRG57" s="154"/>
      <c r="IRH57" s="161"/>
      <c r="IRI57" s="160"/>
      <c r="IRJ57" s="154"/>
      <c r="IRK57" s="161"/>
      <c r="IRL57" s="160"/>
      <c r="IRM57" s="154"/>
      <c r="IRN57" s="161"/>
      <c r="IRO57" s="160"/>
      <c r="IRP57" s="154"/>
      <c r="IRQ57" s="161"/>
      <c r="IRR57" s="160"/>
      <c r="IRS57" s="154"/>
      <c r="IRT57" s="161"/>
      <c r="IRU57" s="160"/>
      <c r="IRV57" s="154"/>
      <c r="IRW57" s="161"/>
      <c r="IRX57" s="160"/>
      <c r="IRY57" s="154"/>
      <c r="IRZ57" s="161"/>
      <c r="ISA57" s="160"/>
      <c r="ISB57" s="154"/>
      <c r="ISC57" s="161"/>
      <c r="ISD57" s="160"/>
      <c r="ISE57" s="154"/>
      <c r="ISF57" s="161"/>
      <c r="ISG57" s="160"/>
      <c r="ISH57" s="154"/>
      <c r="ISI57" s="161"/>
      <c r="ISJ57" s="160"/>
      <c r="ISK57" s="154"/>
      <c r="ISL57" s="161"/>
      <c r="ISM57" s="160"/>
      <c r="ISN57" s="154"/>
      <c r="ISO57" s="161"/>
      <c r="ISP57" s="160"/>
      <c r="ISQ57" s="154"/>
      <c r="ISR57" s="161"/>
      <c r="ISS57" s="160"/>
      <c r="IST57" s="154"/>
      <c r="ISU57" s="161"/>
      <c r="ISV57" s="160"/>
      <c r="ISW57" s="154"/>
      <c r="ISX57" s="161"/>
      <c r="ISY57" s="160"/>
      <c r="ISZ57" s="154"/>
      <c r="ITA57" s="161"/>
      <c r="ITB57" s="160"/>
      <c r="ITC57" s="154"/>
      <c r="ITD57" s="161"/>
      <c r="ITE57" s="160"/>
      <c r="ITF57" s="154"/>
      <c r="ITG57" s="161"/>
      <c r="ITH57" s="160"/>
      <c r="ITI57" s="154"/>
      <c r="ITJ57" s="161"/>
      <c r="ITK57" s="160"/>
      <c r="ITL57" s="154"/>
      <c r="ITM57" s="161"/>
      <c r="ITN57" s="160"/>
      <c r="ITO57" s="154"/>
      <c r="ITP57" s="161"/>
      <c r="ITQ57" s="160"/>
      <c r="ITR57" s="154"/>
      <c r="ITS57" s="161"/>
      <c r="ITT57" s="160"/>
      <c r="ITU57" s="154"/>
      <c r="ITV57" s="161"/>
      <c r="ITW57" s="160"/>
      <c r="ITX57" s="154"/>
      <c r="ITY57" s="161"/>
      <c r="ITZ57" s="160"/>
      <c r="IUA57" s="154"/>
      <c r="IUB57" s="161"/>
      <c r="IUC57" s="160"/>
      <c r="IUD57" s="154"/>
      <c r="IUE57" s="161"/>
      <c r="IUF57" s="160"/>
      <c r="IUG57" s="154"/>
      <c r="IUH57" s="161"/>
      <c r="IUI57" s="160"/>
      <c r="IUJ57" s="154"/>
      <c r="IUK57" s="161"/>
      <c r="IUL57" s="160"/>
      <c r="IUM57" s="154"/>
      <c r="IUN57" s="161"/>
      <c r="IUO57" s="160"/>
      <c r="IUP57" s="154"/>
      <c r="IUQ57" s="161"/>
      <c r="IUR57" s="160"/>
      <c r="IUS57" s="154"/>
      <c r="IUT57" s="161"/>
      <c r="IUU57" s="160"/>
      <c r="IUV57" s="154"/>
      <c r="IUW57" s="161"/>
      <c r="IUX57" s="160"/>
      <c r="IUY57" s="154"/>
      <c r="IUZ57" s="161"/>
      <c r="IVA57" s="160"/>
      <c r="IVB57" s="154"/>
      <c r="IVC57" s="161"/>
      <c r="IVD57" s="160"/>
      <c r="IVE57" s="154"/>
      <c r="IVF57" s="161"/>
      <c r="IVG57" s="160"/>
      <c r="IVH57" s="154"/>
      <c r="IVI57" s="161"/>
      <c r="IVJ57" s="160"/>
      <c r="IVK57" s="154"/>
      <c r="IVL57" s="161"/>
      <c r="IVM57" s="160"/>
      <c r="IVN57" s="154"/>
      <c r="IVO57" s="161"/>
      <c r="IVP57" s="160"/>
      <c r="IVQ57" s="154"/>
      <c r="IVR57" s="161"/>
      <c r="IVS57" s="160"/>
      <c r="IVT57" s="154"/>
      <c r="IVU57" s="161"/>
      <c r="IVV57" s="160"/>
      <c r="IVW57" s="154"/>
      <c r="IVX57" s="161"/>
      <c r="IVY57" s="160"/>
      <c r="IVZ57" s="154"/>
      <c r="IWA57" s="161"/>
      <c r="IWB57" s="160"/>
      <c r="IWC57" s="154"/>
      <c r="IWD57" s="161"/>
      <c r="IWE57" s="160"/>
      <c r="IWF57" s="154"/>
      <c r="IWG57" s="161"/>
      <c r="IWH57" s="160"/>
      <c r="IWI57" s="154"/>
      <c r="IWJ57" s="161"/>
      <c r="IWK57" s="160"/>
      <c r="IWL57" s="154"/>
      <c r="IWM57" s="161"/>
      <c r="IWN57" s="160"/>
      <c r="IWO57" s="154"/>
      <c r="IWP57" s="161"/>
      <c r="IWQ57" s="160"/>
      <c r="IWR57" s="154"/>
      <c r="IWS57" s="161"/>
      <c r="IWT57" s="160"/>
      <c r="IWU57" s="154"/>
      <c r="IWV57" s="161"/>
      <c r="IWW57" s="160"/>
      <c r="IWX57" s="154"/>
      <c r="IWY57" s="161"/>
      <c r="IWZ57" s="160"/>
      <c r="IXA57" s="154"/>
      <c r="IXB57" s="161"/>
      <c r="IXC57" s="160"/>
      <c r="IXD57" s="154"/>
      <c r="IXE57" s="161"/>
      <c r="IXF57" s="160"/>
      <c r="IXG57" s="154"/>
      <c r="IXH57" s="161"/>
      <c r="IXI57" s="160"/>
      <c r="IXJ57" s="154"/>
      <c r="IXK57" s="161"/>
      <c r="IXL57" s="160"/>
      <c r="IXM57" s="154"/>
      <c r="IXN57" s="161"/>
      <c r="IXO57" s="160"/>
      <c r="IXP57" s="154"/>
      <c r="IXQ57" s="161"/>
      <c r="IXR57" s="160"/>
      <c r="IXS57" s="154"/>
      <c r="IXT57" s="161"/>
      <c r="IXU57" s="160"/>
      <c r="IXV57" s="154"/>
      <c r="IXW57" s="161"/>
      <c r="IXX57" s="160"/>
      <c r="IXY57" s="154"/>
      <c r="IXZ57" s="161"/>
      <c r="IYA57" s="160"/>
      <c r="IYB57" s="154"/>
      <c r="IYC57" s="161"/>
      <c r="IYD57" s="160"/>
      <c r="IYE57" s="154"/>
      <c r="IYF57" s="161"/>
      <c r="IYG57" s="160"/>
      <c r="IYH57" s="154"/>
      <c r="IYI57" s="161"/>
      <c r="IYJ57" s="160"/>
      <c r="IYK57" s="154"/>
      <c r="IYL57" s="161"/>
      <c r="IYM57" s="160"/>
      <c r="IYN57" s="154"/>
      <c r="IYO57" s="161"/>
      <c r="IYP57" s="160"/>
      <c r="IYQ57" s="154"/>
      <c r="IYR57" s="161"/>
      <c r="IYS57" s="160"/>
      <c r="IYT57" s="154"/>
      <c r="IYU57" s="161"/>
      <c r="IYV57" s="160"/>
      <c r="IYW57" s="154"/>
      <c r="IYX57" s="161"/>
      <c r="IYY57" s="160"/>
      <c r="IYZ57" s="154"/>
      <c r="IZA57" s="161"/>
      <c r="IZB57" s="160"/>
      <c r="IZC57" s="154"/>
      <c r="IZD57" s="161"/>
      <c r="IZE57" s="160"/>
      <c r="IZF57" s="154"/>
      <c r="IZG57" s="161"/>
      <c r="IZH57" s="160"/>
      <c r="IZI57" s="154"/>
      <c r="IZJ57" s="161"/>
      <c r="IZK57" s="160"/>
      <c r="IZL57" s="154"/>
      <c r="IZM57" s="161"/>
      <c r="IZN57" s="160"/>
      <c r="IZO57" s="154"/>
      <c r="IZP57" s="161"/>
      <c r="IZQ57" s="160"/>
      <c r="IZR57" s="154"/>
      <c r="IZS57" s="161"/>
      <c r="IZT57" s="160"/>
      <c r="IZU57" s="154"/>
      <c r="IZV57" s="161"/>
      <c r="IZW57" s="160"/>
      <c r="IZX57" s="154"/>
      <c r="IZY57" s="161"/>
      <c r="IZZ57" s="160"/>
      <c r="JAA57" s="154"/>
      <c r="JAB57" s="161"/>
      <c r="JAC57" s="160"/>
      <c r="JAD57" s="154"/>
      <c r="JAE57" s="161"/>
      <c r="JAF57" s="160"/>
      <c r="JAG57" s="154"/>
      <c r="JAH57" s="161"/>
      <c r="JAI57" s="160"/>
      <c r="JAJ57" s="154"/>
      <c r="JAK57" s="161"/>
      <c r="JAL57" s="160"/>
      <c r="JAM57" s="154"/>
      <c r="JAN57" s="161"/>
      <c r="JAO57" s="160"/>
      <c r="JAP57" s="154"/>
      <c r="JAQ57" s="161"/>
      <c r="JAR57" s="160"/>
      <c r="JAS57" s="154"/>
      <c r="JAT57" s="161"/>
      <c r="JAU57" s="160"/>
      <c r="JAV57" s="154"/>
      <c r="JAW57" s="161"/>
      <c r="JAX57" s="160"/>
      <c r="JAY57" s="154"/>
      <c r="JAZ57" s="161"/>
      <c r="JBA57" s="160"/>
      <c r="JBB57" s="154"/>
      <c r="JBC57" s="161"/>
      <c r="JBD57" s="160"/>
      <c r="JBE57" s="154"/>
      <c r="JBF57" s="161"/>
      <c r="JBG57" s="160"/>
      <c r="JBH57" s="154"/>
      <c r="JBI57" s="161"/>
      <c r="JBJ57" s="160"/>
      <c r="JBK57" s="154"/>
      <c r="JBL57" s="161"/>
      <c r="JBM57" s="160"/>
      <c r="JBN57" s="154"/>
      <c r="JBO57" s="161"/>
      <c r="JBP57" s="160"/>
      <c r="JBQ57" s="154"/>
      <c r="JBR57" s="161"/>
      <c r="JBS57" s="160"/>
      <c r="JBT57" s="154"/>
      <c r="JBU57" s="161"/>
      <c r="JBV57" s="160"/>
      <c r="JBW57" s="154"/>
      <c r="JBX57" s="161"/>
      <c r="JBY57" s="160"/>
      <c r="JBZ57" s="154"/>
      <c r="JCA57" s="161"/>
      <c r="JCB57" s="160"/>
      <c r="JCC57" s="154"/>
      <c r="JCD57" s="161"/>
      <c r="JCE57" s="160"/>
      <c r="JCF57" s="154"/>
      <c r="JCG57" s="161"/>
      <c r="JCH57" s="160"/>
      <c r="JCI57" s="154"/>
      <c r="JCJ57" s="161"/>
      <c r="JCK57" s="160"/>
      <c r="JCL57" s="154"/>
      <c r="JCM57" s="161"/>
      <c r="JCN57" s="160"/>
      <c r="JCO57" s="154"/>
      <c r="JCP57" s="161"/>
      <c r="JCQ57" s="160"/>
      <c r="JCR57" s="154"/>
      <c r="JCS57" s="161"/>
      <c r="JCT57" s="160"/>
      <c r="JCU57" s="154"/>
      <c r="JCV57" s="161"/>
      <c r="JCW57" s="160"/>
      <c r="JCX57" s="154"/>
      <c r="JCY57" s="161"/>
      <c r="JCZ57" s="160"/>
      <c r="JDA57" s="154"/>
      <c r="JDB57" s="161"/>
      <c r="JDC57" s="160"/>
      <c r="JDD57" s="154"/>
      <c r="JDE57" s="161"/>
      <c r="JDF57" s="160"/>
      <c r="JDG57" s="154"/>
      <c r="JDH57" s="161"/>
      <c r="JDI57" s="160"/>
      <c r="JDJ57" s="154"/>
      <c r="JDK57" s="161"/>
      <c r="JDL57" s="160"/>
      <c r="JDM57" s="154"/>
      <c r="JDN57" s="161"/>
      <c r="JDO57" s="160"/>
      <c r="JDP57" s="154"/>
      <c r="JDQ57" s="161"/>
      <c r="JDR57" s="160"/>
      <c r="JDS57" s="154"/>
      <c r="JDT57" s="161"/>
      <c r="JDU57" s="160"/>
      <c r="JDV57" s="154"/>
      <c r="JDW57" s="161"/>
      <c r="JDX57" s="160"/>
      <c r="JDY57" s="154"/>
      <c r="JDZ57" s="161"/>
      <c r="JEA57" s="160"/>
      <c r="JEB57" s="154"/>
      <c r="JEC57" s="161"/>
      <c r="JED57" s="160"/>
      <c r="JEE57" s="154"/>
      <c r="JEF57" s="161"/>
      <c r="JEG57" s="160"/>
      <c r="JEH57" s="154"/>
      <c r="JEI57" s="161"/>
      <c r="JEJ57" s="160"/>
      <c r="JEK57" s="154"/>
      <c r="JEL57" s="161"/>
      <c r="JEM57" s="160"/>
      <c r="JEN57" s="154"/>
      <c r="JEO57" s="161"/>
      <c r="JEP57" s="160"/>
      <c r="JEQ57" s="154"/>
      <c r="JER57" s="161"/>
      <c r="JES57" s="160"/>
      <c r="JET57" s="154"/>
      <c r="JEU57" s="161"/>
      <c r="JEV57" s="160"/>
      <c r="JEW57" s="154"/>
      <c r="JEX57" s="161"/>
      <c r="JEY57" s="160"/>
      <c r="JEZ57" s="154"/>
      <c r="JFA57" s="161"/>
      <c r="JFB57" s="160"/>
      <c r="JFC57" s="154"/>
      <c r="JFD57" s="161"/>
      <c r="JFE57" s="160"/>
      <c r="JFF57" s="154"/>
      <c r="JFG57" s="161"/>
      <c r="JFH57" s="160"/>
      <c r="JFI57" s="154"/>
      <c r="JFJ57" s="161"/>
      <c r="JFK57" s="160"/>
      <c r="JFL57" s="154"/>
      <c r="JFM57" s="161"/>
      <c r="JFN57" s="160"/>
      <c r="JFO57" s="154"/>
      <c r="JFP57" s="161"/>
      <c r="JFQ57" s="160"/>
      <c r="JFR57" s="154"/>
      <c r="JFS57" s="161"/>
      <c r="JFT57" s="160"/>
      <c r="JFU57" s="154"/>
      <c r="JFV57" s="161"/>
      <c r="JFW57" s="160"/>
      <c r="JFX57" s="154"/>
      <c r="JFY57" s="161"/>
      <c r="JFZ57" s="160"/>
      <c r="JGA57" s="154"/>
      <c r="JGB57" s="161"/>
      <c r="JGC57" s="160"/>
      <c r="JGD57" s="154"/>
      <c r="JGE57" s="161"/>
      <c r="JGF57" s="160"/>
      <c r="JGG57" s="154"/>
      <c r="JGH57" s="161"/>
      <c r="JGI57" s="160"/>
      <c r="JGJ57" s="154"/>
      <c r="JGK57" s="161"/>
      <c r="JGL57" s="160"/>
      <c r="JGM57" s="154"/>
      <c r="JGN57" s="161"/>
      <c r="JGO57" s="160"/>
      <c r="JGP57" s="154"/>
      <c r="JGQ57" s="161"/>
      <c r="JGR57" s="160"/>
      <c r="JGS57" s="154"/>
      <c r="JGT57" s="161"/>
      <c r="JGU57" s="160"/>
      <c r="JGV57" s="154"/>
      <c r="JGW57" s="161"/>
      <c r="JGX57" s="160"/>
      <c r="JGY57" s="154"/>
      <c r="JGZ57" s="161"/>
      <c r="JHA57" s="160"/>
      <c r="JHB57" s="154"/>
      <c r="JHC57" s="161"/>
      <c r="JHD57" s="160"/>
      <c r="JHE57" s="154"/>
      <c r="JHF57" s="161"/>
      <c r="JHG57" s="160"/>
      <c r="JHH57" s="154"/>
      <c r="JHI57" s="161"/>
      <c r="JHJ57" s="160"/>
      <c r="JHK57" s="154"/>
      <c r="JHL57" s="161"/>
      <c r="JHM57" s="160"/>
      <c r="JHN57" s="154"/>
      <c r="JHO57" s="161"/>
      <c r="JHP57" s="160"/>
      <c r="JHQ57" s="154"/>
      <c r="JHR57" s="161"/>
      <c r="JHS57" s="160"/>
      <c r="JHT57" s="154"/>
      <c r="JHU57" s="161"/>
      <c r="JHV57" s="160"/>
      <c r="JHW57" s="154"/>
      <c r="JHX57" s="161"/>
      <c r="JHY57" s="160"/>
      <c r="JHZ57" s="154"/>
      <c r="JIA57" s="161"/>
      <c r="JIB57" s="160"/>
      <c r="JIC57" s="154"/>
      <c r="JID57" s="161"/>
      <c r="JIE57" s="160"/>
      <c r="JIF57" s="154"/>
      <c r="JIG57" s="161"/>
      <c r="JIH57" s="160"/>
      <c r="JII57" s="154"/>
      <c r="JIJ57" s="161"/>
      <c r="JIK57" s="160"/>
      <c r="JIL57" s="154"/>
      <c r="JIM57" s="161"/>
      <c r="JIN57" s="160"/>
      <c r="JIO57" s="154"/>
      <c r="JIP57" s="161"/>
      <c r="JIQ57" s="160"/>
      <c r="JIR57" s="154"/>
      <c r="JIS57" s="161"/>
      <c r="JIT57" s="160"/>
      <c r="JIU57" s="154"/>
      <c r="JIV57" s="161"/>
      <c r="JIW57" s="160"/>
      <c r="JIX57" s="154"/>
      <c r="JIY57" s="161"/>
      <c r="JIZ57" s="160"/>
      <c r="JJA57" s="154"/>
      <c r="JJB57" s="161"/>
      <c r="JJC57" s="160"/>
      <c r="JJD57" s="154"/>
      <c r="JJE57" s="161"/>
      <c r="JJF57" s="160"/>
      <c r="JJG57" s="154"/>
      <c r="JJH57" s="161"/>
      <c r="JJI57" s="160"/>
      <c r="JJJ57" s="154"/>
      <c r="JJK57" s="161"/>
      <c r="JJL57" s="160"/>
      <c r="JJM57" s="154"/>
      <c r="JJN57" s="161"/>
      <c r="JJO57" s="160"/>
      <c r="JJP57" s="154"/>
      <c r="JJQ57" s="161"/>
      <c r="JJR57" s="160"/>
      <c r="JJS57" s="154"/>
      <c r="JJT57" s="161"/>
      <c r="JJU57" s="160"/>
      <c r="JJV57" s="154"/>
      <c r="JJW57" s="161"/>
      <c r="JJX57" s="160"/>
      <c r="JJY57" s="154"/>
      <c r="JJZ57" s="161"/>
      <c r="JKA57" s="160"/>
      <c r="JKB57" s="154"/>
      <c r="JKC57" s="161"/>
      <c r="JKD57" s="160"/>
      <c r="JKE57" s="154"/>
      <c r="JKF57" s="161"/>
      <c r="JKG57" s="160"/>
      <c r="JKH57" s="154"/>
      <c r="JKI57" s="161"/>
      <c r="JKJ57" s="160"/>
      <c r="JKK57" s="154"/>
      <c r="JKL57" s="161"/>
      <c r="JKM57" s="160"/>
      <c r="JKN57" s="154"/>
      <c r="JKO57" s="161"/>
      <c r="JKP57" s="160"/>
      <c r="JKQ57" s="154"/>
      <c r="JKR57" s="161"/>
      <c r="JKS57" s="160"/>
      <c r="JKT57" s="154"/>
      <c r="JKU57" s="161"/>
      <c r="JKV57" s="160"/>
      <c r="JKW57" s="154"/>
      <c r="JKX57" s="161"/>
      <c r="JKY57" s="160"/>
      <c r="JKZ57" s="154"/>
      <c r="JLA57" s="161"/>
      <c r="JLB57" s="160"/>
      <c r="JLC57" s="154"/>
      <c r="JLD57" s="161"/>
      <c r="JLE57" s="160"/>
      <c r="JLF57" s="154"/>
      <c r="JLG57" s="161"/>
      <c r="JLH57" s="160"/>
      <c r="JLI57" s="154"/>
      <c r="JLJ57" s="161"/>
      <c r="JLK57" s="160"/>
      <c r="JLL57" s="154"/>
      <c r="JLM57" s="161"/>
      <c r="JLN57" s="160"/>
      <c r="JLO57" s="154"/>
      <c r="JLP57" s="161"/>
      <c r="JLQ57" s="160"/>
      <c r="JLR57" s="154"/>
      <c r="JLS57" s="161"/>
      <c r="JLT57" s="160"/>
      <c r="JLU57" s="154"/>
      <c r="JLV57" s="161"/>
      <c r="JLW57" s="160"/>
      <c r="JLX57" s="154"/>
      <c r="JLY57" s="161"/>
      <c r="JLZ57" s="160"/>
      <c r="JMA57" s="154"/>
      <c r="JMB57" s="161"/>
      <c r="JMC57" s="160"/>
      <c r="JMD57" s="154"/>
      <c r="JME57" s="161"/>
      <c r="JMF57" s="160"/>
      <c r="JMG57" s="154"/>
      <c r="JMH57" s="161"/>
      <c r="JMI57" s="160"/>
      <c r="JMJ57" s="154"/>
      <c r="JMK57" s="161"/>
      <c r="JML57" s="160"/>
      <c r="JMM57" s="154"/>
      <c r="JMN57" s="161"/>
      <c r="JMO57" s="160"/>
      <c r="JMP57" s="154"/>
      <c r="JMQ57" s="161"/>
      <c r="JMR57" s="160"/>
      <c r="JMS57" s="154"/>
      <c r="JMT57" s="161"/>
      <c r="JMU57" s="160"/>
      <c r="JMV57" s="154"/>
      <c r="JMW57" s="161"/>
      <c r="JMX57" s="160"/>
      <c r="JMY57" s="154"/>
      <c r="JMZ57" s="161"/>
      <c r="JNA57" s="160"/>
      <c r="JNB57" s="154"/>
      <c r="JNC57" s="161"/>
      <c r="JND57" s="160"/>
      <c r="JNE57" s="154"/>
      <c r="JNF57" s="161"/>
      <c r="JNG57" s="160"/>
      <c r="JNH57" s="154"/>
      <c r="JNI57" s="161"/>
      <c r="JNJ57" s="160"/>
      <c r="JNK57" s="154"/>
      <c r="JNL57" s="161"/>
      <c r="JNM57" s="160"/>
      <c r="JNN57" s="154"/>
      <c r="JNO57" s="161"/>
      <c r="JNP57" s="160"/>
      <c r="JNQ57" s="154"/>
      <c r="JNR57" s="161"/>
      <c r="JNS57" s="160"/>
      <c r="JNT57" s="154"/>
      <c r="JNU57" s="161"/>
      <c r="JNV57" s="160"/>
      <c r="JNW57" s="154"/>
      <c r="JNX57" s="161"/>
      <c r="JNY57" s="160"/>
      <c r="JNZ57" s="154"/>
      <c r="JOA57" s="161"/>
      <c r="JOB57" s="160"/>
      <c r="JOC57" s="154"/>
      <c r="JOD57" s="161"/>
      <c r="JOE57" s="160"/>
      <c r="JOF57" s="154"/>
      <c r="JOG57" s="161"/>
      <c r="JOH57" s="160"/>
      <c r="JOI57" s="154"/>
      <c r="JOJ57" s="161"/>
      <c r="JOK57" s="160"/>
      <c r="JOL57" s="154"/>
      <c r="JOM57" s="161"/>
      <c r="JON57" s="160"/>
      <c r="JOO57" s="154"/>
      <c r="JOP57" s="161"/>
      <c r="JOQ57" s="160"/>
      <c r="JOR57" s="154"/>
      <c r="JOS57" s="161"/>
      <c r="JOT57" s="160"/>
      <c r="JOU57" s="154"/>
      <c r="JOV57" s="161"/>
      <c r="JOW57" s="160"/>
      <c r="JOX57" s="154"/>
      <c r="JOY57" s="161"/>
      <c r="JOZ57" s="160"/>
      <c r="JPA57" s="154"/>
      <c r="JPB57" s="161"/>
      <c r="JPC57" s="160"/>
      <c r="JPD57" s="154"/>
      <c r="JPE57" s="161"/>
      <c r="JPF57" s="160"/>
      <c r="JPG57" s="154"/>
      <c r="JPH57" s="161"/>
      <c r="JPI57" s="160"/>
      <c r="JPJ57" s="154"/>
      <c r="JPK57" s="161"/>
      <c r="JPL57" s="160"/>
      <c r="JPM57" s="154"/>
      <c r="JPN57" s="161"/>
      <c r="JPO57" s="160"/>
      <c r="JPP57" s="154"/>
      <c r="JPQ57" s="161"/>
      <c r="JPR57" s="160"/>
      <c r="JPS57" s="154"/>
      <c r="JPT57" s="161"/>
      <c r="JPU57" s="160"/>
      <c r="JPV57" s="154"/>
      <c r="JPW57" s="161"/>
      <c r="JPX57" s="160"/>
      <c r="JPY57" s="154"/>
      <c r="JPZ57" s="161"/>
      <c r="JQA57" s="160"/>
      <c r="JQB57" s="154"/>
      <c r="JQC57" s="161"/>
      <c r="JQD57" s="160"/>
      <c r="JQE57" s="154"/>
      <c r="JQF57" s="161"/>
      <c r="JQG57" s="160"/>
      <c r="JQH57" s="154"/>
      <c r="JQI57" s="161"/>
      <c r="JQJ57" s="160"/>
      <c r="JQK57" s="154"/>
      <c r="JQL57" s="161"/>
      <c r="JQM57" s="160"/>
      <c r="JQN57" s="154"/>
      <c r="JQO57" s="161"/>
      <c r="JQP57" s="160"/>
      <c r="JQQ57" s="154"/>
      <c r="JQR57" s="161"/>
      <c r="JQS57" s="160"/>
      <c r="JQT57" s="154"/>
      <c r="JQU57" s="161"/>
      <c r="JQV57" s="160"/>
      <c r="JQW57" s="154"/>
      <c r="JQX57" s="161"/>
      <c r="JQY57" s="160"/>
      <c r="JQZ57" s="154"/>
      <c r="JRA57" s="161"/>
      <c r="JRB57" s="160"/>
      <c r="JRC57" s="154"/>
      <c r="JRD57" s="161"/>
      <c r="JRE57" s="160"/>
      <c r="JRF57" s="154"/>
      <c r="JRG57" s="161"/>
      <c r="JRH57" s="160"/>
      <c r="JRI57" s="154"/>
      <c r="JRJ57" s="161"/>
      <c r="JRK57" s="160"/>
      <c r="JRL57" s="154"/>
      <c r="JRM57" s="161"/>
      <c r="JRN57" s="160"/>
      <c r="JRO57" s="154"/>
      <c r="JRP57" s="161"/>
      <c r="JRQ57" s="160"/>
      <c r="JRR57" s="154"/>
      <c r="JRS57" s="161"/>
      <c r="JRT57" s="160"/>
      <c r="JRU57" s="154"/>
      <c r="JRV57" s="161"/>
      <c r="JRW57" s="160"/>
      <c r="JRX57" s="154"/>
      <c r="JRY57" s="161"/>
      <c r="JRZ57" s="160"/>
      <c r="JSA57" s="154"/>
      <c r="JSB57" s="161"/>
      <c r="JSC57" s="160"/>
      <c r="JSD57" s="154"/>
      <c r="JSE57" s="161"/>
      <c r="JSF57" s="160"/>
      <c r="JSG57" s="154"/>
      <c r="JSH57" s="161"/>
      <c r="JSI57" s="160"/>
      <c r="JSJ57" s="154"/>
      <c r="JSK57" s="161"/>
      <c r="JSL57" s="160"/>
      <c r="JSM57" s="154"/>
      <c r="JSN57" s="161"/>
      <c r="JSO57" s="160"/>
      <c r="JSP57" s="154"/>
      <c r="JSQ57" s="161"/>
      <c r="JSR57" s="160"/>
      <c r="JSS57" s="154"/>
      <c r="JST57" s="161"/>
      <c r="JSU57" s="160"/>
      <c r="JSV57" s="154"/>
      <c r="JSW57" s="161"/>
      <c r="JSX57" s="160"/>
      <c r="JSY57" s="154"/>
      <c r="JSZ57" s="161"/>
      <c r="JTA57" s="160"/>
      <c r="JTB57" s="154"/>
      <c r="JTC57" s="161"/>
      <c r="JTD57" s="160"/>
      <c r="JTE57" s="154"/>
      <c r="JTF57" s="161"/>
      <c r="JTG57" s="160"/>
      <c r="JTH57" s="154"/>
      <c r="JTI57" s="161"/>
      <c r="JTJ57" s="160"/>
      <c r="JTK57" s="154"/>
      <c r="JTL57" s="161"/>
      <c r="JTM57" s="160"/>
      <c r="JTN57" s="154"/>
      <c r="JTO57" s="161"/>
      <c r="JTP57" s="160"/>
      <c r="JTQ57" s="154"/>
      <c r="JTR57" s="161"/>
      <c r="JTS57" s="160"/>
      <c r="JTT57" s="154"/>
      <c r="JTU57" s="161"/>
      <c r="JTV57" s="160"/>
      <c r="JTW57" s="154"/>
      <c r="JTX57" s="161"/>
      <c r="JTY57" s="160"/>
      <c r="JTZ57" s="154"/>
      <c r="JUA57" s="161"/>
      <c r="JUB57" s="160"/>
      <c r="JUC57" s="154"/>
      <c r="JUD57" s="161"/>
      <c r="JUE57" s="160"/>
      <c r="JUF57" s="154"/>
      <c r="JUG57" s="161"/>
      <c r="JUH57" s="160"/>
      <c r="JUI57" s="154"/>
      <c r="JUJ57" s="161"/>
      <c r="JUK57" s="160"/>
      <c r="JUL57" s="154"/>
      <c r="JUM57" s="161"/>
      <c r="JUN57" s="160"/>
      <c r="JUO57" s="154"/>
      <c r="JUP57" s="161"/>
      <c r="JUQ57" s="160"/>
      <c r="JUR57" s="154"/>
      <c r="JUS57" s="161"/>
      <c r="JUT57" s="160"/>
      <c r="JUU57" s="154"/>
      <c r="JUV57" s="161"/>
      <c r="JUW57" s="160"/>
      <c r="JUX57" s="154"/>
      <c r="JUY57" s="161"/>
      <c r="JUZ57" s="160"/>
      <c r="JVA57" s="154"/>
      <c r="JVB57" s="161"/>
      <c r="JVC57" s="160"/>
      <c r="JVD57" s="154"/>
      <c r="JVE57" s="161"/>
      <c r="JVF57" s="160"/>
      <c r="JVG57" s="154"/>
      <c r="JVH57" s="161"/>
      <c r="JVI57" s="160"/>
      <c r="JVJ57" s="154"/>
      <c r="JVK57" s="161"/>
      <c r="JVL57" s="160"/>
      <c r="JVM57" s="154"/>
      <c r="JVN57" s="161"/>
      <c r="JVO57" s="160"/>
      <c r="JVP57" s="154"/>
      <c r="JVQ57" s="161"/>
      <c r="JVR57" s="160"/>
      <c r="JVS57" s="154"/>
      <c r="JVT57" s="161"/>
      <c r="JVU57" s="160"/>
      <c r="JVV57" s="154"/>
      <c r="JVW57" s="161"/>
      <c r="JVX57" s="160"/>
      <c r="JVY57" s="154"/>
      <c r="JVZ57" s="161"/>
      <c r="JWA57" s="160"/>
      <c r="JWB57" s="154"/>
      <c r="JWC57" s="161"/>
      <c r="JWD57" s="160"/>
      <c r="JWE57" s="154"/>
      <c r="JWF57" s="161"/>
      <c r="JWG57" s="160"/>
      <c r="JWH57" s="154"/>
      <c r="JWI57" s="161"/>
      <c r="JWJ57" s="160"/>
      <c r="JWK57" s="154"/>
      <c r="JWL57" s="161"/>
      <c r="JWM57" s="160"/>
      <c r="JWN57" s="154"/>
      <c r="JWO57" s="161"/>
      <c r="JWP57" s="160"/>
      <c r="JWQ57" s="154"/>
      <c r="JWR57" s="161"/>
      <c r="JWS57" s="160"/>
      <c r="JWT57" s="154"/>
      <c r="JWU57" s="161"/>
      <c r="JWV57" s="160"/>
      <c r="JWW57" s="154"/>
      <c r="JWX57" s="161"/>
      <c r="JWY57" s="160"/>
      <c r="JWZ57" s="154"/>
      <c r="JXA57" s="161"/>
      <c r="JXB57" s="160"/>
      <c r="JXC57" s="154"/>
      <c r="JXD57" s="161"/>
      <c r="JXE57" s="160"/>
      <c r="JXF57" s="154"/>
      <c r="JXG57" s="161"/>
      <c r="JXH57" s="160"/>
      <c r="JXI57" s="154"/>
      <c r="JXJ57" s="161"/>
      <c r="JXK57" s="160"/>
      <c r="JXL57" s="154"/>
      <c r="JXM57" s="161"/>
      <c r="JXN57" s="160"/>
      <c r="JXO57" s="154"/>
      <c r="JXP57" s="161"/>
      <c r="JXQ57" s="160"/>
      <c r="JXR57" s="154"/>
      <c r="JXS57" s="161"/>
      <c r="JXT57" s="160"/>
      <c r="JXU57" s="154"/>
      <c r="JXV57" s="161"/>
      <c r="JXW57" s="160"/>
      <c r="JXX57" s="154"/>
      <c r="JXY57" s="161"/>
      <c r="JXZ57" s="160"/>
      <c r="JYA57" s="154"/>
      <c r="JYB57" s="161"/>
      <c r="JYC57" s="160"/>
      <c r="JYD57" s="154"/>
      <c r="JYE57" s="161"/>
      <c r="JYF57" s="160"/>
      <c r="JYG57" s="154"/>
      <c r="JYH57" s="161"/>
      <c r="JYI57" s="160"/>
      <c r="JYJ57" s="154"/>
      <c r="JYK57" s="161"/>
      <c r="JYL57" s="160"/>
      <c r="JYM57" s="154"/>
      <c r="JYN57" s="161"/>
      <c r="JYO57" s="160"/>
      <c r="JYP57" s="154"/>
      <c r="JYQ57" s="161"/>
      <c r="JYR57" s="160"/>
      <c r="JYS57" s="154"/>
      <c r="JYT57" s="161"/>
      <c r="JYU57" s="160"/>
      <c r="JYV57" s="154"/>
      <c r="JYW57" s="161"/>
      <c r="JYX57" s="160"/>
      <c r="JYY57" s="154"/>
      <c r="JYZ57" s="161"/>
      <c r="JZA57" s="160"/>
      <c r="JZB57" s="154"/>
      <c r="JZC57" s="161"/>
      <c r="JZD57" s="160"/>
      <c r="JZE57" s="154"/>
      <c r="JZF57" s="161"/>
      <c r="JZG57" s="160"/>
      <c r="JZH57" s="154"/>
      <c r="JZI57" s="161"/>
      <c r="JZJ57" s="160"/>
      <c r="JZK57" s="154"/>
      <c r="JZL57" s="161"/>
      <c r="JZM57" s="160"/>
      <c r="JZN57" s="154"/>
      <c r="JZO57" s="161"/>
      <c r="JZP57" s="160"/>
      <c r="JZQ57" s="154"/>
      <c r="JZR57" s="161"/>
      <c r="JZS57" s="160"/>
      <c r="JZT57" s="154"/>
      <c r="JZU57" s="161"/>
      <c r="JZV57" s="160"/>
      <c r="JZW57" s="154"/>
      <c r="JZX57" s="161"/>
      <c r="JZY57" s="160"/>
      <c r="JZZ57" s="154"/>
      <c r="KAA57" s="161"/>
      <c r="KAB57" s="160"/>
      <c r="KAC57" s="154"/>
      <c r="KAD57" s="161"/>
      <c r="KAE57" s="160"/>
      <c r="KAF57" s="154"/>
      <c r="KAG57" s="161"/>
      <c r="KAH57" s="160"/>
      <c r="KAI57" s="154"/>
      <c r="KAJ57" s="161"/>
      <c r="KAK57" s="160"/>
      <c r="KAL57" s="154"/>
      <c r="KAM57" s="161"/>
      <c r="KAN57" s="160"/>
      <c r="KAO57" s="154"/>
      <c r="KAP57" s="161"/>
      <c r="KAQ57" s="160"/>
      <c r="KAR57" s="154"/>
      <c r="KAS57" s="161"/>
      <c r="KAT57" s="160"/>
      <c r="KAU57" s="154"/>
      <c r="KAV57" s="161"/>
      <c r="KAW57" s="160"/>
      <c r="KAX57" s="154"/>
      <c r="KAY57" s="161"/>
      <c r="KAZ57" s="160"/>
      <c r="KBA57" s="154"/>
      <c r="KBB57" s="161"/>
      <c r="KBC57" s="160"/>
      <c r="KBD57" s="154"/>
      <c r="KBE57" s="161"/>
      <c r="KBF57" s="160"/>
      <c r="KBG57" s="154"/>
      <c r="KBH57" s="161"/>
      <c r="KBI57" s="160"/>
      <c r="KBJ57" s="154"/>
      <c r="KBK57" s="161"/>
      <c r="KBL57" s="160"/>
      <c r="KBM57" s="154"/>
      <c r="KBN57" s="161"/>
      <c r="KBO57" s="160"/>
      <c r="KBP57" s="154"/>
      <c r="KBQ57" s="161"/>
      <c r="KBR57" s="160"/>
      <c r="KBS57" s="154"/>
      <c r="KBT57" s="161"/>
      <c r="KBU57" s="160"/>
      <c r="KBV57" s="154"/>
      <c r="KBW57" s="161"/>
      <c r="KBX57" s="160"/>
      <c r="KBY57" s="154"/>
      <c r="KBZ57" s="161"/>
      <c r="KCA57" s="160"/>
      <c r="KCB57" s="154"/>
      <c r="KCC57" s="161"/>
      <c r="KCD57" s="160"/>
      <c r="KCE57" s="154"/>
      <c r="KCF57" s="161"/>
      <c r="KCG57" s="160"/>
      <c r="KCH57" s="154"/>
      <c r="KCI57" s="161"/>
      <c r="KCJ57" s="160"/>
      <c r="KCK57" s="154"/>
      <c r="KCL57" s="161"/>
      <c r="KCM57" s="160"/>
      <c r="KCN57" s="154"/>
      <c r="KCO57" s="161"/>
      <c r="KCP57" s="160"/>
      <c r="KCQ57" s="154"/>
      <c r="KCR57" s="161"/>
      <c r="KCS57" s="160"/>
      <c r="KCT57" s="154"/>
      <c r="KCU57" s="161"/>
      <c r="KCV57" s="160"/>
      <c r="KCW57" s="154"/>
      <c r="KCX57" s="161"/>
      <c r="KCY57" s="160"/>
      <c r="KCZ57" s="154"/>
      <c r="KDA57" s="161"/>
      <c r="KDB57" s="160"/>
      <c r="KDC57" s="154"/>
      <c r="KDD57" s="161"/>
      <c r="KDE57" s="160"/>
      <c r="KDF57" s="154"/>
      <c r="KDG57" s="161"/>
      <c r="KDH57" s="160"/>
      <c r="KDI57" s="154"/>
      <c r="KDJ57" s="161"/>
      <c r="KDK57" s="160"/>
      <c r="KDL57" s="154"/>
      <c r="KDM57" s="161"/>
      <c r="KDN57" s="160"/>
      <c r="KDO57" s="154"/>
      <c r="KDP57" s="161"/>
      <c r="KDQ57" s="160"/>
      <c r="KDR57" s="154"/>
      <c r="KDS57" s="161"/>
      <c r="KDT57" s="160"/>
      <c r="KDU57" s="154"/>
      <c r="KDV57" s="161"/>
      <c r="KDW57" s="160"/>
      <c r="KDX57" s="154"/>
      <c r="KDY57" s="161"/>
      <c r="KDZ57" s="160"/>
      <c r="KEA57" s="154"/>
      <c r="KEB57" s="161"/>
      <c r="KEC57" s="160"/>
      <c r="KED57" s="154"/>
      <c r="KEE57" s="161"/>
      <c r="KEF57" s="160"/>
      <c r="KEG57" s="154"/>
      <c r="KEH57" s="161"/>
      <c r="KEI57" s="160"/>
      <c r="KEJ57" s="154"/>
      <c r="KEK57" s="161"/>
      <c r="KEL57" s="160"/>
      <c r="KEM57" s="154"/>
      <c r="KEN57" s="161"/>
      <c r="KEO57" s="160"/>
      <c r="KEP57" s="154"/>
      <c r="KEQ57" s="161"/>
      <c r="KER57" s="160"/>
      <c r="KES57" s="154"/>
      <c r="KET57" s="161"/>
      <c r="KEU57" s="160"/>
      <c r="KEV57" s="154"/>
      <c r="KEW57" s="161"/>
      <c r="KEX57" s="160"/>
      <c r="KEY57" s="154"/>
      <c r="KEZ57" s="161"/>
      <c r="KFA57" s="160"/>
      <c r="KFB57" s="154"/>
      <c r="KFC57" s="161"/>
      <c r="KFD57" s="160"/>
      <c r="KFE57" s="154"/>
      <c r="KFF57" s="161"/>
      <c r="KFG57" s="160"/>
      <c r="KFH57" s="154"/>
      <c r="KFI57" s="161"/>
      <c r="KFJ57" s="160"/>
      <c r="KFK57" s="154"/>
      <c r="KFL57" s="161"/>
      <c r="KFM57" s="160"/>
      <c r="KFN57" s="154"/>
      <c r="KFO57" s="161"/>
      <c r="KFP57" s="160"/>
      <c r="KFQ57" s="154"/>
      <c r="KFR57" s="161"/>
      <c r="KFS57" s="160"/>
      <c r="KFT57" s="154"/>
      <c r="KFU57" s="161"/>
      <c r="KFV57" s="160"/>
      <c r="KFW57" s="154"/>
      <c r="KFX57" s="161"/>
      <c r="KFY57" s="160"/>
      <c r="KFZ57" s="154"/>
      <c r="KGA57" s="161"/>
      <c r="KGB57" s="160"/>
      <c r="KGC57" s="154"/>
      <c r="KGD57" s="161"/>
      <c r="KGE57" s="160"/>
      <c r="KGF57" s="154"/>
      <c r="KGG57" s="161"/>
      <c r="KGH57" s="160"/>
      <c r="KGI57" s="154"/>
      <c r="KGJ57" s="161"/>
      <c r="KGK57" s="160"/>
      <c r="KGL57" s="154"/>
      <c r="KGM57" s="161"/>
      <c r="KGN57" s="160"/>
      <c r="KGO57" s="154"/>
      <c r="KGP57" s="161"/>
      <c r="KGQ57" s="160"/>
      <c r="KGR57" s="154"/>
      <c r="KGS57" s="161"/>
      <c r="KGT57" s="160"/>
      <c r="KGU57" s="154"/>
      <c r="KGV57" s="161"/>
      <c r="KGW57" s="160"/>
      <c r="KGX57" s="154"/>
      <c r="KGY57" s="161"/>
      <c r="KGZ57" s="160"/>
      <c r="KHA57" s="154"/>
      <c r="KHB57" s="161"/>
      <c r="KHC57" s="160"/>
      <c r="KHD57" s="154"/>
      <c r="KHE57" s="161"/>
      <c r="KHF57" s="160"/>
      <c r="KHG57" s="154"/>
      <c r="KHH57" s="161"/>
      <c r="KHI57" s="160"/>
      <c r="KHJ57" s="154"/>
      <c r="KHK57" s="161"/>
      <c r="KHL57" s="160"/>
      <c r="KHM57" s="154"/>
      <c r="KHN57" s="161"/>
      <c r="KHO57" s="160"/>
      <c r="KHP57" s="154"/>
      <c r="KHQ57" s="161"/>
      <c r="KHR57" s="160"/>
      <c r="KHS57" s="154"/>
      <c r="KHT57" s="161"/>
      <c r="KHU57" s="160"/>
      <c r="KHV57" s="154"/>
      <c r="KHW57" s="161"/>
      <c r="KHX57" s="160"/>
      <c r="KHY57" s="154"/>
      <c r="KHZ57" s="161"/>
      <c r="KIA57" s="160"/>
      <c r="KIB57" s="154"/>
      <c r="KIC57" s="161"/>
      <c r="KID57" s="160"/>
      <c r="KIE57" s="154"/>
      <c r="KIF57" s="161"/>
      <c r="KIG57" s="160"/>
      <c r="KIH57" s="154"/>
      <c r="KII57" s="161"/>
      <c r="KIJ57" s="160"/>
      <c r="KIK57" s="154"/>
      <c r="KIL57" s="161"/>
      <c r="KIM57" s="160"/>
      <c r="KIN57" s="154"/>
      <c r="KIO57" s="161"/>
      <c r="KIP57" s="160"/>
      <c r="KIQ57" s="154"/>
      <c r="KIR57" s="161"/>
      <c r="KIS57" s="160"/>
      <c r="KIT57" s="154"/>
      <c r="KIU57" s="161"/>
      <c r="KIV57" s="160"/>
      <c r="KIW57" s="154"/>
      <c r="KIX57" s="161"/>
      <c r="KIY57" s="160"/>
      <c r="KIZ57" s="154"/>
      <c r="KJA57" s="161"/>
      <c r="KJB57" s="160"/>
      <c r="KJC57" s="154"/>
      <c r="KJD57" s="161"/>
      <c r="KJE57" s="160"/>
      <c r="KJF57" s="154"/>
      <c r="KJG57" s="161"/>
      <c r="KJH57" s="160"/>
      <c r="KJI57" s="154"/>
      <c r="KJJ57" s="161"/>
      <c r="KJK57" s="160"/>
      <c r="KJL57" s="154"/>
      <c r="KJM57" s="161"/>
      <c r="KJN57" s="160"/>
      <c r="KJO57" s="154"/>
      <c r="KJP57" s="161"/>
      <c r="KJQ57" s="160"/>
      <c r="KJR57" s="154"/>
      <c r="KJS57" s="161"/>
      <c r="KJT57" s="160"/>
      <c r="KJU57" s="154"/>
      <c r="KJV57" s="161"/>
      <c r="KJW57" s="160"/>
      <c r="KJX57" s="154"/>
      <c r="KJY57" s="161"/>
      <c r="KJZ57" s="160"/>
      <c r="KKA57" s="154"/>
      <c r="KKB57" s="161"/>
      <c r="KKC57" s="160"/>
      <c r="KKD57" s="154"/>
      <c r="KKE57" s="161"/>
      <c r="KKF57" s="160"/>
      <c r="KKG57" s="154"/>
      <c r="KKH57" s="161"/>
      <c r="KKI57" s="160"/>
      <c r="KKJ57" s="154"/>
      <c r="KKK57" s="161"/>
      <c r="KKL57" s="160"/>
      <c r="KKM57" s="154"/>
      <c r="KKN57" s="161"/>
      <c r="KKO57" s="160"/>
      <c r="KKP57" s="154"/>
      <c r="KKQ57" s="161"/>
      <c r="KKR57" s="160"/>
      <c r="KKS57" s="154"/>
      <c r="KKT57" s="161"/>
      <c r="KKU57" s="160"/>
      <c r="KKV57" s="154"/>
      <c r="KKW57" s="161"/>
      <c r="KKX57" s="160"/>
      <c r="KKY57" s="154"/>
      <c r="KKZ57" s="161"/>
      <c r="KLA57" s="160"/>
      <c r="KLB57" s="154"/>
      <c r="KLC57" s="161"/>
      <c r="KLD57" s="160"/>
      <c r="KLE57" s="154"/>
      <c r="KLF57" s="161"/>
      <c r="KLG57" s="160"/>
      <c r="KLH57" s="154"/>
      <c r="KLI57" s="161"/>
      <c r="KLJ57" s="160"/>
      <c r="KLK57" s="154"/>
      <c r="KLL57" s="161"/>
      <c r="KLM57" s="160"/>
      <c r="KLN57" s="154"/>
      <c r="KLO57" s="161"/>
      <c r="KLP57" s="160"/>
      <c r="KLQ57" s="154"/>
      <c r="KLR57" s="161"/>
      <c r="KLS57" s="160"/>
      <c r="KLT57" s="154"/>
      <c r="KLU57" s="161"/>
      <c r="KLV57" s="160"/>
      <c r="KLW57" s="154"/>
      <c r="KLX57" s="161"/>
      <c r="KLY57" s="160"/>
      <c r="KLZ57" s="154"/>
      <c r="KMA57" s="161"/>
      <c r="KMB57" s="160"/>
      <c r="KMC57" s="154"/>
      <c r="KMD57" s="161"/>
      <c r="KME57" s="160"/>
      <c r="KMF57" s="154"/>
      <c r="KMG57" s="161"/>
      <c r="KMH57" s="160"/>
      <c r="KMI57" s="154"/>
      <c r="KMJ57" s="161"/>
      <c r="KMK57" s="160"/>
      <c r="KML57" s="154"/>
      <c r="KMM57" s="161"/>
      <c r="KMN57" s="160"/>
      <c r="KMO57" s="154"/>
      <c r="KMP57" s="161"/>
      <c r="KMQ57" s="160"/>
      <c r="KMR57" s="154"/>
      <c r="KMS57" s="161"/>
      <c r="KMT57" s="160"/>
      <c r="KMU57" s="154"/>
      <c r="KMV57" s="161"/>
      <c r="KMW57" s="160"/>
      <c r="KMX57" s="154"/>
      <c r="KMY57" s="161"/>
      <c r="KMZ57" s="160"/>
      <c r="KNA57" s="154"/>
      <c r="KNB57" s="161"/>
      <c r="KNC57" s="160"/>
      <c r="KND57" s="154"/>
      <c r="KNE57" s="161"/>
      <c r="KNF57" s="160"/>
      <c r="KNG57" s="154"/>
      <c r="KNH57" s="161"/>
      <c r="KNI57" s="160"/>
      <c r="KNJ57" s="154"/>
      <c r="KNK57" s="161"/>
      <c r="KNL57" s="160"/>
      <c r="KNM57" s="154"/>
      <c r="KNN57" s="161"/>
      <c r="KNO57" s="160"/>
      <c r="KNP57" s="154"/>
      <c r="KNQ57" s="161"/>
      <c r="KNR57" s="160"/>
      <c r="KNS57" s="154"/>
      <c r="KNT57" s="161"/>
      <c r="KNU57" s="160"/>
      <c r="KNV57" s="154"/>
      <c r="KNW57" s="161"/>
      <c r="KNX57" s="160"/>
      <c r="KNY57" s="154"/>
      <c r="KNZ57" s="161"/>
      <c r="KOA57" s="160"/>
      <c r="KOB57" s="154"/>
      <c r="KOC57" s="161"/>
      <c r="KOD57" s="160"/>
      <c r="KOE57" s="154"/>
      <c r="KOF57" s="161"/>
      <c r="KOG57" s="160"/>
      <c r="KOH57" s="154"/>
      <c r="KOI57" s="161"/>
      <c r="KOJ57" s="160"/>
      <c r="KOK57" s="154"/>
      <c r="KOL57" s="161"/>
      <c r="KOM57" s="160"/>
      <c r="KON57" s="154"/>
      <c r="KOO57" s="161"/>
      <c r="KOP57" s="160"/>
      <c r="KOQ57" s="154"/>
      <c r="KOR57" s="161"/>
      <c r="KOS57" s="160"/>
      <c r="KOT57" s="154"/>
      <c r="KOU57" s="161"/>
      <c r="KOV57" s="160"/>
      <c r="KOW57" s="154"/>
      <c r="KOX57" s="161"/>
      <c r="KOY57" s="160"/>
      <c r="KOZ57" s="154"/>
      <c r="KPA57" s="161"/>
      <c r="KPB57" s="160"/>
      <c r="KPC57" s="154"/>
      <c r="KPD57" s="161"/>
      <c r="KPE57" s="160"/>
      <c r="KPF57" s="154"/>
      <c r="KPG57" s="161"/>
      <c r="KPH57" s="160"/>
      <c r="KPI57" s="154"/>
      <c r="KPJ57" s="161"/>
      <c r="KPK57" s="160"/>
      <c r="KPL57" s="154"/>
      <c r="KPM57" s="161"/>
      <c r="KPN57" s="160"/>
      <c r="KPO57" s="154"/>
      <c r="KPP57" s="161"/>
      <c r="KPQ57" s="160"/>
      <c r="KPR57" s="154"/>
      <c r="KPS57" s="161"/>
      <c r="KPT57" s="160"/>
      <c r="KPU57" s="154"/>
      <c r="KPV57" s="161"/>
      <c r="KPW57" s="160"/>
      <c r="KPX57" s="154"/>
      <c r="KPY57" s="161"/>
      <c r="KPZ57" s="160"/>
      <c r="KQA57" s="154"/>
      <c r="KQB57" s="161"/>
      <c r="KQC57" s="160"/>
      <c r="KQD57" s="154"/>
      <c r="KQE57" s="161"/>
      <c r="KQF57" s="160"/>
      <c r="KQG57" s="154"/>
      <c r="KQH57" s="161"/>
      <c r="KQI57" s="160"/>
      <c r="KQJ57" s="154"/>
      <c r="KQK57" s="161"/>
      <c r="KQL57" s="160"/>
      <c r="KQM57" s="154"/>
      <c r="KQN57" s="161"/>
      <c r="KQO57" s="160"/>
      <c r="KQP57" s="154"/>
      <c r="KQQ57" s="161"/>
      <c r="KQR57" s="160"/>
      <c r="KQS57" s="154"/>
      <c r="KQT57" s="161"/>
      <c r="KQU57" s="160"/>
      <c r="KQV57" s="154"/>
      <c r="KQW57" s="161"/>
      <c r="KQX57" s="160"/>
      <c r="KQY57" s="154"/>
      <c r="KQZ57" s="161"/>
      <c r="KRA57" s="160"/>
      <c r="KRB57" s="154"/>
      <c r="KRC57" s="161"/>
      <c r="KRD57" s="160"/>
      <c r="KRE57" s="154"/>
      <c r="KRF57" s="161"/>
      <c r="KRG57" s="160"/>
      <c r="KRH57" s="154"/>
      <c r="KRI57" s="161"/>
      <c r="KRJ57" s="160"/>
      <c r="KRK57" s="154"/>
      <c r="KRL57" s="161"/>
      <c r="KRM57" s="160"/>
      <c r="KRN57" s="154"/>
      <c r="KRO57" s="161"/>
      <c r="KRP57" s="160"/>
      <c r="KRQ57" s="154"/>
      <c r="KRR57" s="161"/>
      <c r="KRS57" s="160"/>
      <c r="KRT57" s="154"/>
      <c r="KRU57" s="161"/>
      <c r="KRV57" s="160"/>
      <c r="KRW57" s="154"/>
      <c r="KRX57" s="161"/>
      <c r="KRY57" s="160"/>
      <c r="KRZ57" s="154"/>
      <c r="KSA57" s="161"/>
      <c r="KSB57" s="160"/>
      <c r="KSC57" s="154"/>
      <c r="KSD57" s="161"/>
      <c r="KSE57" s="160"/>
      <c r="KSF57" s="154"/>
      <c r="KSG57" s="161"/>
      <c r="KSH57" s="160"/>
      <c r="KSI57" s="154"/>
      <c r="KSJ57" s="161"/>
      <c r="KSK57" s="160"/>
      <c r="KSL57" s="154"/>
      <c r="KSM57" s="161"/>
      <c r="KSN57" s="160"/>
      <c r="KSO57" s="154"/>
      <c r="KSP57" s="161"/>
      <c r="KSQ57" s="160"/>
      <c r="KSR57" s="154"/>
      <c r="KSS57" s="161"/>
      <c r="KST57" s="160"/>
      <c r="KSU57" s="154"/>
      <c r="KSV57" s="161"/>
      <c r="KSW57" s="160"/>
      <c r="KSX57" s="154"/>
      <c r="KSY57" s="161"/>
      <c r="KSZ57" s="160"/>
      <c r="KTA57" s="154"/>
      <c r="KTB57" s="161"/>
      <c r="KTC57" s="160"/>
      <c r="KTD57" s="154"/>
      <c r="KTE57" s="161"/>
      <c r="KTF57" s="160"/>
      <c r="KTG57" s="154"/>
      <c r="KTH57" s="161"/>
      <c r="KTI57" s="160"/>
      <c r="KTJ57" s="154"/>
      <c r="KTK57" s="161"/>
      <c r="KTL57" s="160"/>
      <c r="KTM57" s="154"/>
      <c r="KTN57" s="161"/>
      <c r="KTO57" s="160"/>
      <c r="KTP57" s="154"/>
      <c r="KTQ57" s="161"/>
      <c r="KTR57" s="160"/>
      <c r="KTS57" s="154"/>
      <c r="KTT57" s="161"/>
      <c r="KTU57" s="160"/>
      <c r="KTV57" s="154"/>
      <c r="KTW57" s="161"/>
      <c r="KTX57" s="160"/>
      <c r="KTY57" s="154"/>
      <c r="KTZ57" s="161"/>
      <c r="KUA57" s="160"/>
      <c r="KUB57" s="154"/>
      <c r="KUC57" s="161"/>
      <c r="KUD57" s="160"/>
      <c r="KUE57" s="154"/>
      <c r="KUF57" s="161"/>
      <c r="KUG57" s="160"/>
      <c r="KUH57" s="154"/>
      <c r="KUI57" s="161"/>
      <c r="KUJ57" s="160"/>
      <c r="KUK57" s="154"/>
      <c r="KUL57" s="161"/>
      <c r="KUM57" s="160"/>
      <c r="KUN57" s="154"/>
      <c r="KUO57" s="161"/>
      <c r="KUP57" s="160"/>
      <c r="KUQ57" s="154"/>
      <c r="KUR57" s="161"/>
      <c r="KUS57" s="160"/>
      <c r="KUT57" s="154"/>
      <c r="KUU57" s="161"/>
      <c r="KUV57" s="160"/>
      <c r="KUW57" s="154"/>
      <c r="KUX57" s="161"/>
      <c r="KUY57" s="160"/>
      <c r="KUZ57" s="154"/>
      <c r="KVA57" s="161"/>
      <c r="KVB57" s="160"/>
      <c r="KVC57" s="154"/>
      <c r="KVD57" s="161"/>
      <c r="KVE57" s="160"/>
      <c r="KVF57" s="154"/>
      <c r="KVG57" s="161"/>
      <c r="KVH57" s="160"/>
      <c r="KVI57" s="154"/>
      <c r="KVJ57" s="161"/>
      <c r="KVK57" s="160"/>
      <c r="KVL57" s="154"/>
      <c r="KVM57" s="161"/>
      <c r="KVN57" s="160"/>
      <c r="KVO57" s="154"/>
      <c r="KVP57" s="161"/>
      <c r="KVQ57" s="160"/>
      <c r="KVR57" s="154"/>
      <c r="KVS57" s="161"/>
      <c r="KVT57" s="160"/>
      <c r="KVU57" s="154"/>
      <c r="KVV57" s="161"/>
      <c r="KVW57" s="160"/>
      <c r="KVX57" s="154"/>
      <c r="KVY57" s="161"/>
      <c r="KVZ57" s="160"/>
      <c r="KWA57" s="154"/>
      <c r="KWB57" s="161"/>
      <c r="KWC57" s="160"/>
      <c r="KWD57" s="154"/>
      <c r="KWE57" s="161"/>
      <c r="KWF57" s="160"/>
      <c r="KWG57" s="154"/>
      <c r="KWH57" s="161"/>
      <c r="KWI57" s="160"/>
      <c r="KWJ57" s="154"/>
      <c r="KWK57" s="161"/>
      <c r="KWL57" s="160"/>
      <c r="KWM57" s="154"/>
      <c r="KWN57" s="161"/>
      <c r="KWO57" s="160"/>
      <c r="KWP57" s="154"/>
      <c r="KWQ57" s="161"/>
      <c r="KWR57" s="160"/>
      <c r="KWS57" s="154"/>
      <c r="KWT57" s="161"/>
      <c r="KWU57" s="160"/>
      <c r="KWV57" s="154"/>
      <c r="KWW57" s="161"/>
      <c r="KWX57" s="160"/>
      <c r="KWY57" s="154"/>
      <c r="KWZ57" s="161"/>
      <c r="KXA57" s="160"/>
      <c r="KXB57" s="154"/>
      <c r="KXC57" s="161"/>
      <c r="KXD57" s="160"/>
      <c r="KXE57" s="154"/>
      <c r="KXF57" s="161"/>
      <c r="KXG57" s="160"/>
      <c r="KXH57" s="154"/>
      <c r="KXI57" s="161"/>
      <c r="KXJ57" s="160"/>
      <c r="KXK57" s="154"/>
      <c r="KXL57" s="161"/>
      <c r="KXM57" s="160"/>
      <c r="KXN57" s="154"/>
      <c r="KXO57" s="161"/>
      <c r="KXP57" s="160"/>
      <c r="KXQ57" s="154"/>
      <c r="KXR57" s="161"/>
      <c r="KXS57" s="160"/>
      <c r="KXT57" s="154"/>
      <c r="KXU57" s="161"/>
      <c r="KXV57" s="160"/>
      <c r="KXW57" s="154"/>
      <c r="KXX57" s="161"/>
      <c r="KXY57" s="160"/>
      <c r="KXZ57" s="154"/>
      <c r="KYA57" s="161"/>
      <c r="KYB57" s="160"/>
      <c r="KYC57" s="154"/>
      <c r="KYD57" s="161"/>
      <c r="KYE57" s="160"/>
      <c r="KYF57" s="154"/>
      <c r="KYG57" s="161"/>
      <c r="KYH57" s="160"/>
      <c r="KYI57" s="154"/>
      <c r="KYJ57" s="161"/>
      <c r="KYK57" s="160"/>
      <c r="KYL57" s="154"/>
      <c r="KYM57" s="161"/>
      <c r="KYN57" s="160"/>
      <c r="KYO57" s="154"/>
      <c r="KYP57" s="161"/>
      <c r="KYQ57" s="160"/>
      <c r="KYR57" s="154"/>
      <c r="KYS57" s="161"/>
      <c r="KYT57" s="160"/>
      <c r="KYU57" s="154"/>
      <c r="KYV57" s="161"/>
      <c r="KYW57" s="160"/>
      <c r="KYX57" s="154"/>
      <c r="KYY57" s="161"/>
      <c r="KYZ57" s="160"/>
      <c r="KZA57" s="154"/>
      <c r="KZB57" s="161"/>
      <c r="KZC57" s="160"/>
      <c r="KZD57" s="154"/>
      <c r="KZE57" s="161"/>
      <c r="KZF57" s="160"/>
      <c r="KZG57" s="154"/>
      <c r="KZH57" s="161"/>
      <c r="KZI57" s="160"/>
      <c r="KZJ57" s="154"/>
      <c r="KZK57" s="161"/>
      <c r="KZL57" s="160"/>
      <c r="KZM57" s="154"/>
      <c r="KZN57" s="161"/>
      <c r="KZO57" s="160"/>
      <c r="KZP57" s="154"/>
      <c r="KZQ57" s="161"/>
      <c r="KZR57" s="160"/>
      <c r="KZS57" s="154"/>
      <c r="KZT57" s="161"/>
      <c r="KZU57" s="160"/>
      <c r="KZV57" s="154"/>
      <c r="KZW57" s="161"/>
      <c r="KZX57" s="160"/>
      <c r="KZY57" s="154"/>
      <c r="KZZ57" s="161"/>
      <c r="LAA57" s="160"/>
      <c r="LAB57" s="154"/>
      <c r="LAC57" s="161"/>
      <c r="LAD57" s="160"/>
      <c r="LAE57" s="154"/>
      <c r="LAF57" s="161"/>
      <c r="LAG57" s="160"/>
      <c r="LAH57" s="154"/>
      <c r="LAI57" s="161"/>
      <c r="LAJ57" s="160"/>
      <c r="LAK57" s="154"/>
      <c r="LAL57" s="161"/>
      <c r="LAM57" s="160"/>
      <c r="LAN57" s="154"/>
      <c r="LAO57" s="161"/>
      <c r="LAP57" s="160"/>
      <c r="LAQ57" s="154"/>
      <c r="LAR57" s="161"/>
      <c r="LAS57" s="160"/>
      <c r="LAT57" s="154"/>
      <c r="LAU57" s="161"/>
      <c r="LAV57" s="160"/>
      <c r="LAW57" s="154"/>
      <c r="LAX57" s="161"/>
      <c r="LAY57" s="160"/>
      <c r="LAZ57" s="154"/>
      <c r="LBA57" s="161"/>
      <c r="LBB57" s="160"/>
      <c r="LBC57" s="154"/>
      <c r="LBD57" s="161"/>
      <c r="LBE57" s="160"/>
      <c r="LBF57" s="154"/>
      <c r="LBG57" s="161"/>
      <c r="LBH57" s="160"/>
      <c r="LBI57" s="154"/>
      <c r="LBJ57" s="161"/>
      <c r="LBK57" s="160"/>
      <c r="LBL57" s="154"/>
      <c r="LBM57" s="161"/>
      <c r="LBN57" s="160"/>
      <c r="LBO57" s="154"/>
      <c r="LBP57" s="161"/>
      <c r="LBQ57" s="160"/>
      <c r="LBR57" s="154"/>
      <c r="LBS57" s="161"/>
      <c r="LBT57" s="160"/>
      <c r="LBU57" s="154"/>
      <c r="LBV57" s="161"/>
      <c r="LBW57" s="160"/>
      <c r="LBX57" s="154"/>
      <c r="LBY57" s="161"/>
      <c r="LBZ57" s="160"/>
      <c r="LCA57" s="154"/>
      <c r="LCB57" s="161"/>
      <c r="LCC57" s="160"/>
      <c r="LCD57" s="154"/>
      <c r="LCE57" s="161"/>
      <c r="LCF57" s="160"/>
      <c r="LCG57" s="154"/>
      <c r="LCH57" s="161"/>
      <c r="LCI57" s="160"/>
      <c r="LCJ57" s="154"/>
      <c r="LCK57" s="161"/>
      <c r="LCL57" s="160"/>
      <c r="LCM57" s="154"/>
      <c r="LCN57" s="161"/>
      <c r="LCO57" s="160"/>
      <c r="LCP57" s="154"/>
      <c r="LCQ57" s="161"/>
      <c r="LCR57" s="160"/>
      <c r="LCS57" s="154"/>
      <c r="LCT57" s="161"/>
      <c r="LCU57" s="160"/>
      <c r="LCV57" s="154"/>
      <c r="LCW57" s="161"/>
      <c r="LCX57" s="160"/>
      <c r="LCY57" s="154"/>
      <c r="LCZ57" s="161"/>
      <c r="LDA57" s="160"/>
      <c r="LDB57" s="154"/>
      <c r="LDC57" s="161"/>
      <c r="LDD57" s="160"/>
      <c r="LDE57" s="154"/>
      <c r="LDF57" s="161"/>
      <c r="LDG57" s="160"/>
      <c r="LDH57" s="154"/>
      <c r="LDI57" s="161"/>
      <c r="LDJ57" s="160"/>
      <c r="LDK57" s="154"/>
      <c r="LDL57" s="161"/>
      <c r="LDM57" s="160"/>
      <c r="LDN57" s="154"/>
      <c r="LDO57" s="161"/>
      <c r="LDP57" s="160"/>
      <c r="LDQ57" s="154"/>
      <c r="LDR57" s="161"/>
      <c r="LDS57" s="160"/>
      <c r="LDT57" s="154"/>
      <c r="LDU57" s="161"/>
      <c r="LDV57" s="160"/>
      <c r="LDW57" s="154"/>
      <c r="LDX57" s="161"/>
      <c r="LDY57" s="160"/>
      <c r="LDZ57" s="154"/>
      <c r="LEA57" s="161"/>
      <c r="LEB57" s="160"/>
      <c r="LEC57" s="154"/>
      <c r="LED57" s="161"/>
      <c r="LEE57" s="160"/>
      <c r="LEF57" s="154"/>
      <c r="LEG57" s="161"/>
      <c r="LEH57" s="160"/>
      <c r="LEI57" s="154"/>
      <c r="LEJ57" s="161"/>
      <c r="LEK57" s="160"/>
      <c r="LEL57" s="154"/>
      <c r="LEM57" s="161"/>
      <c r="LEN57" s="160"/>
      <c r="LEO57" s="154"/>
      <c r="LEP57" s="161"/>
      <c r="LEQ57" s="160"/>
      <c r="LER57" s="154"/>
      <c r="LES57" s="161"/>
      <c r="LET57" s="160"/>
      <c r="LEU57" s="154"/>
      <c r="LEV57" s="161"/>
      <c r="LEW57" s="160"/>
      <c r="LEX57" s="154"/>
      <c r="LEY57" s="161"/>
      <c r="LEZ57" s="160"/>
      <c r="LFA57" s="154"/>
      <c r="LFB57" s="161"/>
      <c r="LFC57" s="160"/>
      <c r="LFD57" s="154"/>
      <c r="LFE57" s="161"/>
      <c r="LFF57" s="160"/>
      <c r="LFG57" s="154"/>
      <c r="LFH57" s="161"/>
      <c r="LFI57" s="160"/>
      <c r="LFJ57" s="154"/>
      <c r="LFK57" s="161"/>
      <c r="LFL57" s="160"/>
      <c r="LFM57" s="154"/>
      <c r="LFN57" s="161"/>
      <c r="LFO57" s="160"/>
      <c r="LFP57" s="154"/>
      <c r="LFQ57" s="161"/>
      <c r="LFR57" s="160"/>
      <c r="LFS57" s="154"/>
      <c r="LFT57" s="161"/>
      <c r="LFU57" s="160"/>
      <c r="LFV57" s="154"/>
      <c r="LFW57" s="161"/>
      <c r="LFX57" s="160"/>
      <c r="LFY57" s="154"/>
      <c r="LFZ57" s="161"/>
      <c r="LGA57" s="160"/>
      <c r="LGB57" s="154"/>
      <c r="LGC57" s="161"/>
      <c r="LGD57" s="160"/>
      <c r="LGE57" s="154"/>
      <c r="LGF57" s="161"/>
      <c r="LGG57" s="160"/>
      <c r="LGH57" s="154"/>
      <c r="LGI57" s="161"/>
      <c r="LGJ57" s="160"/>
      <c r="LGK57" s="154"/>
      <c r="LGL57" s="161"/>
      <c r="LGM57" s="160"/>
      <c r="LGN57" s="154"/>
      <c r="LGO57" s="161"/>
      <c r="LGP57" s="160"/>
      <c r="LGQ57" s="154"/>
      <c r="LGR57" s="161"/>
      <c r="LGS57" s="160"/>
      <c r="LGT57" s="154"/>
      <c r="LGU57" s="161"/>
      <c r="LGV57" s="160"/>
      <c r="LGW57" s="154"/>
      <c r="LGX57" s="161"/>
      <c r="LGY57" s="160"/>
      <c r="LGZ57" s="154"/>
      <c r="LHA57" s="161"/>
      <c r="LHB57" s="160"/>
      <c r="LHC57" s="154"/>
      <c r="LHD57" s="161"/>
      <c r="LHE57" s="160"/>
      <c r="LHF57" s="154"/>
      <c r="LHG57" s="161"/>
      <c r="LHH57" s="160"/>
      <c r="LHI57" s="154"/>
      <c r="LHJ57" s="161"/>
      <c r="LHK57" s="160"/>
      <c r="LHL57" s="154"/>
      <c r="LHM57" s="161"/>
      <c r="LHN57" s="160"/>
      <c r="LHO57" s="154"/>
      <c r="LHP57" s="161"/>
      <c r="LHQ57" s="160"/>
      <c r="LHR57" s="154"/>
      <c r="LHS57" s="161"/>
      <c r="LHT57" s="160"/>
      <c r="LHU57" s="154"/>
      <c r="LHV57" s="161"/>
      <c r="LHW57" s="160"/>
      <c r="LHX57" s="154"/>
      <c r="LHY57" s="161"/>
      <c r="LHZ57" s="160"/>
      <c r="LIA57" s="154"/>
      <c r="LIB57" s="161"/>
      <c r="LIC57" s="160"/>
      <c r="LID57" s="154"/>
      <c r="LIE57" s="161"/>
      <c r="LIF57" s="160"/>
      <c r="LIG57" s="154"/>
      <c r="LIH57" s="161"/>
      <c r="LII57" s="160"/>
      <c r="LIJ57" s="154"/>
      <c r="LIK57" s="161"/>
      <c r="LIL57" s="160"/>
      <c r="LIM57" s="154"/>
      <c r="LIN57" s="161"/>
      <c r="LIO57" s="160"/>
      <c r="LIP57" s="154"/>
      <c r="LIQ57" s="161"/>
      <c r="LIR57" s="160"/>
      <c r="LIS57" s="154"/>
      <c r="LIT57" s="161"/>
      <c r="LIU57" s="160"/>
      <c r="LIV57" s="154"/>
      <c r="LIW57" s="161"/>
      <c r="LIX57" s="160"/>
      <c r="LIY57" s="154"/>
      <c r="LIZ57" s="161"/>
      <c r="LJA57" s="160"/>
      <c r="LJB57" s="154"/>
      <c r="LJC57" s="161"/>
      <c r="LJD57" s="160"/>
      <c r="LJE57" s="154"/>
      <c r="LJF57" s="161"/>
      <c r="LJG57" s="160"/>
      <c r="LJH57" s="154"/>
      <c r="LJI57" s="161"/>
      <c r="LJJ57" s="160"/>
      <c r="LJK57" s="154"/>
      <c r="LJL57" s="161"/>
      <c r="LJM57" s="160"/>
      <c r="LJN57" s="154"/>
      <c r="LJO57" s="161"/>
      <c r="LJP57" s="160"/>
      <c r="LJQ57" s="154"/>
      <c r="LJR57" s="161"/>
      <c r="LJS57" s="160"/>
      <c r="LJT57" s="154"/>
      <c r="LJU57" s="161"/>
      <c r="LJV57" s="160"/>
      <c r="LJW57" s="154"/>
      <c r="LJX57" s="161"/>
      <c r="LJY57" s="160"/>
      <c r="LJZ57" s="154"/>
      <c r="LKA57" s="161"/>
      <c r="LKB57" s="160"/>
      <c r="LKC57" s="154"/>
      <c r="LKD57" s="161"/>
      <c r="LKE57" s="160"/>
      <c r="LKF57" s="154"/>
      <c r="LKG57" s="161"/>
      <c r="LKH57" s="160"/>
      <c r="LKI57" s="154"/>
      <c r="LKJ57" s="161"/>
      <c r="LKK57" s="160"/>
      <c r="LKL57" s="154"/>
      <c r="LKM57" s="161"/>
      <c r="LKN57" s="160"/>
      <c r="LKO57" s="154"/>
      <c r="LKP57" s="161"/>
      <c r="LKQ57" s="160"/>
      <c r="LKR57" s="154"/>
      <c r="LKS57" s="161"/>
      <c r="LKT57" s="160"/>
      <c r="LKU57" s="154"/>
      <c r="LKV57" s="161"/>
      <c r="LKW57" s="160"/>
      <c r="LKX57" s="154"/>
      <c r="LKY57" s="161"/>
      <c r="LKZ57" s="160"/>
      <c r="LLA57" s="154"/>
      <c r="LLB57" s="161"/>
      <c r="LLC57" s="160"/>
      <c r="LLD57" s="154"/>
      <c r="LLE57" s="161"/>
      <c r="LLF57" s="160"/>
      <c r="LLG57" s="154"/>
      <c r="LLH57" s="161"/>
      <c r="LLI57" s="160"/>
      <c r="LLJ57" s="154"/>
      <c r="LLK57" s="161"/>
      <c r="LLL57" s="160"/>
      <c r="LLM57" s="154"/>
      <c r="LLN57" s="161"/>
      <c r="LLO57" s="160"/>
      <c r="LLP57" s="154"/>
      <c r="LLQ57" s="161"/>
      <c r="LLR57" s="160"/>
      <c r="LLS57" s="154"/>
      <c r="LLT57" s="161"/>
      <c r="LLU57" s="160"/>
      <c r="LLV57" s="154"/>
      <c r="LLW57" s="161"/>
      <c r="LLX57" s="160"/>
      <c r="LLY57" s="154"/>
      <c r="LLZ57" s="161"/>
      <c r="LMA57" s="160"/>
      <c r="LMB57" s="154"/>
      <c r="LMC57" s="161"/>
      <c r="LMD57" s="160"/>
      <c r="LME57" s="154"/>
      <c r="LMF57" s="161"/>
      <c r="LMG57" s="160"/>
      <c r="LMH57" s="154"/>
      <c r="LMI57" s="161"/>
      <c r="LMJ57" s="160"/>
      <c r="LMK57" s="154"/>
      <c r="LML57" s="161"/>
      <c r="LMM57" s="160"/>
      <c r="LMN57" s="154"/>
      <c r="LMO57" s="161"/>
      <c r="LMP57" s="160"/>
      <c r="LMQ57" s="154"/>
      <c r="LMR57" s="161"/>
      <c r="LMS57" s="160"/>
      <c r="LMT57" s="154"/>
      <c r="LMU57" s="161"/>
      <c r="LMV57" s="160"/>
      <c r="LMW57" s="154"/>
      <c r="LMX57" s="161"/>
      <c r="LMY57" s="160"/>
      <c r="LMZ57" s="154"/>
      <c r="LNA57" s="161"/>
      <c r="LNB57" s="160"/>
      <c r="LNC57" s="154"/>
      <c r="LND57" s="161"/>
      <c r="LNE57" s="160"/>
      <c r="LNF57" s="154"/>
      <c r="LNG57" s="161"/>
      <c r="LNH57" s="160"/>
      <c r="LNI57" s="154"/>
      <c r="LNJ57" s="161"/>
      <c r="LNK57" s="160"/>
      <c r="LNL57" s="154"/>
      <c r="LNM57" s="161"/>
      <c r="LNN57" s="160"/>
      <c r="LNO57" s="154"/>
      <c r="LNP57" s="161"/>
      <c r="LNQ57" s="160"/>
      <c r="LNR57" s="154"/>
      <c r="LNS57" s="161"/>
      <c r="LNT57" s="160"/>
      <c r="LNU57" s="154"/>
      <c r="LNV57" s="161"/>
      <c r="LNW57" s="160"/>
      <c r="LNX57" s="154"/>
      <c r="LNY57" s="161"/>
      <c r="LNZ57" s="160"/>
      <c r="LOA57" s="154"/>
      <c r="LOB57" s="161"/>
      <c r="LOC57" s="160"/>
      <c r="LOD57" s="154"/>
      <c r="LOE57" s="161"/>
      <c r="LOF57" s="160"/>
      <c r="LOG57" s="154"/>
      <c r="LOH57" s="161"/>
      <c r="LOI57" s="160"/>
      <c r="LOJ57" s="154"/>
      <c r="LOK57" s="161"/>
      <c r="LOL57" s="160"/>
      <c r="LOM57" s="154"/>
      <c r="LON57" s="161"/>
      <c r="LOO57" s="160"/>
      <c r="LOP57" s="154"/>
      <c r="LOQ57" s="161"/>
      <c r="LOR57" s="160"/>
      <c r="LOS57" s="154"/>
      <c r="LOT57" s="161"/>
      <c r="LOU57" s="160"/>
      <c r="LOV57" s="154"/>
      <c r="LOW57" s="161"/>
      <c r="LOX57" s="160"/>
      <c r="LOY57" s="154"/>
      <c r="LOZ57" s="161"/>
      <c r="LPA57" s="160"/>
      <c r="LPB57" s="154"/>
      <c r="LPC57" s="161"/>
      <c r="LPD57" s="160"/>
      <c r="LPE57" s="154"/>
      <c r="LPF57" s="161"/>
      <c r="LPG57" s="160"/>
      <c r="LPH57" s="154"/>
      <c r="LPI57" s="161"/>
      <c r="LPJ57" s="160"/>
      <c r="LPK57" s="154"/>
      <c r="LPL57" s="161"/>
      <c r="LPM57" s="160"/>
      <c r="LPN57" s="154"/>
      <c r="LPO57" s="161"/>
      <c r="LPP57" s="160"/>
      <c r="LPQ57" s="154"/>
      <c r="LPR57" s="161"/>
      <c r="LPS57" s="160"/>
      <c r="LPT57" s="154"/>
      <c r="LPU57" s="161"/>
      <c r="LPV57" s="160"/>
      <c r="LPW57" s="154"/>
      <c r="LPX57" s="161"/>
      <c r="LPY57" s="160"/>
      <c r="LPZ57" s="154"/>
      <c r="LQA57" s="161"/>
      <c r="LQB57" s="160"/>
      <c r="LQC57" s="154"/>
      <c r="LQD57" s="161"/>
      <c r="LQE57" s="160"/>
      <c r="LQF57" s="154"/>
      <c r="LQG57" s="161"/>
      <c r="LQH57" s="160"/>
      <c r="LQI57" s="154"/>
      <c r="LQJ57" s="161"/>
      <c r="LQK57" s="160"/>
      <c r="LQL57" s="154"/>
      <c r="LQM57" s="161"/>
      <c r="LQN57" s="160"/>
      <c r="LQO57" s="154"/>
      <c r="LQP57" s="161"/>
      <c r="LQQ57" s="160"/>
      <c r="LQR57" s="154"/>
      <c r="LQS57" s="161"/>
      <c r="LQT57" s="160"/>
      <c r="LQU57" s="154"/>
      <c r="LQV57" s="161"/>
      <c r="LQW57" s="160"/>
      <c r="LQX57" s="154"/>
      <c r="LQY57" s="161"/>
      <c r="LQZ57" s="160"/>
      <c r="LRA57" s="154"/>
      <c r="LRB57" s="161"/>
      <c r="LRC57" s="160"/>
      <c r="LRD57" s="154"/>
      <c r="LRE57" s="161"/>
      <c r="LRF57" s="160"/>
      <c r="LRG57" s="154"/>
      <c r="LRH57" s="161"/>
      <c r="LRI57" s="160"/>
      <c r="LRJ57" s="154"/>
      <c r="LRK57" s="161"/>
      <c r="LRL57" s="160"/>
      <c r="LRM57" s="154"/>
      <c r="LRN57" s="161"/>
      <c r="LRO57" s="160"/>
      <c r="LRP57" s="154"/>
      <c r="LRQ57" s="161"/>
      <c r="LRR57" s="160"/>
      <c r="LRS57" s="154"/>
      <c r="LRT57" s="161"/>
      <c r="LRU57" s="160"/>
      <c r="LRV57" s="154"/>
      <c r="LRW57" s="161"/>
      <c r="LRX57" s="160"/>
      <c r="LRY57" s="154"/>
      <c r="LRZ57" s="161"/>
      <c r="LSA57" s="160"/>
      <c r="LSB57" s="154"/>
      <c r="LSC57" s="161"/>
      <c r="LSD57" s="160"/>
      <c r="LSE57" s="154"/>
      <c r="LSF57" s="161"/>
      <c r="LSG57" s="160"/>
      <c r="LSH57" s="154"/>
      <c r="LSI57" s="161"/>
      <c r="LSJ57" s="160"/>
      <c r="LSK57" s="154"/>
      <c r="LSL57" s="161"/>
      <c r="LSM57" s="160"/>
      <c r="LSN57" s="154"/>
      <c r="LSO57" s="161"/>
      <c r="LSP57" s="160"/>
      <c r="LSQ57" s="154"/>
      <c r="LSR57" s="161"/>
      <c r="LSS57" s="160"/>
      <c r="LST57" s="154"/>
      <c r="LSU57" s="161"/>
      <c r="LSV57" s="160"/>
      <c r="LSW57" s="154"/>
      <c r="LSX57" s="161"/>
      <c r="LSY57" s="160"/>
      <c r="LSZ57" s="154"/>
      <c r="LTA57" s="161"/>
      <c r="LTB57" s="160"/>
      <c r="LTC57" s="154"/>
      <c r="LTD57" s="161"/>
      <c r="LTE57" s="160"/>
      <c r="LTF57" s="154"/>
      <c r="LTG57" s="161"/>
      <c r="LTH57" s="160"/>
      <c r="LTI57" s="154"/>
      <c r="LTJ57" s="161"/>
      <c r="LTK57" s="160"/>
      <c r="LTL57" s="154"/>
      <c r="LTM57" s="161"/>
      <c r="LTN57" s="160"/>
      <c r="LTO57" s="154"/>
      <c r="LTP57" s="161"/>
      <c r="LTQ57" s="160"/>
      <c r="LTR57" s="154"/>
      <c r="LTS57" s="161"/>
      <c r="LTT57" s="160"/>
      <c r="LTU57" s="154"/>
      <c r="LTV57" s="161"/>
      <c r="LTW57" s="160"/>
      <c r="LTX57" s="154"/>
      <c r="LTY57" s="161"/>
      <c r="LTZ57" s="160"/>
      <c r="LUA57" s="154"/>
      <c r="LUB57" s="161"/>
      <c r="LUC57" s="160"/>
      <c r="LUD57" s="154"/>
      <c r="LUE57" s="161"/>
      <c r="LUF57" s="160"/>
      <c r="LUG57" s="154"/>
      <c r="LUH57" s="161"/>
      <c r="LUI57" s="160"/>
      <c r="LUJ57" s="154"/>
      <c r="LUK57" s="161"/>
      <c r="LUL57" s="160"/>
      <c r="LUM57" s="154"/>
      <c r="LUN57" s="161"/>
      <c r="LUO57" s="160"/>
      <c r="LUP57" s="154"/>
      <c r="LUQ57" s="161"/>
      <c r="LUR57" s="160"/>
      <c r="LUS57" s="154"/>
      <c r="LUT57" s="161"/>
      <c r="LUU57" s="160"/>
      <c r="LUV57" s="154"/>
      <c r="LUW57" s="161"/>
      <c r="LUX57" s="160"/>
      <c r="LUY57" s="154"/>
      <c r="LUZ57" s="161"/>
      <c r="LVA57" s="160"/>
      <c r="LVB57" s="154"/>
      <c r="LVC57" s="161"/>
      <c r="LVD57" s="160"/>
      <c r="LVE57" s="154"/>
      <c r="LVF57" s="161"/>
      <c r="LVG57" s="160"/>
      <c r="LVH57" s="154"/>
      <c r="LVI57" s="161"/>
      <c r="LVJ57" s="160"/>
      <c r="LVK57" s="154"/>
      <c r="LVL57" s="161"/>
      <c r="LVM57" s="160"/>
      <c r="LVN57" s="154"/>
      <c r="LVO57" s="161"/>
      <c r="LVP57" s="160"/>
      <c r="LVQ57" s="154"/>
      <c r="LVR57" s="161"/>
      <c r="LVS57" s="160"/>
      <c r="LVT57" s="154"/>
      <c r="LVU57" s="161"/>
      <c r="LVV57" s="160"/>
      <c r="LVW57" s="154"/>
      <c r="LVX57" s="161"/>
      <c r="LVY57" s="160"/>
      <c r="LVZ57" s="154"/>
      <c r="LWA57" s="161"/>
      <c r="LWB57" s="160"/>
      <c r="LWC57" s="154"/>
      <c r="LWD57" s="161"/>
      <c r="LWE57" s="160"/>
      <c r="LWF57" s="154"/>
      <c r="LWG57" s="161"/>
      <c r="LWH57" s="160"/>
      <c r="LWI57" s="154"/>
      <c r="LWJ57" s="161"/>
      <c r="LWK57" s="160"/>
      <c r="LWL57" s="154"/>
      <c r="LWM57" s="161"/>
      <c r="LWN57" s="160"/>
      <c r="LWO57" s="154"/>
      <c r="LWP57" s="161"/>
      <c r="LWQ57" s="160"/>
      <c r="LWR57" s="154"/>
      <c r="LWS57" s="161"/>
      <c r="LWT57" s="160"/>
      <c r="LWU57" s="154"/>
      <c r="LWV57" s="161"/>
      <c r="LWW57" s="160"/>
      <c r="LWX57" s="154"/>
      <c r="LWY57" s="161"/>
      <c r="LWZ57" s="160"/>
      <c r="LXA57" s="154"/>
      <c r="LXB57" s="161"/>
      <c r="LXC57" s="160"/>
      <c r="LXD57" s="154"/>
      <c r="LXE57" s="161"/>
      <c r="LXF57" s="160"/>
      <c r="LXG57" s="154"/>
      <c r="LXH57" s="161"/>
      <c r="LXI57" s="160"/>
      <c r="LXJ57" s="154"/>
      <c r="LXK57" s="161"/>
      <c r="LXL57" s="160"/>
      <c r="LXM57" s="154"/>
      <c r="LXN57" s="161"/>
      <c r="LXO57" s="160"/>
      <c r="LXP57" s="154"/>
      <c r="LXQ57" s="161"/>
      <c r="LXR57" s="160"/>
      <c r="LXS57" s="154"/>
      <c r="LXT57" s="161"/>
      <c r="LXU57" s="160"/>
      <c r="LXV57" s="154"/>
      <c r="LXW57" s="161"/>
      <c r="LXX57" s="160"/>
      <c r="LXY57" s="154"/>
      <c r="LXZ57" s="161"/>
      <c r="LYA57" s="160"/>
      <c r="LYB57" s="154"/>
      <c r="LYC57" s="161"/>
      <c r="LYD57" s="160"/>
      <c r="LYE57" s="154"/>
      <c r="LYF57" s="161"/>
      <c r="LYG57" s="160"/>
      <c r="LYH57" s="154"/>
      <c r="LYI57" s="161"/>
      <c r="LYJ57" s="160"/>
      <c r="LYK57" s="154"/>
      <c r="LYL57" s="161"/>
      <c r="LYM57" s="160"/>
      <c r="LYN57" s="154"/>
      <c r="LYO57" s="161"/>
      <c r="LYP57" s="160"/>
      <c r="LYQ57" s="154"/>
      <c r="LYR57" s="161"/>
      <c r="LYS57" s="160"/>
      <c r="LYT57" s="154"/>
      <c r="LYU57" s="161"/>
      <c r="LYV57" s="160"/>
      <c r="LYW57" s="154"/>
      <c r="LYX57" s="161"/>
      <c r="LYY57" s="160"/>
      <c r="LYZ57" s="154"/>
      <c r="LZA57" s="161"/>
      <c r="LZB57" s="160"/>
      <c r="LZC57" s="154"/>
      <c r="LZD57" s="161"/>
      <c r="LZE57" s="160"/>
      <c r="LZF57" s="154"/>
      <c r="LZG57" s="161"/>
      <c r="LZH57" s="160"/>
      <c r="LZI57" s="154"/>
      <c r="LZJ57" s="161"/>
      <c r="LZK57" s="160"/>
      <c r="LZL57" s="154"/>
      <c r="LZM57" s="161"/>
      <c r="LZN57" s="160"/>
      <c r="LZO57" s="154"/>
      <c r="LZP57" s="161"/>
      <c r="LZQ57" s="160"/>
      <c r="LZR57" s="154"/>
      <c r="LZS57" s="161"/>
      <c r="LZT57" s="160"/>
      <c r="LZU57" s="154"/>
      <c r="LZV57" s="161"/>
      <c r="LZW57" s="160"/>
      <c r="LZX57" s="154"/>
      <c r="LZY57" s="161"/>
      <c r="LZZ57" s="160"/>
      <c r="MAA57" s="154"/>
      <c r="MAB57" s="161"/>
      <c r="MAC57" s="160"/>
      <c r="MAD57" s="154"/>
      <c r="MAE57" s="161"/>
      <c r="MAF57" s="160"/>
      <c r="MAG57" s="154"/>
      <c r="MAH57" s="161"/>
      <c r="MAI57" s="160"/>
      <c r="MAJ57" s="154"/>
      <c r="MAK57" s="161"/>
      <c r="MAL57" s="160"/>
      <c r="MAM57" s="154"/>
      <c r="MAN57" s="161"/>
      <c r="MAO57" s="160"/>
      <c r="MAP57" s="154"/>
      <c r="MAQ57" s="161"/>
      <c r="MAR57" s="160"/>
      <c r="MAS57" s="154"/>
      <c r="MAT57" s="161"/>
      <c r="MAU57" s="160"/>
      <c r="MAV57" s="154"/>
      <c r="MAW57" s="161"/>
      <c r="MAX57" s="160"/>
      <c r="MAY57" s="154"/>
      <c r="MAZ57" s="161"/>
      <c r="MBA57" s="160"/>
      <c r="MBB57" s="154"/>
      <c r="MBC57" s="161"/>
      <c r="MBD57" s="160"/>
      <c r="MBE57" s="154"/>
      <c r="MBF57" s="161"/>
      <c r="MBG57" s="160"/>
      <c r="MBH57" s="154"/>
      <c r="MBI57" s="161"/>
      <c r="MBJ57" s="160"/>
      <c r="MBK57" s="154"/>
      <c r="MBL57" s="161"/>
      <c r="MBM57" s="160"/>
      <c r="MBN57" s="154"/>
      <c r="MBO57" s="161"/>
      <c r="MBP57" s="160"/>
      <c r="MBQ57" s="154"/>
      <c r="MBR57" s="161"/>
      <c r="MBS57" s="160"/>
      <c r="MBT57" s="154"/>
      <c r="MBU57" s="161"/>
      <c r="MBV57" s="160"/>
      <c r="MBW57" s="154"/>
      <c r="MBX57" s="161"/>
      <c r="MBY57" s="160"/>
      <c r="MBZ57" s="154"/>
      <c r="MCA57" s="161"/>
      <c r="MCB57" s="160"/>
      <c r="MCC57" s="154"/>
      <c r="MCD57" s="161"/>
      <c r="MCE57" s="160"/>
      <c r="MCF57" s="154"/>
      <c r="MCG57" s="161"/>
      <c r="MCH57" s="160"/>
      <c r="MCI57" s="154"/>
      <c r="MCJ57" s="161"/>
      <c r="MCK57" s="160"/>
      <c r="MCL57" s="154"/>
      <c r="MCM57" s="161"/>
      <c r="MCN57" s="160"/>
      <c r="MCO57" s="154"/>
      <c r="MCP57" s="161"/>
      <c r="MCQ57" s="160"/>
      <c r="MCR57" s="154"/>
      <c r="MCS57" s="161"/>
      <c r="MCT57" s="160"/>
      <c r="MCU57" s="154"/>
      <c r="MCV57" s="161"/>
      <c r="MCW57" s="160"/>
      <c r="MCX57" s="154"/>
      <c r="MCY57" s="161"/>
      <c r="MCZ57" s="160"/>
      <c r="MDA57" s="154"/>
      <c r="MDB57" s="161"/>
      <c r="MDC57" s="160"/>
      <c r="MDD57" s="154"/>
      <c r="MDE57" s="161"/>
      <c r="MDF57" s="160"/>
      <c r="MDG57" s="154"/>
      <c r="MDH57" s="161"/>
      <c r="MDI57" s="160"/>
      <c r="MDJ57" s="154"/>
      <c r="MDK57" s="161"/>
      <c r="MDL57" s="160"/>
      <c r="MDM57" s="154"/>
      <c r="MDN57" s="161"/>
      <c r="MDO57" s="160"/>
      <c r="MDP57" s="154"/>
      <c r="MDQ57" s="161"/>
      <c r="MDR57" s="160"/>
      <c r="MDS57" s="154"/>
      <c r="MDT57" s="161"/>
      <c r="MDU57" s="160"/>
      <c r="MDV57" s="154"/>
      <c r="MDW57" s="161"/>
      <c r="MDX57" s="160"/>
      <c r="MDY57" s="154"/>
      <c r="MDZ57" s="161"/>
      <c r="MEA57" s="160"/>
      <c r="MEB57" s="154"/>
      <c r="MEC57" s="161"/>
      <c r="MED57" s="160"/>
      <c r="MEE57" s="154"/>
      <c r="MEF57" s="161"/>
      <c r="MEG57" s="160"/>
      <c r="MEH57" s="154"/>
      <c r="MEI57" s="161"/>
      <c r="MEJ57" s="160"/>
      <c r="MEK57" s="154"/>
      <c r="MEL57" s="161"/>
      <c r="MEM57" s="160"/>
      <c r="MEN57" s="154"/>
      <c r="MEO57" s="161"/>
      <c r="MEP57" s="160"/>
      <c r="MEQ57" s="154"/>
      <c r="MER57" s="161"/>
      <c r="MES57" s="160"/>
      <c r="MET57" s="154"/>
      <c r="MEU57" s="161"/>
      <c r="MEV57" s="160"/>
      <c r="MEW57" s="154"/>
      <c r="MEX57" s="161"/>
      <c r="MEY57" s="160"/>
      <c r="MEZ57" s="154"/>
      <c r="MFA57" s="161"/>
      <c r="MFB57" s="160"/>
      <c r="MFC57" s="154"/>
      <c r="MFD57" s="161"/>
      <c r="MFE57" s="160"/>
      <c r="MFF57" s="154"/>
      <c r="MFG57" s="161"/>
      <c r="MFH57" s="160"/>
      <c r="MFI57" s="154"/>
      <c r="MFJ57" s="161"/>
      <c r="MFK57" s="160"/>
      <c r="MFL57" s="154"/>
      <c r="MFM57" s="161"/>
      <c r="MFN57" s="160"/>
      <c r="MFO57" s="154"/>
      <c r="MFP57" s="161"/>
      <c r="MFQ57" s="160"/>
      <c r="MFR57" s="154"/>
      <c r="MFS57" s="161"/>
      <c r="MFT57" s="160"/>
      <c r="MFU57" s="154"/>
      <c r="MFV57" s="161"/>
      <c r="MFW57" s="160"/>
      <c r="MFX57" s="154"/>
      <c r="MFY57" s="161"/>
      <c r="MFZ57" s="160"/>
      <c r="MGA57" s="154"/>
      <c r="MGB57" s="161"/>
      <c r="MGC57" s="160"/>
      <c r="MGD57" s="154"/>
      <c r="MGE57" s="161"/>
      <c r="MGF57" s="160"/>
      <c r="MGG57" s="154"/>
      <c r="MGH57" s="161"/>
      <c r="MGI57" s="160"/>
      <c r="MGJ57" s="154"/>
      <c r="MGK57" s="161"/>
      <c r="MGL57" s="160"/>
      <c r="MGM57" s="154"/>
      <c r="MGN57" s="161"/>
      <c r="MGO57" s="160"/>
      <c r="MGP57" s="154"/>
      <c r="MGQ57" s="161"/>
      <c r="MGR57" s="160"/>
      <c r="MGS57" s="154"/>
      <c r="MGT57" s="161"/>
      <c r="MGU57" s="160"/>
      <c r="MGV57" s="154"/>
      <c r="MGW57" s="161"/>
      <c r="MGX57" s="160"/>
      <c r="MGY57" s="154"/>
      <c r="MGZ57" s="161"/>
      <c r="MHA57" s="160"/>
      <c r="MHB57" s="154"/>
      <c r="MHC57" s="161"/>
      <c r="MHD57" s="160"/>
      <c r="MHE57" s="154"/>
      <c r="MHF57" s="161"/>
      <c r="MHG57" s="160"/>
      <c r="MHH57" s="154"/>
      <c r="MHI57" s="161"/>
      <c r="MHJ57" s="160"/>
      <c r="MHK57" s="154"/>
      <c r="MHL57" s="161"/>
      <c r="MHM57" s="160"/>
      <c r="MHN57" s="154"/>
      <c r="MHO57" s="161"/>
      <c r="MHP57" s="160"/>
      <c r="MHQ57" s="154"/>
      <c r="MHR57" s="161"/>
      <c r="MHS57" s="160"/>
      <c r="MHT57" s="154"/>
      <c r="MHU57" s="161"/>
      <c r="MHV57" s="160"/>
      <c r="MHW57" s="154"/>
      <c r="MHX57" s="161"/>
      <c r="MHY57" s="160"/>
      <c r="MHZ57" s="154"/>
      <c r="MIA57" s="161"/>
      <c r="MIB57" s="160"/>
      <c r="MIC57" s="154"/>
      <c r="MID57" s="161"/>
      <c r="MIE57" s="160"/>
      <c r="MIF57" s="154"/>
      <c r="MIG57" s="161"/>
      <c r="MIH57" s="160"/>
      <c r="MII57" s="154"/>
      <c r="MIJ57" s="161"/>
      <c r="MIK57" s="160"/>
      <c r="MIL57" s="154"/>
      <c r="MIM57" s="161"/>
      <c r="MIN57" s="160"/>
      <c r="MIO57" s="154"/>
      <c r="MIP57" s="161"/>
      <c r="MIQ57" s="160"/>
      <c r="MIR57" s="154"/>
      <c r="MIS57" s="161"/>
      <c r="MIT57" s="160"/>
      <c r="MIU57" s="154"/>
      <c r="MIV57" s="161"/>
      <c r="MIW57" s="160"/>
      <c r="MIX57" s="154"/>
      <c r="MIY57" s="161"/>
      <c r="MIZ57" s="160"/>
      <c r="MJA57" s="154"/>
      <c r="MJB57" s="161"/>
      <c r="MJC57" s="160"/>
      <c r="MJD57" s="154"/>
      <c r="MJE57" s="161"/>
      <c r="MJF57" s="160"/>
      <c r="MJG57" s="154"/>
      <c r="MJH57" s="161"/>
      <c r="MJI57" s="160"/>
      <c r="MJJ57" s="154"/>
      <c r="MJK57" s="161"/>
      <c r="MJL57" s="160"/>
      <c r="MJM57" s="154"/>
      <c r="MJN57" s="161"/>
      <c r="MJO57" s="160"/>
      <c r="MJP57" s="154"/>
      <c r="MJQ57" s="161"/>
      <c r="MJR57" s="160"/>
      <c r="MJS57" s="154"/>
      <c r="MJT57" s="161"/>
      <c r="MJU57" s="160"/>
      <c r="MJV57" s="154"/>
      <c r="MJW57" s="161"/>
      <c r="MJX57" s="160"/>
      <c r="MJY57" s="154"/>
      <c r="MJZ57" s="161"/>
      <c r="MKA57" s="160"/>
      <c r="MKB57" s="154"/>
      <c r="MKC57" s="161"/>
      <c r="MKD57" s="160"/>
      <c r="MKE57" s="154"/>
      <c r="MKF57" s="161"/>
      <c r="MKG57" s="160"/>
      <c r="MKH57" s="154"/>
      <c r="MKI57" s="161"/>
      <c r="MKJ57" s="160"/>
      <c r="MKK57" s="154"/>
      <c r="MKL57" s="161"/>
      <c r="MKM57" s="160"/>
      <c r="MKN57" s="154"/>
      <c r="MKO57" s="161"/>
      <c r="MKP57" s="160"/>
      <c r="MKQ57" s="154"/>
      <c r="MKR57" s="161"/>
      <c r="MKS57" s="160"/>
      <c r="MKT57" s="154"/>
      <c r="MKU57" s="161"/>
      <c r="MKV57" s="160"/>
      <c r="MKW57" s="154"/>
      <c r="MKX57" s="161"/>
      <c r="MKY57" s="160"/>
      <c r="MKZ57" s="154"/>
      <c r="MLA57" s="161"/>
      <c r="MLB57" s="160"/>
      <c r="MLC57" s="154"/>
      <c r="MLD57" s="161"/>
      <c r="MLE57" s="160"/>
      <c r="MLF57" s="154"/>
      <c r="MLG57" s="161"/>
      <c r="MLH57" s="160"/>
      <c r="MLI57" s="154"/>
      <c r="MLJ57" s="161"/>
      <c r="MLK57" s="160"/>
      <c r="MLL57" s="154"/>
      <c r="MLM57" s="161"/>
      <c r="MLN57" s="160"/>
      <c r="MLO57" s="154"/>
      <c r="MLP57" s="161"/>
      <c r="MLQ57" s="160"/>
      <c r="MLR57" s="154"/>
      <c r="MLS57" s="161"/>
      <c r="MLT57" s="160"/>
      <c r="MLU57" s="154"/>
      <c r="MLV57" s="161"/>
      <c r="MLW57" s="160"/>
      <c r="MLX57" s="154"/>
      <c r="MLY57" s="161"/>
      <c r="MLZ57" s="160"/>
      <c r="MMA57" s="154"/>
      <c r="MMB57" s="161"/>
      <c r="MMC57" s="160"/>
      <c r="MMD57" s="154"/>
      <c r="MME57" s="161"/>
      <c r="MMF57" s="160"/>
      <c r="MMG57" s="154"/>
      <c r="MMH57" s="161"/>
      <c r="MMI57" s="160"/>
      <c r="MMJ57" s="154"/>
      <c r="MMK57" s="161"/>
      <c r="MML57" s="160"/>
      <c r="MMM57" s="154"/>
      <c r="MMN57" s="161"/>
      <c r="MMO57" s="160"/>
      <c r="MMP57" s="154"/>
      <c r="MMQ57" s="161"/>
      <c r="MMR57" s="160"/>
      <c r="MMS57" s="154"/>
      <c r="MMT57" s="161"/>
      <c r="MMU57" s="160"/>
      <c r="MMV57" s="154"/>
      <c r="MMW57" s="161"/>
      <c r="MMX57" s="160"/>
      <c r="MMY57" s="154"/>
      <c r="MMZ57" s="161"/>
      <c r="MNA57" s="160"/>
      <c r="MNB57" s="154"/>
      <c r="MNC57" s="161"/>
      <c r="MND57" s="160"/>
      <c r="MNE57" s="154"/>
      <c r="MNF57" s="161"/>
      <c r="MNG57" s="160"/>
      <c r="MNH57" s="154"/>
      <c r="MNI57" s="161"/>
      <c r="MNJ57" s="160"/>
      <c r="MNK57" s="154"/>
      <c r="MNL57" s="161"/>
      <c r="MNM57" s="160"/>
      <c r="MNN57" s="154"/>
      <c r="MNO57" s="161"/>
      <c r="MNP57" s="160"/>
      <c r="MNQ57" s="154"/>
      <c r="MNR57" s="161"/>
      <c r="MNS57" s="160"/>
      <c r="MNT57" s="154"/>
      <c r="MNU57" s="161"/>
      <c r="MNV57" s="160"/>
      <c r="MNW57" s="154"/>
      <c r="MNX57" s="161"/>
      <c r="MNY57" s="160"/>
      <c r="MNZ57" s="154"/>
      <c r="MOA57" s="161"/>
      <c r="MOB57" s="160"/>
      <c r="MOC57" s="154"/>
      <c r="MOD57" s="161"/>
      <c r="MOE57" s="160"/>
      <c r="MOF57" s="154"/>
      <c r="MOG57" s="161"/>
      <c r="MOH57" s="160"/>
      <c r="MOI57" s="154"/>
      <c r="MOJ57" s="161"/>
      <c r="MOK57" s="160"/>
      <c r="MOL57" s="154"/>
      <c r="MOM57" s="161"/>
      <c r="MON57" s="160"/>
      <c r="MOO57" s="154"/>
      <c r="MOP57" s="161"/>
      <c r="MOQ57" s="160"/>
      <c r="MOR57" s="154"/>
      <c r="MOS57" s="161"/>
      <c r="MOT57" s="160"/>
      <c r="MOU57" s="154"/>
      <c r="MOV57" s="161"/>
      <c r="MOW57" s="160"/>
      <c r="MOX57" s="154"/>
      <c r="MOY57" s="161"/>
      <c r="MOZ57" s="160"/>
      <c r="MPA57" s="154"/>
      <c r="MPB57" s="161"/>
      <c r="MPC57" s="160"/>
      <c r="MPD57" s="154"/>
      <c r="MPE57" s="161"/>
      <c r="MPF57" s="160"/>
      <c r="MPG57" s="154"/>
      <c r="MPH57" s="161"/>
      <c r="MPI57" s="160"/>
      <c r="MPJ57" s="154"/>
      <c r="MPK57" s="161"/>
      <c r="MPL57" s="160"/>
      <c r="MPM57" s="154"/>
      <c r="MPN57" s="161"/>
      <c r="MPO57" s="160"/>
      <c r="MPP57" s="154"/>
      <c r="MPQ57" s="161"/>
      <c r="MPR57" s="160"/>
      <c r="MPS57" s="154"/>
      <c r="MPT57" s="161"/>
      <c r="MPU57" s="160"/>
      <c r="MPV57" s="154"/>
      <c r="MPW57" s="161"/>
      <c r="MPX57" s="160"/>
      <c r="MPY57" s="154"/>
      <c r="MPZ57" s="161"/>
      <c r="MQA57" s="160"/>
      <c r="MQB57" s="154"/>
      <c r="MQC57" s="161"/>
      <c r="MQD57" s="160"/>
      <c r="MQE57" s="154"/>
      <c r="MQF57" s="161"/>
      <c r="MQG57" s="160"/>
      <c r="MQH57" s="154"/>
      <c r="MQI57" s="161"/>
      <c r="MQJ57" s="160"/>
      <c r="MQK57" s="154"/>
      <c r="MQL57" s="161"/>
      <c r="MQM57" s="160"/>
      <c r="MQN57" s="154"/>
      <c r="MQO57" s="161"/>
      <c r="MQP57" s="160"/>
      <c r="MQQ57" s="154"/>
      <c r="MQR57" s="161"/>
      <c r="MQS57" s="160"/>
      <c r="MQT57" s="154"/>
      <c r="MQU57" s="161"/>
      <c r="MQV57" s="160"/>
      <c r="MQW57" s="154"/>
      <c r="MQX57" s="161"/>
      <c r="MQY57" s="160"/>
      <c r="MQZ57" s="154"/>
      <c r="MRA57" s="161"/>
      <c r="MRB57" s="160"/>
      <c r="MRC57" s="154"/>
      <c r="MRD57" s="161"/>
      <c r="MRE57" s="160"/>
      <c r="MRF57" s="154"/>
      <c r="MRG57" s="161"/>
      <c r="MRH57" s="160"/>
      <c r="MRI57" s="154"/>
      <c r="MRJ57" s="161"/>
      <c r="MRK57" s="160"/>
      <c r="MRL57" s="154"/>
      <c r="MRM57" s="161"/>
      <c r="MRN57" s="160"/>
      <c r="MRO57" s="154"/>
      <c r="MRP57" s="161"/>
      <c r="MRQ57" s="160"/>
      <c r="MRR57" s="154"/>
      <c r="MRS57" s="161"/>
      <c r="MRT57" s="160"/>
      <c r="MRU57" s="154"/>
      <c r="MRV57" s="161"/>
      <c r="MRW57" s="160"/>
      <c r="MRX57" s="154"/>
      <c r="MRY57" s="161"/>
      <c r="MRZ57" s="160"/>
      <c r="MSA57" s="154"/>
      <c r="MSB57" s="161"/>
      <c r="MSC57" s="160"/>
      <c r="MSD57" s="154"/>
      <c r="MSE57" s="161"/>
      <c r="MSF57" s="160"/>
      <c r="MSG57" s="154"/>
      <c r="MSH57" s="161"/>
      <c r="MSI57" s="160"/>
      <c r="MSJ57" s="154"/>
      <c r="MSK57" s="161"/>
      <c r="MSL57" s="160"/>
      <c r="MSM57" s="154"/>
      <c r="MSN57" s="161"/>
      <c r="MSO57" s="160"/>
      <c r="MSP57" s="154"/>
      <c r="MSQ57" s="161"/>
      <c r="MSR57" s="160"/>
      <c r="MSS57" s="154"/>
      <c r="MST57" s="161"/>
      <c r="MSU57" s="160"/>
      <c r="MSV57" s="154"/>
      <c r="MSW57" s="161"/>
      <c r="MSX57" s="160"/>
      <c r="MSY57" s="154"/>
      <c r="MSZ57" s="161"/>
      <c r="MTA57" s="160"/>
      <c r="MTB57" s="154"/>
      <c r="MTC57" s="161"/>
      <c r="MTD57" s="160"/>
      <c r="MTE57" s="154"/>
      <c r="MTF57" s="161"/>
      <c r="MTG57" s="160"/>
      <c r="MTH57" s="154"/>
      <c r="MTI57" s="161"/>
      <c r="MTJ57" s="160"/>
      <c r="MTK57" s="154"/>
      <c r="MTL57" s="161"/>
      <c r="MTM57" s="160"/>
      <c r="MTN57" s="154"/>
      <c r="MTO57" s="161"/>
      <c r="MTP57" s="160"/>
      <c r="MTQ57" s="154"/>
      <c r="MTR57" s="161"/>
      <c r="MTS57" s="160"/>
      <c r="MTT57" s="154"/>
      <c r="MTU57" s="161"/>
      <c r="MTV57" s="160"/>
      <c r="MTW57" s="154"/>
      <c r="MTX57" s="161"/>
      <c r="MTY57" s="160"/>
      <c r="MTZ57" s="154"/>
      <c r="MUA57" s="161"/>
      <c r="MUB57" s="160"/>
      <c r="MUC57" s="154"/>
      <c r="MUD57" s="161"/>
      <c r="MUE57" s="160"/>
      <c r="MUF57" s="154"/>
      <c r="MUG57" s="161"/>
      <c r="MUH57" s="160"/>
      <c r="MUI57" s="154"/>
      <c r="MUJ57" s="161"/>
      <c r="MUK57" s="160"/>
      <c r="MUL57" s="154"/>
      <c r="MUM57" s="161"/>
      <c r="MUN57" s="160"/>
      <c r="MUO57" s="154"/>
      <c r="MUP57" s="161"/>
      <c r="MUQ57" s="160"/>
      <c r="MUR57" s="154"/>
      <c r="MUS57" s="161"/>
      <c r="MUT57" s="160"/>
      <c r="MUU57" s="154"/>
      <c r="MUV57" s="161"/>
      <c r="MUW57" s="160"/>
      <c r="MUX57" s="154"/>
      <c r="MUY57" s="161"/>
      <c r="MUZ57" s="160"/>
      <c r="MVA57" s="154"/>
      <c r="MVB57" s="161"/>
      <c r="MVC57" s="160"/>
      <c r="MVD57" s="154"/>
      <c r="MVE57" s="161"/>
      <c r="MVF57" s="160"/>
      <c r="MVG57" s="154"/>
      <c r="MVH57" s="161"/>
      <c r="MVI57" s="160"/>
      <c r="MVJ57" s="154"/>
      <c r="MVK57" s="161"/>
      <c r="MVL57" s="160"/>
      <c r="MVM57" s="154"/>
      <c r="MVN57" s="161"/>
      <c r="MVO57" s="160"/>
      <c r="MVP57" s="154"/>
      <c r="MVQ57" s="161"/>
      <c r="MVR57" s="160"/>
      <c r="MVS57" s="154"/>
      <c r="MVT57" s="161"/>
      <c r="MVU57" s="160"/>
      <c r="MVV57" s="154"/>
      <c r="MVW57" s="161"/>
      <c r="MVX57" s="160"/>
      <c r="MVY57" s="154"/>
      <c r="MVZ57" s="161"/>
      <c r="MWA57" s="160"/>
      <c r="MWB57" s="154"/>
      <c r="MWC57" s="161"/>
      <c r="MWD57" s="160"/>
      <c r="MWE57" s="154"/>
      <c r="MWF57" s="161"/>
      <c r="MWG57" s="160"/>
      <c r="MWH57" s="154"/>
      <c r="MWI57" s="161"/>
      <c r="MWJ57" s="160"/>
      <c r="MWK57" s="154"/>
      <c r="MWL57" s="161"/>
      <c r="MWM57" s="160"/>
      <c r="MWN57" s="154"/>
      <c r="MWO57" s="161"/>
      <c r="MWP57" s="160"/>
      <c r="MWQ57" s="154"/>
      <c r="MWR57" s="161"/>
      <c r="MWS57" s="160"/>
      <c r="MWT57" s="154"/>
      <c r="MWU57" s="161"/>
      <c r="MWV57" s="160"/>
      <c r="MWW57" s="154"/>
      <c r="MWX57" s="161"/>
      <c r="MWY57" s="160"/>
      <c r="MWZ57" s="154"/>
      <c r="MXA57" s="161"/>
      <c r="MXB57" s="160"/>
      <c r="MXC57" s="154"/>
      <c r="MXD57" s="161"/>
      <c r="MXE57" s="160"/>
      <c r="MXF57" s="154"/>
      <c r="MXG57" s="161"/>
      <c r="MXH57" s="160"/>
      <c r="MXI57" s="154"/>
      <c r="MXJ57" s="161"/>
      <c r="MXK57" s="160"/>
      <c r="MXL57" s="154"/>
      <c r="MXM57" s="161"/>
      <c r="MXN57" s="160"/>
      <c r="MXO57" s="154"/>
      <c r="MXP57" s="161"/>
      <c r="MXQ57" s="160"/>
      <c r="MXR57" s="154"/>
      <c r="MXS57" s="161"/>
      <c r="MXT57" s="160"/>
      <c r="MXU57" s="154"/>
      <c r="MXV57" s="161"/>
      <c r="MXW57" s="160"/>
      <c r="MXX57" s="154"/>
      <c r="MXY57" s="161"/>
      <c r="MXZ57" s="160"/>
      <c r="MYA57" s="154"/>
      <c r="MYB57" s="161"/>
      <c r="MYC57" s="160"/>
      <c r="MYD57" s="154"/>
      <c r="MYE57" s="161"/>
      <c r="MYF57" s="160"/>
      <c r="MYG57" s="154"/>
      <c r="MYH57" s="161"/>
      <c r="MYI57" s="160"/>
      <c r="MYJ57" s="154"/>
      <c r="MYK57" s="161"/>
      <c r="MYL57" s="160"/>
      <c r="MYM57" s="154"/>
      <c r="MYN57" s="161"/>
      <c r="MYO57" s="160"/>
      <c r="MYP57" s="154"/>
      <c r="MYQ57" s="161"/>
      <c r="MYR57" s="160"/>
      <c r="MYS57" s="154"/>
      <c r="MYT57" s="161"/>
      <c r="MYU57" s="160"/>
      <c r="MYV57" s="154"/>
      <c r="MYW57" s="161"/>
      <c r="MYX57" s="160"/>
      <c r="MYY57" s="154"/>
      <c r="MYZ57" s="161"/>
      <c r="MZA57" s="160"/>
      <c r="MZB57" s="154"/>
      <c r="MZC57" s="161"/>
      <c r="MZD57" s="160"/>
      <c r="MZE57" s="154"/>
      <c r="MZF57" s="161"/>
      <c r="MZG57" s="160"/>
      <c r="MZH57" s="154"/>
      <c r="MZI57" s="161"/>
      <c r="MZJ57" s="160"/>
      <c r="MZK57" s="154"/>
      <c r="MZL57" s="161"/>
      <c r="MZM57" s="160"/>
      <c r="MZN57" s="154"/>
      <c r="MZO57" s="161"/>
      <c r="MZP57" s="160"/>
      <c r="MZQ57" s="154"/>
      <c r="MZR57" s="161"/>
      <c r="MZS57" s="160"/>
      <c r="MZT57" s="154"/>
      <c r="MZU57" s="161"/>
      <c r="MZV57" s="160"/>
      <c r="MZW57" s="154"/>
      <c r="MZX57" s="161"/>
      <c r="MZY57" s="160"/>
      <c r="MZZ57" s="154"/>
      <c r="NAA57" s="161"/>
      <c r="NAB57" s="160"/>
      <c r="NAC57" s="154"/>
      <c r="NAD57" s="161"/>
      <c r="NAE57" s="160"/>
      <c r="NAF57" s="154"/>
      <c r="NAG57" s="161"/>
      <c r="NAH57" s="160"/>
      <c r="NAI57" s="154"/>
      <c r="NAJ57" s="161"/>
      <c r="NAK57" s="160"/>
      <c r="NAL57" s="154"/>
      <c r="NAM57" s="161"/>
      <c r="NAN57" s="160"/>
      <c r="NAO57" s="154"/>
      <c r="NAP57" s="161"/>
      <c r="NAQ57" s="160"/>
      <c r="NAR57" s="154"/>
      <c r="NAS57" s="161"/>
      <c r="NAT57" s="160"/>
      <c r="NAU57" s="154"/>
      <c r="NAV57" s="161"/>
      <c r="NAW57" s="160"/>
      <c r="NAX57" s="154"/>
      <c r="NAY57" s="161"/>
      <c r="NAZ57" s="160"/>
      <c r="NBA57" s="154"/>
      <c r="NBB57" s="161"/>
      <c r="NBC57" s="160"/>
      <c r="NBD57" s="154"/>
      <c r="NBE57" s="161"/>
      <c r="NBF57" s="160"/>
      <c r="NBG57" s="154"/>
      <c r="NBH57" s="161"/>
      <c r="NBI57" s="160"/>
      <c r="NBJ57" s="154"/>
      <c r="NBK57" s="161"/>
      <c r="NBL57" s="160"/>
      <c r="NBM57" s="154"/>
      <c r="NBN57" s="161"/>
      <c r="NBO57" s="160"/>
      <c r="NBP57" s="154"/>
      <c r="NBQ57" s="161"/>
      <c r="NBR57" s="160"/>
      <c r="NBS57" s="154"/>
      <c r="NBT57" s="161"/>
      <c r="NBU57" s="160"/>
      <c r="NBV57" s="154"/>
      <c r="NBW57" s="161"/>
      <c r="NBX57" s="160"/>
      <c r="NBY57" s="154"/>
      <c r="NBZ57" s="161"/>
      <c r="NCA57" s="160"/>
      <c r="NCB57" s="154"/>
      <c r="NCC57" s="161"/>
      <c r="NCD57" s="160"/>
      <c r="NCE57" s="154"/>
      <c r="NCF57" s="161"/>
      <c r="NCG57" s="160"/>
      <c r="NCH57" s="154"/>
      <c r="NCI57" s="161"/>
      <c r="NCJ57" s="160"/>
      <c r="NCK57" s="154"/>
      <c r="NCL57" s="161"/>
      <c r="NCM57" s="160"/>
      <c r="NCN57" s="154"/>
      <c r="NCO57" s="161"/>
      <c r="NCP57" s="160"/>
      <c r="NCQ57" s="154"/>
      <c r="NCR57" s="161"/>
      <c r="NCS57" s="160"/>
      <c r="NCT57" s="154"/>
      <c r="NCU57" s="161"/>
      <c r="NCV57" s="160"/>
      <c r="NCW57" s="154"/>
      <c r="NCX57" s="161"/>
      <c r="NCY57" s="160"/>
      <c r="NCZ57" s="154"/>
      <c r="NDA57" s="161"/>
      <c r="NDB57" s="160"/>
      <c r="NDC57" s="154"/>
      <c r="NDD57" s="161"/>
      <c r="NDE57" s="160"/>
      <c r="NDF57" s="154"/>
      <c r="NDG57" s="161"/>
      <c r="NDH57" s="160"/>
      <c r="NDI57" s="154"/>
      <c r="NDJ57" s="161"/>
      <c r="NDK57" s="160"/>
      <c r="NDL57" s="154"/>
      <c r="NDM57" s="161"/>
      <c r="NDN57" s="160"/>
      <c r="NDO57" s="154"/>
      <c r="NDP57" s="161"/>
      <c r="NDQ57" s="160"/>
      <c r="NDR57" s="154"/>
      <c r="NDS57" s="161"/>
      <c r="NDT57" s="160"/>
      <c r="NDU57" s="154"/>
      <c r="NDV57" s="161"/>
      <c r="NDW57" s="160"/>
      <c r="NDX57" s="154"/>
      <c r="NDY57" s="161"/>
      <c r="NDZ57" s="160"/>
      <c r="NEA57" s="154"/>
      <c r="NEB57" s="161"/>
      <c r="NEC57" s="160"/>
      <c r="NED57" s="154"/>
      <c r="NEE57" s="161"/>
      <c r="NEF57" s="160"/>
      <c r="NEG57" s="154"/>
      <c r="NEH57" s="161"/>
      <c r="NEI57" s="160"/>
      <c r="NEJ57" s="154"/>
      <c r="NEK57" s="161"/>
      <c r="NEL57" s="160"/>
      <c r="NEM57" s="154"/>
      <c r="NEN57" s="161"/>
      <c r="NEO57" s="160"/>
      <c r="NEP57" s="154"/>
      <c r="NEQ57" s="161"/>
      <c r="NER57" s="160"/>
      <c r="NES57" s="154"/>
      <c r="NET57" s="161"/>
      <c r="NEU57" s="160"/>
      <c r="NEV57" s="154"/>
      <c r="NEW57" s="161"/>
      <c r="NEX57" s="160"/>
      <c r="NEY57" s="154"/>
      <c r="NEZ57" s="161"/>
      <c r="NFA57" s="160"/>
      <c r="NFB57" s="154"/>
      <c r="NFC57" s="161"/>
      <c r="NFD57" s="160"/>
      <c r="NFE57" s="154"/>
      <c r="NFF57" s="161"/>
      <c r="NFG57" s="160"/>
      <c r="NFH57" s="154"/>
      <c r="NFI57" s="161"/>
      <c r="NFJ57" s="160"/>
      <c r="NFK57" s="154"/>
      <c r="NFL57" s="161"/>
      <c r="NFM57" s="160"/>
      <c r="NFN57" s="154"/>
      <c r="NFO57" s="161"/>
      <c r="NFP57" s="160"/>
      <c r="NFQ57" s="154"/>
      <c r="NFR57" s="161"/>
      <c r="NFS57" s="160"/>
      <c r="NFT57" s="154"/>
      <c r="NFU57" s="161"/>
      <c r="NFV57" s="160"/>
      <c r="NFW57" s="154"/>
      <c r="NFX57" s="161"/>
      <c r="NFY57" s="160"/>
      <c r="NFZ57" s="154"/>
      <c r="NGA57" s="161"/>
      <c r="NGB57" s="160"/>
      <c r="NGC57" s="154"/>
      <c r="NGD57" s="161"/>
      <c r="NGE57" s="160"/>
      <c r="NGF57" s="154"/>
      <c r="NGG57" s="161"/>
      <c r="NGH57" s="160"/>
      <c r="NGI57" s="154"/>
      <c r="NGJ57" s="161"/>
      <c r="NGK57" s="160"/>
      <c r="NGL57" s="154"/>
      <c r="NGM57" s="161"/>
      <c r="NGN57" s="160"/>
      <c r="NGO57" s="154"/>
      <c r="NGP57" s="161"/>
      <c r="NGQ57" s="160"/>
      <c r="NGR57" s="154"/>
      <c r="NGS57" s="161"/>
      <c r="NGT57" s="160"/>
      <c r="NGU57" s="154"/>
      <c r="NGV57" s="161"/>
      <c r="NGW57" s="160"/>
      <c r="NGX57" s="154"/>
      <c r="NGY57" s="161"/>
      <c r="NGZ57" s="160"/>
      <c r="NHA57" s="154"/>
      <c r="NHB57" s="161"/>
      <c r="NHC57" s="160"/>
      <c r="NHD57" s="154"/>
      <c r="NHE57" s="161"/>
      <c r="NHF57" s="160"/>
      <c r="NHG57" s="154"/>
      <c r="NHH57" s="161"/>
      <c r="NHI57" s="160"/>
      <c r="NHJ57" s="154"/>
      <c r="NHK57" s="161"/>
      <c r="NHL57" s="160"/>
      <c r="NHM57" s="154"/>
      <c r="NHN57" s="161"/>
      <c r="NHO57" s="160"/>
      <c r="NHP57" s="154"/>
      <c r="NHQ57" s="161"/>
      <c r="NHR57" s="160"/>
      <c r="NHS57" s="154"/>
      <c r="NHT57" s="161"/>
      <c r="NHU57" s="160"/>
      <c r="NHV57" s="154"/>
      <c r="NHW57" s="161"/>
      <c r="NHX57" s="160"/>
      <c r="NHY57" s="154"/>
      <c r="NHZ57" s="161"/>
      <c r="NIA57" s="160"/>
      <c r="NIB57" s="154"/>
      <c r="NIC57" s="161"/>
      <c r="NID57" s="160"/>
      <c r="NIE57" s="154"/>
      <c r="NIF57" s="161"/>
      <c r="NIG57" s="160"/>
      <c r="NIH57" s="154"/>
      <c r="NII57" s="161"/>
      <c r="NIJ57" s="160"/>
      <c r="NIK57" s="154"/>
      <c r="NIL57" s="161"/>
      <c r="NIM57" s="160"/>
      <c r="NIN57" s="154"/>
      <c r="NIO57" s="161"/>
      <c r="NIP57" s="160"/>
      <c r="NIQ57" s="154"/>
      <c r="NIR57" s="161"/>
      <c r="NIS57" s="160"/>
      <c r="NIT57" s="154"/>
      <c r="NIU57" s="161"/>
      <c r="NIV57" s="160"/>
      <c r="NIW57" s="154"/>
      <c r="NIX57" s="161"/>
      <c r="NIY57" s="160"/>
      <c r="NIZ57" s="154"/>
      <c r="NJA57" s="161"/>
      <c r="NJB57" s="160"/>
      <c r="NJC57" s="154"/>
      <c r="NJD57" s="161"/>
      <c r="NJE57" s="160"/>
      <c r="NJF57" s="154"/>
      <c r="NJG57" s="161"/>
      <c r="NJH57" s="160"/>
      <c r="NJI57" s="154"/>
      <c r="NJJ57" s="161"/>
      <c r="NJK57" s="160"/>
      <c r="NJL57" s="154"/>
      <c r="NJM57" s="161"/>
      <c r="NJN57" s="160"/>
      <c r="NJO57" s="154"/>
      <c r="NJP57" s="161"/>
      <c r="NJQ57" s="160"/>
      <c r="NJR57" s="154"/>
      <c r="NJS57" s="161"/>
      <c r="NJT57" s="160"/>
      <c r="NJU57" s="154"/>
      <c r="NJV57" s="161"/>
      <c r="NJW57" s="160"/>
      <c r="NJX57" s="154"/>
      <c r="NJY57" s="161"/>
      <c r="NJZ57" s="160"/>
      <c r="NKA57" s="154"/>
      <c r="NKB57" s="161"/>
      <c r="NKC57" s="160"/>
      <c r="NKD57" s="154"/>
      <c r="NKE57" s="161"/>
      <c r="NKF57" s="160"/>
      <c r="NKG57" s="154"/>
      <c r="NKH57" s="161"/>
      <c r="NKI57" s="160"/>
      <c r="NKJ57" s="154"/>
      <c r="NKK57" s="161"/>
      <c r="NKL57" s="160"/>
      <c r="NKM57" s="154"/>
      <c r="NKN57" s="161"/>
      <c r="NKO57" s="160"/>
      <c r="NKP57" s="154"/>
      <c r="NKQ57" s="161"/>
      <c r="NKR57" s="160"/>
      <c r="NKS57" s="154"/>
      <c r="NKT57" s="161"/>
      <c r="NKU57" s="160"/>
      <c r="NKV57" s="154"/>
      <c r="NKW57" s="161"/>
      <c r="NKX57" s="160"/>
      <c r="NKY57" s="154"/>
      <c r="NKZ57" s="161"/>
      <c r="NLA57" s="160"/>
      <c r="NLB57" s="154"/>
      <c r="NLC57" s="161"/>
      <c r="NLD57" s="160"/>
      <c r="NLE57" s="154"/>
      <c r="NLF57" s="161"/>
      <c r="NLG57" s="160"/>
      <c r="NLH57" s="154"/>
      <c r="NLI57" s="161"/>
      <c r="NLJ57" s="160"/>
      <c r="NLK57" s="154"/>
      <c r="NLL57" s="161"/>
      <c r="NLM57" s="160"/>
      <c r="NLN57" s="154"/>
      <c r="NLO57" s="161"/>
      <c r="NLP57" s="160"/>
      <c r="NLQ57" s="154"/>
      <c r="NLR57" s="161"/>
      <c r="NLS57" s="160"/>
      <c r="NLT57" s="154"/>
      <c r="NLU57" s="161"/>
      <c r="NLV57" s="160"/>
      <c r="NLW57" s="154"/>
      <c r="NLX57" s="161"/>
      <c r="NLY57" s="160"/>
      <c r="NLZ57" s="154"/>
      <c r="NMA57" s="161"/>
      <c r="NMB57" s="160"/>
      <c r="NMC57" s="154"/>
      <c r="NMD57" s="161"/>
      <c r="NME57" s="160"/>
      <c r="NMF57" s="154"/>
      <c r="NMG57" s="161"/>
      <c r="NMH57" s="160"/>
      <c r="NMI57" s="154"/>
      <c r="NMJ57" s="161"/>
      <c r="NMK57" s="160"/>
      <c r="NML57" s="154"/>
      <c r="NMM57" s="161"/>
      <c r="NMN57" s="160"/>
      <c r="NMO57" s="154"/>
      <c r="NMP57" s="161"/>
      <c r="NMQ57" s="160"/>
      <c r="NMR57" s="154"/>
      <c r="NMS57" s="161"/>
      <c r="NMT57" s="160"/>
      <c r="NMU57" s="154"/>
      <c r="NMV57" s="161"/>
      <c r="NMW57" s="160"/>
      <c r="NMX57" s="154"/>
      <c r="NMY57" s="161"/>
      <c r="NMZ57" s="160"/>
      <c r="NNA57" s="154"/>
      <c r="NNB57" s="161"/>
      <c r="NNC57" s="160"/>
      <c r="NND57" s="154"/>
      <c r="NNE57" s="161"/>
      <c r="NNF57" s="160"/>
      <c r="NNG57" s="154"/>
      <c r="NNH57" s="161"/>
      <c r="NNI57" s="160"/>
      <c r="NNJ57" s="154"/>
      <c r="NNK57" s="161"/>
      <c r="NNL57" s="160"/>
      <c r="NNM57" s="154"/>
      <c r="NNN57" s="161"/>
      <c r="NNO57" s="160"/>
      <c r="NNP57" s="154"/>
      <c r="NNQ57" s="161"/>
      <c r="NNR57" s="160"/>
      <c r="NNS57" s="154"/>
      <c r="NNT57" s="161"/>
      <c r="NNU57" s="160"/>
      <c r="NNV57" s="154"/>
      <c r="NNW57" s="161"/>
      <c r="NNX57" s="160"/>
      <c r="NNY57" s="154"/>
      <c r="NNZ57" s="161"/>
      <c r="NOA57" s="160"/>
      <c r="NOB57" s="154"/>
      <c r="NOC57" s="161"/>
      <c r="NOD57" s="160"/>
      <c r="NOE57" s="154"/>
      <c r="NOF57" s="161"/>
      <c r="NOG57" s="160"/>
      <c r="NOH57" s="154"/>
      <c r="NOI57" s="161"/>
      <c r="NOJ57" s="160"/>
      <c r="NOK57" s="154"/>
      <c r="NOL57" s="161"/>
      <c r="NOM57" s="160"/>
      <c r="NON57" s="154"/>
      <c r="NOO57" s="161"/>
      <c r="NOP57" s="160"/>
      <c r="NOQ57" s="154"/>
      <c r="NOR57" s="161"/>
      <c r="NOS57" s="160"/>
      <c r="NOT57" s="154"/>
      <c r="NOU57" s="161"/>
      <c r="NOV57" s="160"/>
      <c r="NOW57" s="154"/>
      <c r="NOX57" s="161"/>
      <c r="NOY57" s="160"/>
      <c r="NOZ57" s="154"/>
      <c r="NPA57" s="161"/>
      <c r="NPB57" s="160"/>
      <c r="NPC57" s="154"/>
      <c r="NPD57" s="161"/>
      <c r="NPE57" s="160"/>
      <c r="NPF57" s="154"/>
      <c r="NPG57" s="161"/>
      <c r="NPH57" s="160"/>
      <c r="NPI57" s="154"/>
      <c r="NPJ57" s="161"/>
      <c r="NPK57" s="160"/>
      <c r="NPL57" s="154"/>
      <c r="NPM57" s="161"/>
      <c r="NPN57" s="160"/>
      <c r="NPO57" s="154"/>
      <c r="NPP57" s="161"/>
      <c r="NPQ57" s="160"/>
      <c r="NPR57" s="154"/>
      <c r="NPS57" s="161"/>
      <c r="NPT57" s="160"/>
      <c r="NPU57" s="154"/>
      <c r="NPV57" s="161"/>
      <c r="NPW57" s="160"/>
      <c r="NPX57" s="154"/>
      <c r="NPY57" s="161"/>
      <c r="NPZ57" s="160"/>
      <c r="NQA57" s="154"/>
      <c r="NQB57" s="161"/>
      <c r="NQC57" s="160"/>
      <c r="NQD57" s="154"/>
      <c r="NQE57" s="161"/>
      <c r="NQF57" s="160"/>
      <c r="NQG57" s="154"/>
      <c r="NQH57" s="161"/>
      <c r="NQI57" s="160"/>
      <c r="NQJ57" s="154"/>
      <c r="NQK57" s="161"/>
      <c r="NQL57" s="160"/>
      <c r="NQM57" s="154"/>
      <c r="NQN57" s="161"/>
      <c r="NQO57" s="160"/>
      <c r="NQP57" s="154"/>
      <c r="NQQ57" s="161"/>
      <c r="NQR57" s="160"/>
      <c r="NQS57" s="154"/>
      <c r="NQT57" s="161"/>
      <c r="NQU57" s="160"/>
      <c r="NQV57" s="154"/>
      <c r="NQW57" s="161"/>
      <c r="NQX57" s="160"/>
      <c r="NQY57" s="154"/>
      <c r="NQZ57" s="161"/>
      <c r="NRA57" s="160"/>
      <c r="NRB57" s="154"/>
      <c r="NRC57" s="161"/>
      <c r="NRD57" s="160"/>
      <c r="NRE57" s="154"/>
      <c r="NRF57" s="161"/>
      <c r="NRG57" s="160"/>
      <c r="NRH57" s="154"/>
      <c r="NRI57" s="161"/>
      <c r="NRJ57" s="160"/>
      <c r="NRK57" s="154"/>
      <c r="NRL57" s="161"/>
      <c r="NRM57" s="160"/>
      <c r="NRN57" s="154"/>
      <c r="NRO57" s="161"/>
      <c r="NRP57" s="160"/>
      <c r="NRQ57" s="154"/>
      <c r="NRR57" s="161"/>
      <c r="NRS57" s="160"/>
      <c r="NRT57" s="154"/>
      <c r="NRU57" s="161"/>
      <c r="NRV57" s="160"/>
      <c r="NRW57" s="154"/>
      <c r="NRX57" s="161"/>
      <c r="NRY57" s="160"/>
      <c r="NRZ57" s="154"/>
      <c r="NSA57" s="161"/>
      <c r="NSB57" s="160"/>
      <c r="NSC57" s="154"/>
      <c r="NSD57" s="161"/>
      <c r="NSE57" s="160"/>
      <c r="NSF57" s="154"/>
      <c r="NSG57" s="161"/>
      <c r="NSH57" s="160"/>
      <c r="NSI57" s="154"/>
      <c r="NSJ57" s="161"/>
      <c r="NSK57" s="160"/>
      <c r="NSL57" s="154"/>
      <c r="NSM57" s="161"/>
      <c r="NSN57" s="160"/>
      <c r="NSO57" s="154"/>
      <c r="NSP57" s="161"/>
      <c r="NSQ57" s="160"/>
      <c r="NSR57" s="154"/>
      <c r="NSS57" s="161"/>
      <c r="NST57" s="160"/>
      <c r="NSU57" s="154"/>
      <c r="NSV57" s="161"/>
      <c r="NSW57" s="160"/>
      <c r="NSX57" s="154"/>
      <c r="NSY57" s="161"/>
      <c r="NSZ57" s="160"/>
      <c r="NTA57" s="154"/>
      <c r="NTB57" s="161"/>
      <c r="NTC57" s="160"/>
      <c r="NTD57" s="154"/>
      <c r="NTE57" s="161"/>
      <c r="NTF57" s="160"/>
      <c r="NTG57" s="154"/>
      <c r="NTH57" s="161"/>
      <c r="NTI57" s="160"/>
      <c r="NTJ57" s="154"/>
      <c r="NTK57" s="161"/>
      <c r="NTL57" s="160"/>
      <c r="NTM57" s="154"/>
      <c r="NTN57" s="161"/>
      <c r="NTO57" s="160"/>
      <c r="NTP57" s="154"/>
      <c r="NTQ57" s="161"/>
      <c r="NTR57" s="160"/>
      <c r="NTS57" s="154"/>
      <c r="NTT57" s="161"/>
      <c r="NTU57" s="160"/>
      <c r="NTV57" s="154"/>
      <c r="NTW57" s="161"/>
      <c r="NTX57" s="160"/>
      <c r="NTY57" s="154"/>
      <c r="NTZ57" s="161"/>
      <c r="NUA57" s="160"/>
      <c r="NUB57" s="154"/>
      <c r="NUC57" s="161"/>
      <c r="NUD57" s="160"/>
      <c r="NUE57" s="154"/>
      <c r="NUF57" s="161"/>
      <c r="NUG57" s="160"/>
      <c r="NUH57" s="154"/>
      <c r="NUI57" s="161"/>
      <c r="NUJ57" s="160"/>
      <c r="NUK57" s="154"/>
      <c r="NUL57" s="161"/>
      <c r="NUM57" s="160"/>
      <c r="NUN57" s="154"/>
      <c r="NUO57" s="161"/>
      <c r="NUP57" s="160"/>
      <c r="NUQ57" s="154"/>
      <c r="NUR57" s="161"/>
      <c r="NUS57" s="160"/>
      <c r="NUT57" s="154"/>
      <c r="NUU57" s="161"/>
      <c r="NUV57" s="160"/>
      <c r="NUW57" s="154"/>
      <c r="NUX57" s="161"/>
      <c r="NUY57" s="160"/>
      <c r="NUZ57" s="154"/>
      <c r="NVA57" s="161"/>
      <c r="NVB57" s="160"/>
      <c r="NVC57" s="154"/>
      <c r="NVD57" s="161"/>
      <c r="NVE57" s="160"/>
      <c r="NVF57" s="154"/>
      <c r="NVG57" s="161"/>
      <c r="NVH57" s="160"/>
      <c r="NVI57" s="154"/>
      <c r="NVJ57" s="161"/>
      <c r="NVK57" s="160"/>
      <c r="NVL57" s="154"/>
      <c r="NVM57" s="161"/>
      <c r="NVN57" s="160"/>
      <c r="NVO57" s="154"/>
      <c r="NVP57" s="161"/>
      <c r="NVQ57" s="160"/>
      <c r="NVR57" s="154"/>
      <c r="NVS57" s="161"/>
      <c r="NVT57" s="160"/>
      <c r="NVU57" s="154"/>
      <c r="NVV57" s="161"/>
      <c r="NVW57" s="160"/>
      <c r="NVX57" s="154"/>
      <c r="NVY57" s="161"/>
      <c r="NVZ57" s="160"/>
      <c r="NWA57" s="154"/>
      <c r="NWB57" s="161"/>
      <c r="NWC57" s="160"/>
      <c r="NWD57" s="154"/>
      <c r="NWE57" s="161"/>
      <c r="NWF57" s="160"/>
      <c r="NWG57" s="154"/>
      <c r="NWH57" s="161"/>
      <c r="NWI57" s="160"/>
      <c r="NWJ57" s="154"/>
      <c r="NWK57" s="161"/>
      <c r="NWL57" s="160"/>
      <c r="NWM57" s="154"/>
      <c r="NWN57" s="161"/>
      <c r="NWO57" s="160"/>
      <c r="NWP57" s="154"/>
      <c r="NWQ57" s="161"/>
      <c r="NWR57" s="160"/>
      <c r="NWS57" s="154"/>
      <c r="NWT57" s="161"/>
      <c r="NWU57" s="160"/>
      <c r="NWV57" s="154"/>
      <c r="NWW57" s="161"/>
      <c r="NWX57" s="160"/>
      <c r="NWY57" s="154"/>
      <c r="NWZ57" s="161"/>
      <c r="NXA57" s="160"/>
      <c r="NXB57" s="154"/>
      <c r="NXC57" s="161"/>
      <c r="NXD57" s="160"/>
      <c r="NXE57" s="154"/>
      <c r="NXF57" s="161"/>
      <c r="NXG57" s="160"/>
      <c r="NXH57" s="154"/>
      <c r="NXI57" s="161"/>
      <c r="NXJ57" s="160"/>
      <c r="NXK57" s="154"/>
      <c r="NXL57" s="161"/>
      <c r="NXM57" s="160"/>
      <c r="NXN57" s="154"/>
      <c r="NXO57" s="161"/>
      <c r="NXP57" s="160"/>
      <c r="NXQ57" s="154"/>
      <c r="NXR57" s="161"/>
      <c r="NXS57" s="160"/>
      <c r="NXT57" s="154"/>
      <c r="NXU57" s="161"/>
      <c r="NXV57" s="160"/>
      <c r="NXW57" s="154"/>
      <c r="NXX57" s="161"/>
      <c r="NXY57" s="160"/>
      <c r="NXZ57" s="154"/>
      <c r="NYA57" s="161"/>
      <c r="NYB57" s="160"/>
      <c r="NYC57" s="154"/>
      <c r="NYD57" s="161"/>
      <c r="NYE57" s="160"/>
      <c r="NYF57" s="154"/>
      <c r="NYG57" s="161"/>
      <c r="NYH57" s="160"/>
      <c r="NYI57" s="154"/>
      <c r="NYJ57" s="161"/>
      <c r="NYK57" s="160"/>
      <c r="NYL57" s="154"/>
      <c r="NYM57" s="161"/>
      <c r="NYN57" s="160"/>
      <c r="NYO57" s="154"/>
      <c r="NYP57" s="161"/>
      <c r="NYQ57" s="160"/>
      <c r="NYR57" s="154"/>
      <c r="NYS57" s="161"/>
      <c r="NYT57" s="160"/>
      <c r="NYU57" s="154"/>
      <c r="NYV57" s="161"/>
      <c r="NYW57" s="160"/>
      <c r="NYX57" s="154"/>
      <c r="NYY57" s="161"/>
      <c r="NYZ57" s="160"/>
      <c r="NZA57" s="154"/>
      <c r="NZB57" s="161"/>
      <c r="NZC57" s="160"/>
      <c r="NZD57" s="154"/>
      <c r="NZE57" s="161"/>
      <c r="NZF57" s="160"/>
      <c r="NZG57" s="154"/>
      <c r="NZH57" s="161"/>
      <c r="NZI57" s="160"/>
      <c r="NZJ57" s="154"/>
      <c r="NZK57" s="161"/>
      <c r="NZL57" s="160"/>
      <c r="NZM57" s="154"/>
      <c r="NZN57" s="161"/>
      <c r="NZO57" s="160"/>
      <c r="NZP57" s="154"/>
      <c r="NZQ57" s="161"/>
      <c r="NZR57" s="160"/>
      <c r="NZS57" s="154"/>
      <c r="NZT57" s="161"/>
      <c r="NZU57" s="160"/>
      <c r="NZV57" s="154"/>
      <c r="NZW57" s="161"/>
      <c r="NZX57" s="160"/>
      <c r="NZY57" s="154"/>
      <c r="NZZ57" s="161"/>
      <c r="OAA57" s="160"/>
      <c r="OAB57" s="154"/>
      <c r="OAC57" s="161"/>
      <c r="OAD57" s="160"/>
      <c r="OAE57" s="154"/>
      <c r="OAF57" s="161"/>
      <c r="OAG57" s="160"/>
      <c r="OAH57" s="154"/>
      <c r="OAI57" s="161"/>
      <c r="OAJ57" s="160"/>
      <c r="OAK57" s="154"/>
      <c r="OAL57" s="161"/>
      <c r="OAM57" s="160"/>
      <c r="OAN57" s="154"/>
      <c r="OAO57" s="161"/>
      <c r="OAP57" s="160"/>
      <c r="OAQ57" s="154"/>
      <c r="OAR57" s="161"/>
      <c r="OAS57" s="160"/>
      <c r="OAT57" s="154"/>
      <c r="OAU57" s="161"/>
      <c r="OAV57" s="160"/>
      <c r="OAW57" s="154"/>
      <c r="OAX57" s="161"/>
      <c r="OAY57" s="160"/>
      <c r="OAZ57" s="154"/>
      <c r="OBA57" s="161"/>
      <c r="OBB57" s="160"/>
      <c r="OBC57" s="154"/>
      <c r="OBD57" s="161"/>
      <c r="OBE57" s="160"/>
      <c r="OBF57" s="154"/>
      <c r="OBG57" s="161"/>
      <c r="OBH57" s="160"/>
      <c r="OBI57" s="154"/>
      <c r="OBJ57" s="161"/>
      <c r="OBK57" s="160"/>
      <c r="OBL57" s="154"/>
      <c r="OBM57" s="161"/>
      <c r="OBN57" s="160"/>
      <c r="OBO57" s="154"/>
      <c r="OBP57" s="161"/>
      <c r="OBQ57" s="160"/>
      <c r="OBR57" s="154"/>
      <c r="OBS57" s="161"/>
      <c r="OBT57" s="160"/>
      <c r="OBU57" s="154"/>
      <c r="OBV57" s="161"/>
      <c r="OBW57" s="160"/>
      <c r="OBX57" s="154"/>
      <c r="OBY57" s="161"/>
      <c r="OBZ57" s="160"/>
      <c r="OCA57" s="154"/>
      <c r="OCB57" s="161"/>
      <c r="OCC57" s="160"/>
      <c r="OCD57" s="154"/>
      <c r="OCE57" s="161"/>
      <c r="OCF57" s="160"/>
      <c r="OCG57" s="154"/>
      <c r="OCH57" s="161"/>
      <c r="OCI57" s="160"/>
      <c r="OCJ57" s="154"/>
      <c r="OCK57" s="161"/>
      <c r="OCL57" s="160"/>
      <c r="OCM57" s="154"/>
      <c r="OCN57" s="161"/>
      <c r="OCO57" s="160"/>
      <c r="OCP57" s="154"/>
      <c r="OCQ57" s="161"/>
      <c r="OCR57" s="160"/>
      <c r="OCS57" s="154"/>
      <c r="OCT57" s="161"/>
      <c r="OCU57" s="160"/>
      <c r="OCV57" s="154"/>
      <c r="OCW57" s="161"/>
      <c r="OCX57" s="160"/>
      <c r="OCY57" s="154"/>
      <c r="OCZ57" s="161"/>
      <c r="ODA57" s="160"/>
      <c r="ODB57" s="154"/>
      <c r="ODC57" s="161"/>
      <c r="ODD57" s="160"/>
      <c r="ODE57" s="154"/>
      <c r="ODF57" s="161"/>
      <c r="ODG57" s="160"/>
      <c r="ODH57" s="154"/>
      <c r="ODI57" s="161"/>
      <c r="ODJ57" s="160"/>
      <c r="ODK57" s="154"/>
      <c r="ODL57" s="161"/>
      <c r="ODM57" s="160"/>
      <c r="ODN57" s="154"/>
      <c r="ODO57" s="161"/>
      <c r="ODP57" s="160"/>
      <c r="ODQ57" s="154"/>
      <c r="ODR57" s="161"/>
      <c r="ODS57" s="160"/>
      <c r="ODT57" s="154"/>
      <c r="ODU57" s="161"/>
      <c r="ODV57" s="160"/>
      <c r="ODW57" s="154"/>
      <c r="ODX57" s="161"/>
      <c r="ODY57" s="160"/>
      <c r="ODZ57" s="154"/>
      <c r="OEA57" s="161"/>
      <c r="OEB57" s="160"/>
      <c r="OEC57" s="154"/>
      <c r="OED57" s="161"/>
      <c r="OEE57" s="160"/>
      <c r="OEF57" s="154"/>
      <c r="OEG57" s="161"/>
      <c r="OEH57" s="160"/>
      <c r="OEI57" s="154"/>
      <c r="OEJ57" s="161"/>
      <c r="OEK57" s="160"/>
      <c r="OEL57" s="154"/>
      <c r="OEM57" s="161"/>
      <c r="OEN57" s="160"/>
      <c r="OEO57" s="154"/>
      <c r="OEP57" s="161"/>
      <c r="OEQ57" s="160"/>
      <c r="OER57" s="154"/>
      <c r="OES57" s="161"/>
      <c r="OET57" s="160"/>
      <c r="OEU57" s="154"/>
      <c r="OEV57" s="161"/>
      <c r="OEW57" s="160"/>
      <c r="OEX57" s="154"/>
      <c r="OEY57" s="161"/>
      <c r="OEZ57" s="160"/>
      <c r="OFA57" s="154"/>
      <c r="OFB57" s="161"/>
      <c r="OFC57" s="160"/>
      <c r="OFD57" s="154"/>
      <c r="OFE57" s="161"/>
      <c r="OFF57" s="160"/>
      <c r="OFG57" s="154"/>
      <c r="OFH57" s="161"/>
      <c r="OFI57" s="160"/>
      <c r="OFJ57" s="154"/>
      <c r="OFK57" s="161"/>
      <c r="OFL57" s="160"/>
      <c r="OFM57" s="154"/>
      <c r="OFN57" s="161"/>
      <c r="OFO57" s="160"/>
      <c r="OFP57" s="154"/>
      <c r="OFQ57" s="161"/>
      <c r="OFR57" s="160"/>
      <c r="OFS57" s="154"/>
      <c r="OFT57" s="161"/>
      <c r="OFU57" s="160"/>
      <c r="OFV57" s="154"/>
      <c r="OFW57" s="161"/>
      <c r="OFX57" s="160"/>
      <c r="OFY57" s="154"/>
      <c r="OFZ57" s="161"/>
      <c r="OGA57" s="160"/>
      <c r="OGB57" s="154"/>
      <c r="OGC57" s="161"/>
      <c r="OGD57" s="160"/>
      <c r="OGE57" s="154"/>
      <c r="OGF57" s="161"/>
      <c r="OGG57" s="160"/>
      <c r="OGH57" s="154"/>
      <c r="OGI57" s="161"/>
      <c r="OGJ57" s="160"/>
      <c r="OGK57" s="154"/>
      <c r="OGL57" s="161"/>
      <c r="OGM57" s="160"/>
      <c r="OGN57" s="154"/>
      <c r="OGO57" s="161"/>
      <c r="OGP57" s="160"/>
      <c r="OGQ57" s="154"/>
      <c r="OGR57" s="161"/>
      <c r="OGS57" s="160"/>
      <c r="OGT57" s="154"/>
      <c r="OGU57" s="161"/>
      <c r="OGV57" s="160"/>
      <c r="OGW57" s="154"/>
      <c r="OGX57" s="161"/>
      <c r="OGY57" s="160"/>
      <c r="OGZ57" s="154"/>
      <c r="OHA57" s="161"/>
      <c r="OHB57" s="160"/>
      <c r="OHC57" s="154"/>
      <c r="OHD57" s="161"/>
      <c r="OHE57" s="160"/>
      <c r="OHF57" s="154"/>
      <c r="OHG57" s="161"/>
      <c r="OHH57" s="160"/>
      <c r="OHI57" s="154"/>
      <c r="OHJ57" s="161"/>
      <c r="OHK57" s="160"/>
      <c r="OHL57" s="154"/>
      <c r="OHM57" s="161"/>
      <c r="OHN57" s="160"/>
      <c r="OHO57" s="154"/>
      <c r="OHP57" s="161"/>
      <c r="OHQ57" s="160"/>
      <c r="OHR57" s="154"/>
      <c r="OHS57" s="161"/>
      <c r="OHT57" s="160"/>
      <c r="OHU57" s="154"/>
      <c r="OHV57" s="161"/>
      <c r="OHW57" s="160"/>
      <c r="OHX57" s="154"/>
      <c r="OHY57" s="161"/>
      <c r="OHZ57" s="160"/>
      <c r="OIA57" s="154"/>
      <c r="OIB57" s="161"/>
      <c r="OIC57" s="160"/>
      <c r="OID57" s="154"/>
      <c r="OIE57" s="161"/>
      <c r="OIF57" s="160"/>
      <c r="OIG57" s="154"/>
      <c r="OIH57" s="161"/>
      <c r="OII57" s="160"/>
      <c r="OIJ57" s="154"/>
      <c r="OIK57" s="161"/>
      <c r="OIL57" s="160"/>
      <c r="OIM57" s="154"/>
      <c r="OIN57" s="161"/>
      <c r="OIO57" s="160"/>
      <c r="OIP57" s="154"/>
      <c r="OIQ57" s="161"/>
      <c r="OIR57" s="160"/>
      <c r="OIS57" s="154"/>
      <c r="OIT57" s="161"/>
      <c r="OIU57" s="160"/>
      <c r="OIV57" s="154"/>
      <c r="OIW57" s="161"/>
      <c r="OIX57" s="160"/>
      <c r="OIY57" s="154"/>
      <c r="OIZ57" s="161"/>
      <c r="OJA57" s="160"/>
      <c r="OJB57" s="154"/>
      <c r="OJC57" s="161"/>
      <c r="OJD57" s="160"/>
      <c r="OJE57" s="154"/>
      <c r="OJF57" s="161"/>
      <c r="OJG57" s="160"/>
      <c r="OJH57" s="154"/>
      <c r="OJI57" s="161"/>
      <c r="OJJ57" s="160"/>
      <c r="OJK57" s="154"/>
      <c r="OJL57" s="161"/>
      <c r="OJM57" s="160"/>
      <c r="OJN57" s="154"/>
      <c r="OJO57" s="161"/>
      <c r="OJP57" s="160"/>
      <c r="OJQ57" s="154"/>
      <c r="OJR57" s="161"/>
      <c r="OJS57" s="160"/>
      <c r="OJT57" s="154"/>
      <c r="OJU57" s="161"/>
      <c r="OJV57" s="160"/>
      <c r="OJW57" s="154"/>
      <c r="OJX57" s="161"/>
      <c r="OJY57" s="160"/>
      <c r="OJZ57" s="154"/>
      <c r="OKA57" s="161"/>
      <c r="OKB57" s="160"/>
      <c r="OKC57" s="154"/>
      <c r="OKD57" s="161"/>
      <c r="OKE57" s="160"/>
      <c r="OKF57" s="154"/>
      <c r="OKG57" s="161"/>
      <c r="OKH57" s="160"/>
      <c r="OKI57" s="154"/>
      <c r="OKJ57" s="161"/>
      <c r="OKK57" s="160"/>
      <c r="OKL57" s="154"/>
      <c r="OKM57" s="161"/>
      <c r="OKN57" s="160"/>
      <c r="OKO57" s="154"/>
      <c r="OKP57" s="161"/>
      <c r="OKQ57" s="160"/>
      <c r="OKR57" s="154"/>
      <c r="OKS57" s="161"/>
      <c r="OKT57" s="160"/>
      <c r="OKU57" s="154"/>
      <c r="OKV57" s="161"/>
      <c r="OKW57" s="160"/>
      <c r="OKX57" s="154"/>
      <c r="OKY57" s="161"/>
      <c r="OKZ57" s="160"/>
      <c r="OLA57" s="154"/>
      <c r="OLB57" s="161"/>
      <c r="OLC57" s="160"/>
      <c r="OLD57" s="154"/>
      <c r="OLE57" s="161"/>
      <c r="OLF57" s="160"/>
      <c r="OLG57" s="154"/>
      <c r="OLH57" s="161"/>
      <c r="OLI57" s="160"/>
      <c r="OLJ57" s="154"/>
      <c r="OLK57" s="161"/>
      <c r="OLL57" s="160"/>
      <c r="OLM57" s="154"/>
      <c r="OLN57" s="161"/>
      <c r="OLO57" s="160"/>
      <c r="OLP57" s="154"/>
      <c r="OLQ57" s="161"/>
      <c r="OLR57" s="160"/>
      <c r="OLS57" s="154"/>
      <c r="OLT57" s="161"/>
      <c r="OLU57" s="160"/>
      <c r="OLV57" s="154"/>
      <c r="OLW57" s="161"/>
      <c r="OLX57" s="160"/>
      <c r="OLY57" s="154"/>
      <c r="OLZ57" s="161"/>
      <c r="OMA57" s="160"/>
      <c r="OMB57" s="154"/>
      <c r="OMC57" s="161"/>
      <c r="OMD57" s="160"/>
      <c r="OME57" s="154"/>
      <c r="OMF57" s="161"/>
      <c r="OMG57" s="160"/>
      <c r="OMH57" s="154"/>
      <c r="OMI57" s="161"/>
      <c r="OMJ57" s="160"/>
      <c r="OMK57" s="154"/>
      <c r="OML57" s="161"/>
      <c r="OMM57" s="160"/>
      <c r="OMN57" s="154"/>
      <c r="OMO57" s="161"/>
      <c r="OMP57" s="160"/>
      <c r="OMQ57" s="154"/>
      <c r="OMR57" s="161"/>
      <c r="OMS57" s="160"/>
      <c r="OMT57" s="154"/>
      <c r="OMU57" s="161"/>
      <c r="OMV57" s="160"/>
      <c r="OMW57" s="154"/>
      <c r="OMX57" s="161"/>
      <c r="OMY57" s="160"/>
      <c r="OMZ57" s="154"/>
      <c r="ONA57" s="161"/>
      <c r="ONB57" s="160"/>
      <c r="ONC57" s="154"/>
      <c r="OND57" s="161"/>
      <c r="ONE57" s="160"/>
      <c r="ONF57" s="154"/>
      <c r="ONG57" s="161"/>
      <c r="ONH57" s="160"/>
      <c r="ONI57" s="154"/>
      <c r="ONJ57" s="161"/>
      <c r="ONK57" s="160"/>
      <c r="ONL57" s="154"/>
      <c r="ONM57" s="161"/>
      <c r="ONN57" s="160"/>
      <c r="ONO57" s="154"/>
      <c r="ONP57" s="161"/>
      <c r="ONQ57" s="160"/>
      <c r="ONR57" s="154"/>
      <c r="ONS57" s="161"/>
      <c r="ONT57" s="160"/>
      <c r="ONU57" s="154"/>
      <c r="ONV57" s="161"/>
      <c r="ONW57" s="160"/>
      <c r="ONX57" s="154"/>
      <c r="ONY57" s="161"/>
      <c r="ONZ57" s="160"/>
      <c r="OOA57" s="154"/>
      <c r="OOB57" s="161"/>
      <c r="OOC57" s="160"/>
      <c r="OOD57" s="154"/>
      <c r="OOE57" s="161"/>
      <c r="OOF57" s="160"/>
      <c r="OOG57" s="154"/>
      <c r="OOH57" s="161"/>
      <c r="OOI57" s="160"/>
      <c r="OOJ57" s="154"/>
      <c r="OOK57" s="161"/>
      <c r="OOL57" s="160"/>
      <c r="OOM57" s="154"/>
      <c r="OON57" s="161"/>
      <c r="OOO57" s="160"/>
      <c r="OOP57" s="154"/>
      <c r="OOQ57" s="161"/>
      <c r="OOR57" s="160"/>
      <c r="OOS57" s="154"/>
      <c r="OOT57" s="161"/>
      <c r="OOU57" s="160"/>
      <c r="OOV57" s="154"/>
      <c r="OOW57" s="161"/>
      <c r="OOX57" s="160"/>
      <c r="OOY57" s="154"/>
      <c r="OOZ57" s="161"/>
      <c r="OPA57" s="160"/>
      <c r="OPB57" s="154"/>
      <c r="OPC57" s="161"/>
      <c r="OPD57" s="160"/>
      <c r="OPE57" s="154"/>
      <c r="OPF57" s="161"/>
      <c r="OPG57" s="160"/>
      <c r="OPH57" s="154"/>
      <c r="OPI57" s="161"/>
      <c r="OPJ57" s="160"/>
      <c r="OPK57" s="154"/>
      <c r="OPL57" s="161"/>
      <c r="OPM57" s="160"/>
      <c r="OPN57" s="154"/>
      <c r="OPO57" s="161"/>
      <c r="OPP57" s="160"/>
      <c r="OPQ57" s="154"/>
      <c r="OPR57" s="161"/>
      <c r="OPS57" s="160"/>
      <c r="OPT57" s="154"/>
      <c r="OPU57" s="161"/>
      <c r="OPV57" s="160"/>
      <c r="OPW57" s="154"/>
      <c r="OPX57" s="161"/>
      <c r="OPY57" s="160"/>
      <c r="OPZ57" s="154"/>
      <c r="OQA57" s="161"/>
      <c r="OQB57" s="160"/>
      <c r="OQC57" s="154"/>
      <c r="OQD57" s="161"/>
      <c r="OQE57" s="160"/>
      <c r="OQF57" s="154"/>
      <c r="OQG57" s="161"/>
      <c r="OQH57" s="160"/>
      <c r="OQI57" s="154"/>
      <c r="OQJ57" s="161"/>
      <c r="OQK57" s="160"/>
      <c r="OQL57" s="154"/>
      <c r="OQM57" s="161"/>
      <c r="OQN57" s="160"/>
      <c r="OQO57" s="154"/>
      <c r="OQP57" s="161"/>
      <c r="OQQ57" s="160"/>
      <c r="OQR57" s="154"/>
      <c r="OQS57" s="161"/>
      <c r="OQT57" s="160"/>
      <c r="OQU57" s="154"/>
      <c r="OQV57" s="161"/>
      <c r="OQW57" s="160"/>
      <c r="OQX57" s="154"/>
      <c r="OQY57" s="161"/>
      <c r="OQZ57" s="160"/>
      <c r="ORA57" s="154"/>
      <c r="ORB57" s="161"/>
      <c r="ORC57" s="160"/>
      <c r="ORD57" s="154"/>
      <c r="ORE57" s="161"/>
      <c r="ORF57" s="160"/>
      <c r="ORG57" s="154"/>
      <c r="ORH57" s="161"/>
      <c r="ORI57" s="160"/>
      <c r="ORJ57" s="154"/>
      <c r="ORK57" s="161"/>
      <c r="ORL57" s="160"/>
      <c r="ORM57" s="154"/>
      <c r="ORN57" s="161"/>
      <c r="ORO57" s="160"/>
      <c r="ORP57" s="154"/>
      <c r="ORQ57" s="161"/>
      <c r="ORR57" s="160"/>
      <c r="ORS57" s="154"/>
      <c r="ORT57" s="161"/>
      <c r="ORU57" s="160"/>
      <c r="ORV57" s="154"/>
      <c r="ORW57" s="161"/>
      <c r="ORX57" s="160"/>
      <c r="ORY57" s="154"/>
      <c r="ORZ57" s="161"/>
      <c r="OSA57" s="160"/>
      <c r="OSB57" s="154"/>
      <c r="OSC57" s="161"/>
      <c r="OSD57" s="160"/>
      <c r="OSE57" s="154"/>
      <c r="OSF57" s="161"/>
      <c r="OSG57" s="160"/>
      <c r="OSH57" s="154"/>
      <c r="OSI57" s="161"/>
      <c r="OSJ57" s="160"/>
      <c r="OSK57" s="154"/>
      <c r="OSL57" s="161"/>
      <c r="OSM57" s="160"/>
      <c r="OSN57" s="154"/>
      <c r="OSO57" s="161"/>
      <c r="OSP57" s="160"/>
      <c r="OSQ57" s="154"/>
      <c r="OSR57" s="161"/>
      <c r="OSS57" s="160"/>
      <c r="OST57" s="154"/>
      <c r="OSU57" s="161"/>
      <c r="OSV57" s="160"/>
      <c r="OSW57" s="154"/>
      <c r="OSX57" s="161"/>
      <c r="OSY57" s="160"/>
      <c r="OSZ57" s="154"/>
      <c r="OTA57" s="161"/>
      <c r="OTB57" s="160"/>
      <c r="OTC57" s="154"/>
      <c r="OTD57" s="161"/>
      <c r="OTE57" s="160"/>
      <c r="OTF57" s="154"/>
      <c r="OTG57" s="161"/>
      <c r="OTH57" s="160"/>
      <c r="OTI57" s="154"/>
      <c r="OTJ57" s="161"/>
      <c r="OTK57" s="160"/>
      <c r="OTL57" s="154"/>
      <c r="OTM57" s="161"/>
      <c r="OTN57" s="160"/>
      <c r="OTO57" s="154"/>
      <c r="OTP57" s="161"/>
      <c r="OTQ57" s="160"/>
      <c r="OTR57" s="154"/>
      <c r="OTS57" s="161"/>
      <c r="OTT57" s="160"/>
      <c r="OTU57" s="154"/>
      <c r="OTV57" s="161"/>
      <c r="OTW57" s="160"/>
      <c r="OTX57" s="154"/>
      <c r="OTY57" s="161"/>
      <c r="OTZ57" s="160"/>
      <c r="OUA57" s="154"/>
      <c r="OUB57" s="161"/>
      <c r="OUC57" s="160"/>
      <c r="OUD57" s="154"/>
      <c r="OUE57" s="161"/>
      <c r="OUF57" s="160"/>
      <c r="OUG57" s="154"/>
      <c r="OUH57" s="161"/>
      <c r="OUI57" s="160"/>
      <c r="OUJ57" s="154"/>
      <c r="OUK57" s="161"/>
      <c r="OUL57" s="160"/>
      <c r="OUM57" s="154"/>
      <c r="OUN57" s="161"/>
      <c r="OUO57" s="160"/>
      <c r="OUP57" s="154"/>
      <c r="OUQ57" s="161"/>
      <c r="OUR57" s="160"/>
      <c r="OUS57" s="154"/>
      <c r="OUT57" s="161"/>
      <c r="OUU57" s="160"/>
      <c r="OUV57" s="154"/>
      <c r="OUW57" s="161"/>
      <c r="OUX57" s="160"/>
      <c r="OUY57" s="154"/>
      <c r="OUZ57" s="161"/>
      <c r="OVA57" s="160"/>
      <c r="OVB57" s="154"/>
      <c r="OVC57" s="161"/>
      <c r="OVD57" s="160"/>
      <c r="OVE57" s="154"/>
      <c r="OVF57" s="161"/>
      <c r="OVG57" s="160"/>
      <c r="OVH57" s="154"/>
      <c r="OVI57" s="161"/>
      <c r="OVJ57" s="160"/>
      <c r="OVK57" s="154"/>
      <c r="OVL57" s="161"/>
      <c r="OVM57" s="160"/>
      <c r="OVN57" s="154"/>
      <c r="OVO57" s="161"/>
      <c r="OVP57" s="160"/>
      <c r="OVQ57" s="154"/>
      <c r="OVR57" s="161"/>
      <c r="OVS57" s="160"/>
      <c r="OVT57" s="154"/>
      <c r="OVU57" s="161"/>
      <c r="OVV57" s="160"/>
      <c r="OVW57" s="154"/>
      <c r="OVX57" s="161"/>
      <c r="OVY57" s="160"/>
      <c r="OVZ57" s="154"/>
      <c r="OWA57" s="161"/>
      <c r="OWB57" s="160"/>
      <c r="OWC57" s="154"/>
      <c r="OWD57" s="161"/>
      <c r="OWE57" s="160"/>
      <c r="OWF57" s="154"/>
      <c r="OWG57" s="161"/>
      <c r="OWH57" s="160"/>
      <c r="OWI57" s="154"/>
      <c r="OWJ57" s="161"/>
      <c r="OWK57" s="160"/>
      <c r="OWL57" s="154"/>
      <c r="OWM57" s="161"/>
      <c r="OWN57" s="160"/>
      <c r="OWO57" s="154"/>
      <c r="OWP57" s="161"/>
      <c r="OWQ57" s="160"/>
      <c r="OWR57" s="154"/>
      <c r="OWS57" s="161"/>
      <c r="OWT57" s="160"/>
      <c r="OWU57" s="154"/>
      <c r="OWV57" s="161"/>
      <c r="OWW57" s="160"/>
      <c r="OWX57" s="154"/>
      <c r="OWY57" s="161"/>
      <c r="OWZ57" s="160"/>
      <c r="OXA57" s="154"/>
      <c r="OXB57" s="161"/>
      <c r="OXC57" s="160"/>
      <c r="OXD57" s="154"/>
      <c r="OXE57" s="161"/>
      <c r="OXF57" s="160"/>
      <c r="OXG57" s="154"/>
      <c r="OXH57" s="161"/>
      <c r="OXI57" s="160"/>
      <c r="OXJ57" s="154"/>
      <c r="OXK57" s="161"/>
      <c r="OXL57" s="160"/>
      <c r="OXM57" s="154"/>
      <c r="OXN57" s="161"/>
      <c r="OXO57" s="160"/>
      <c r="OXP57" s="154"/>
      <c r="OXQ57" s="161"/>
      <c r="OXR57" s="160"/>
      <c r="OXS57" s="154"/>
      <c r="OXT57" s="161"/>
      <c r="OXU57" s="160"/>
      <c r="OXV57" s="154"/>
      <c r="OXW57" s="161"/>
      <c r="OXX57" s="160"/>
      <c r="OXY57" s="154"/>
      <c r="OXZ57" s="161"/>
      <c r="OYA57" s="160"/>
      <c r="OYB57" s="154"/>
      <c r="OYC57" s="161"/>
      <c r="OYD57" s="160"/>
      <c r="OYE57" s="154"/>
      <c r="OYF57" s="161"/>
      <c r="OYG57" s="160"/>
      <c r="OYH57" s="154"/>
      <c r="OYI57" s="161"/>
      <c r="OYJ57" s="160"/>
      <c r="OYK57" s="154"/>
      <c r="OYL57" s="161"/>
      <c r="OYM57" s="160"/>
      <c r="OYN57" s="154"/>
      <c r="OYO57" s="161"/>
      <c r="OYP57" s="160"/>
      <c r="OYQ57" s="154"/>
      <c r="OYR57" s="161"/>
      <c r="OYS57" s="160"/>
      <c r="OYT57" s="154"/>
      <c r="OYU57" s="161"/>
      <c r="OYV57" s="160"/>
      <c r="OYW57" s="154"/>
      <c r="OYX57" s="161"/>
      <c r="OYY57" s="160"/>
      <c r="OYZ57" s="154"/>
      <c r="OZA57" s="161"/>
      <c r="OZB57" s="160"/>
      <c r="OZC57" s="154"/>
      <c r="OZD57" s="161"/>
      <c r="OZE57" s="160"/>
      <c r="OZF57" s="154"/>
      <c r="OZG57" s="161"/>
      <c r="OZH57" s="160"/>
      <c r="OZI57" s="154"/>
      <c r="OZJ57" s="161"/>
      <c r="OZK57" s="160"/>
      <c r="OZL57" s="154"/>
      <c r="OZM57" s="161"/>
      <c r="OZN57" s="160"/>
      <c r="OZO57" s="154"/>
      <c r="OZP57" s="161"/>
      <c r="OZQ57" s="160"/>
      <c r="OZR57" s="154"/>
      <c r="OZS57" s="161"/>
      <c r="OZT57" s="160"/>
      <c r="OZU57" s="154"/>
      <c r="OZV57" s="161"/>
      <c r="OZW57" s="160"/>
      <c r="OZX57" s="154"/>
      <c r="OZY57" s="161"/>
      <c r="OZZ57" s="160"/>
      <c r="PAA57" s="154"/>
      <c r="PAB57" s="161"/>
      <c r="PAC57" s="160"/>
      <c r="PAD57" s="154"/>
      <c r="PAE57" s="161"/>
      <c r="PAF57" s="160"/>
      <c r="PAG57" s="154"/>
      <c r="PAH57" s="161"/>
      <c r="PAI57" s="160"/>
      <c r="PAJ57" s="154"/>
      <c r="PAK57" s="161"/>
      <c r="PAL57" s="160"/>
      <c r="PAM57" s="154"/>
      <c r="PAN57" s="161"/>
      <c r="PAO57" s="160"/>
      <c r="PAP57" s="154"/>
      <c r="PAQ57" s="161"/>
      <c r="PAR57" s="160"/>
      <c r="PAS57" s="154"/>
      <c r="PAT57" s="161"/>
      <c r="PAU57" s="160"/>
      <c r="PAV57" s="154"/>
      <c r="PAW57" s="161"/>
      <c r="PAX57" s="160"/>
      <c r="PAY57" s="154"/>
      <c r="PAZ57" s="161"/>
      <c r="PBA57" s="160"/>
      <c r="PBB57" s="154"/>
      <c r="PBC57" s="161"/>
      <c r="PBD57" s="160"/>
      <c r="PBE57" s="154"/>
      <c r="PBF57" s="161"/>
      <c r="PBG57" s="160"/>
      <c r="PBH57" s="154"/>
      <c r="PBI57" s="161"/>
      <c r="PBJ57" s="160"/>
      <c r="PBK57" s="154"/>
      <c r="PBL57" s="161"/>
      <c r="PBM57" s="160"/>
      <c r="PBN57" s="154"/>
      <c r="PBO57" s="161"/>
      <c r="PBP57" s="160"/>
      <c r="PBQ57" s="154"/>
      <c r="PBR57" s="161"/>
      <c r="PBS57" s="160"/>
      <c r="PBT57" s="154"/>
      <c r="PBU57" s="161"/>
      <c r="PBV57" s="160"/>
      <c r="PBW57" s="154"/>
      <c r="PBX57" s="161"/>
      <c r="PBY57" s="160"/>
      <c r="PBZ57" s="154"/>
      <c r="PCA57" s="161"/>
      <c r="PCB57" s="160"/>
      <c r="PCC57" s="154"/>
      <c r="PCD57" s="161"/>
      <c r="PCE57" s="160"/>
      <c r="PCF57" s="154"/>
      <c r="PCG57" s="161"/>
      <c r="PCH57" s="160"/>
      <c r="PCI57" s="154"/>
      <c r="PCJ57" s="161"/>
      <c r="PCK57" s="160"/>
      <c r="PCL57" s="154"/>
      <c r="PCM57" s="161"/>
      <c r="PCN57" s="160"/>
      <c r="PCO57" s="154"/>
      <c r="PCP57" s="161"/>
      <c r="PCQ57" s="160"/>
      <c r="PCR57" s="154"/>
      <c r="PCS57" s="161"/>
      <c r="PCT57" s="160"/>
      <c r="PCU57" s="154"/>
      <c r="PCV57" s="161"/>
      <c r="PCW57" s="160"/>
      <c r="PCX57" s="154"/>
      <c r="PCY57" s="161"/>
      <c r="PCZ57" s="160"/>
      <c r="PDA57" s="154"/>
      <c r="PDB57" s="161"/>
      <c r="PDC57" s="160"/>
      <c r="PDD57" s="154"/>
      <c r="PDE57" s="161"/>
      <c r="PDF57" s="160"/>
      <c r="PDG57" s="154"/>
      <c r="PDH57" s="161"/>
      <c r="PDI57" s="160"/>
      <c r="PDJ57" s="154"/>
      <c r="PDK57" s="161"/>
      <c r="PDL57" s="160"/>
      <c r="PDM57" s="154"/>
      <c r="PDN57" s="161"/>
      <c r="PDO57" s="160"/>
      <c r="PDP57" s="154"/>
      <c r="PDQ57" s="161"/>
      <c r="PDR57" s="160"/>
      <c r="PDS57" s="154"/>
      <c r="PDT57" s="161"/>
      <c r="PDU57" s="160"/>
      <c r="PDV57" s="154"/>
      <c r="PDW57" s="161"/>
      <c r="PDX57" s="160"/>
      <c r="PDY57" s="154"/>
      <c r="PDZ57" s="161"/>
      <c r="PEA57" s="160"/>
      <c r="PEB57" s="154"/>
      <c r="PEC57" s="161"/>
      <c r="PED57" s="160"/>
      <c r="PEE57" s="154"/>
      <c r="PEF57" s="161"/>
      <c r="PEG57" s="160"/>
      <c r="PEH57" s="154"/>
      <c r="PEI57" s="161"/>
      <c r="PEJ57" s="160"/>
      <c r="PEK57" s="154"/>
      <c r="PEL57" s="161"/>
      <c r="PEM57" s="160"/>
      <c r="PEN57" s="154"/>
      <c r="PEO57" s="161"/>
      <c r="PEP57" s="160"/>
      <c r="PEQ57" s="154"/>
      <c r="PER57" s="161"/>
      <c r="PES57" s="160"/>
      <c r="PET57" s="154"/>
      <c r="PEU57" s="161"/>
      <c r="PEV57" s="160"/>
      <c r="PEW57" s="154"/>
      <c r="PEX57" s="161"/>
      <c r="PEY57" s="160"/>
      <c r="PEZ57" s="154"/>
      <c r="PFA57" s="161"/>
      <c r="PFB57" s="160"/>
      <c r="PFC57" s="154"/>
      <c r="PFD57" s="161"/>
      <c r="PFE57" s="160"/>
      <c r="PFF57" s="154"/>
      <c r="PFG57" s="161"/>
      <c r="PFH57" s="160"/>
      <c r="PFI57" s="154"/>
      <c r="PFJ57" s="161"/>
      <c r="PFK57" s="160"/>
      <c r="PFL57" s="154"/>
      <c r="PFM57" s="161"/>
      <c r="PFN57" s="160"/>
      <c r="PFO57" s="154"/>
      <c r="PFP57" s="161"/>
      <c r="PFQ57" s="160"/>
      <c r="PFR57" s="154"/>
      <c r="PFS57" s="161"/>
      <c r="PFT57" s="160"/>
      <c r="PFU57" s="154"/>
      <c r="PFV57" s="161"/>
      <c r="PFW57" s="160"/>
      <c r="PFX57" s="154"/>
      <c r="PFY57" s="161"/>
      <c r="PFZ57" s="160"/>
      <c r="PGA57" s="154"/>
      <c r="PGB57" s="161"/>
      <c r="PGC57" s="160"/>
      <c r="PGD57" s="154"/>
      <c r="PGE57" s="161"/>
      <c r="PGF57" s="160"/>
      <c r="PGG57" s="154"/>
      <c r="PGH57" s="161"/>
      <c r="PGI57" s="160"/>
      <c r="PGJ57" s="154"/>
      <c r="PGK57" s="161"/>
      <c r="PGL57" s="160"/>
      <c r="PGM57" s="154"/>
      <c r="PGN57" s="161"/>
      <c r="PGO57" s="160"/>
      <c r="PGP57" s="154"/>
      <c r="PGQ57" s="161"/>
      <c r="PGR57" s="160"/>
      <c r="PGS57" s="154"/>
      <c r="PGT57" s="161"/>
      <c r="PGU57" s="160"/>
      <c r="PGV57" s="154"/>
      <c r="PGW57" s="161"/>
      <c r="PGX57" s="160"/>
      <c r="PGY57" s="154"/>
      <c r="PGZ57" s="161"/>
      <c r="PHA57" s="160"/>
      <c r="PHB57" s="154"/>
      <c r="PHC57" s="161"/>
      <c r="PHD57" s="160"/>
      <c r="PHE57" s="154"/>
      <c r="PHF57" s="161"/>
      <c r="PHG57" s="160"/>
      <c r="PHH57" s="154"/>
      <c r="PHI57" s="161"/>
      <c r="PHJ57" s="160"/>
      <c r="PHK57" s="154"/>
      <c r="PHL57" s="161"/>
      <c r="PHM57" s="160"/>
      <c r="PHN57" s="154"/>
      <c r="PHO57" s="161"/>
      <c r="PHP57" s="160"/>
      <c r="PHQ57" s="154"/>
      <c r="PHR57" s="161"/>
      <c r="PHS57" s="160"/>
      <c r="PHT57" s="154"/>
      <c r="PHU57" s="161"/>
      <c r="PHV57" s="160"/>
      <c r="PHW57" s="154"/>
      <c r="PHX57" s="161"/>
      <c r="PHY57" s="160"/>
      <c r="PHZ57" s="154"/>
      <c r="PIA57" s="161"/>
      <c r="PIB57" s="160"/>
      <c r="PIC57" s="154"/>
      <c r="PID57" s="161"/>
      <c r="PIE57" s="160"/>
      <c r="PIF57" s="154"/>
      <c r="PIG57" s="161"/>
      <c r="PIH57" s="160"/>
      <c r="PII57" s="154"/>
      <c r="PIJ57" s="161"/>
      <c r="PIK57" s="160"/>
      <c r="PIL57" s="154"/>
      <c r="PIM57" s="161"/>
      <c r="PIN57" s="160"/>
      <c r="PIO57" s="154"/>
      <c r="PIP57" s="161"/>
      <c r="PIQ57" s="160"/>
      <c r="PIR57" s="154"/>
      <c r="PIS57" s="161"/>
      <c r="PIT57" s="160"/>
      <c r="PIU57" s="154"/>
      <c r="PIV57" s="161"/>
      <c r="PIW57" s="160"/>
      <c r="PIX57" s="154"/>
      <c r="PIY57" s="161"/>
      <c r="PIZ57" s="160"/>
      <c r="PJA57" s="154"/>
      <c r="PJB57" s="161"/>
      <c r="PJC57" s="160"/>
      <c r="PJD57" s="154"/>
      <c r="PJE57" s="161"/>
      <c r="PJF57" s="160"/>
      <c r="PJG57" s="154"/>
      <c r="PJH57" s="161"/>
      <c r="PJI57" s="160"/>
      <c r="PJJ57" s="154"/>
      <c r="PJK57" s="161"/>
      <c r="PJL57" s="160"/>
      <c r="PJM57" s="154"/>
      <c r="PJN57" s="161"/>
      <c r="PJO57" s="160"/>
      <c r="PJP57" s="154"/>
      <c r="PJQ57" s="161"/>
      <c r="PJR57" s="160"/>
      <c r="PJS57" s="154"/>
      <c r="PJT57" s="161"/>
      <c r="PJU57" s="160"/>
      <c r="PJV57" s="154"/>
      <c r="PJW57" s="161"/>
      <c r="PJX57" s="160"/>
      <c r="PJY57" s="154"/>
      <c r="PJZ57" s="161"/>
      <c r="PKA57" s="160"/>
      <c r="PKB57" s="154"/>
      <c r="PKC57" s="161"/>
      <c r="PKD57" s="160"/>
      <c r="PKE57" s="154"/>
      <c r="PKF57" s="161"/>
      <c r="PKG57" s="160"/>
      <c r="PKH57" s="154"/>
      <c r="PKI57" s="161"/>
      <c r="PKJ57" s="160"/>
      <c r="PKK57" s="154"/>
      <c r="PKL57" s="161"/>
      <c r="PKM57" s="160"/>
      <c r="PKN57" s="154"/>
      <c r="PKO57" s="161"/>
      <c r="PKP57" s="160"/>
      <c r="PKQ57" s="154"/>
      <c r="PKR57" s="161"/>
      <c r="PKS57" s="160"/>
      <c r="PKT57" s="154"/>
      <c r="PKU57" s="161"/>
      <c r="PKV57" s="160"/>
      <c r="PKW57" s="154"/>
      <c r="PKX57" s="161"/>
      <c r="PKY57" s="160"/>
      <c r="PKZ57" s="154"/>
      <c r="PLA57" s="161"/>
      <c r="PLB57" s="160"/>
      <c r="PLC57" s="154"/>
      <c r="PLD57" s="161"/>
      <c r="PLE57" s="160"/>
      <c r="PLF57" s="154"/>
      <c r="PLG57" s="161"/>
      <c r="PLH57" s="160"/>
      <c r="PLI57" s="154"/>
      <c r="PLJ57" s="161"/>
      <c r="PLK57" s="160"/>
      <c r="PLL57" s="154"/>
      <c r="PLM57" s="161"/>
      <c r="PLN57" s="160"/>
      <c r="PLO57" s="154"/>
      <c r="PLP57" s="161"/>
      <c r="PLQ57" s="160"/>
      <c r="PLR57" s="154"/>
      <c r="PLS57" s="161"/>
      <c r="PLT57" s="160"/>
      <c r="PLU57" s="154"/>
      <c r="PLV57" s="161"/>
      <c r="PLW57" s="160"/>
      <c r="PLX57" s="154"/>
      <c r="PLY57" s="161"/>
      <c r="PLZ57" s="160"/>
      <c r="PMA57" s="154"/>
      <c r="PMB57" s="161"/>
      <c r="PMC57" s="160"/>
      <c r="PMD57" s="154"/>
      <c r="PME57" s="161"/>
      <c r="PMF57" s="160"/>
      <c r="PMG57" s="154"/>
      <c r="PMH57" s="161"/>
      <c r="PMI57" s="160"/>
      <c r="PMJ57" s="154"/>
      <c r="PMK57" s="161"/>
      <c r="PML57" s="160"/>
      <c r="PMM57" s="154"/>
      <c r="PMN57" s="161"/>
      <c r="PMO57" s="160"/>
      <c r="PMP57" s="154"/>
      <c r="PMQ57" s="161"/>
      <c r="PMR57" s="160"/>
      <c r="PMS57" s="154"/>
      <c r="PMT57" s="161"/>
      <c r="PMU57" s="160"/>
      <c r="PMV57" s="154"/>
      <c r="PMW57" s="161"/>
      <c r="PMX57" s="160"/>
      <c r="PMY57" s="154"/>
      <c r="PMZ57" s="161"/>
      <c r="PNA57" s="160"/>
      <c r="PNB57" s="154"/>
      <c r="PNC57" s="161"/>
      <c r="PND57" s="160"/>
      <c r="PNE57" s="154"/>
      <c r="PNF57" s="161"/>
      <c r="PNG57" s="160"/>
      <c r="PNH57" s="154"/>
      <c r="PNI57" s="161"/>
      <c r="PNJ57" s="160"/>
      <c r="PNK57" s="154"/>
      <c r="PNL57" s="161"/>
      <c r="PNM57" s="160"/>
      <c r="PNN57" s="154"/>
      <c r="PNO57" s="161"/>
      <c r="PNP57" s="160"/>
      <c r="PNQ57" s="154"/>
      <c r="PNR57" s="161"/>
      <c r="PNS57" s="160"/>
      <c r="PNT57" s="154"/>
      <c r="PNU57" s="161"/>
      <c r="PNV57" s="160"/>
      <c r="PNW57" s="154"/>
      <c r="PNX57" s="161"/>
      <c r="PNY57" s="160"/>
      <c r="PNZ57" s="154"/>
      <c r="POA57" s="161"/>
      <c r="POB57" s="160"/>
      <c r="POC57" s="154"/>
      <c r="POD57" s="161"/>
      <c r="POE57" s="160"/>
      <c r="POF57" s="154"/>
      <c r="POG57" s="161"/>
      <c r="POH57" s="160"/>
      <c r="POI57" s="154"/>
      <c r="POJ57" s="161"/>
      <c r="POK57" s="160"/>
      <c r="POL57" s="154"/>
      <c r="POM57" s="161"/>
      <c r="PON57" s="160"/>
      <c r="POO57" s="154"/>
      <c r="POP57" s="161"/>
      <c r="POQ57" s="160"/>
      <c r="POR57" s="154"/>
      <c r="POS57" s="161"/>
      <c r="POT57" s="160"/>
      <c r="POU57" s="154"/>
      <c r="POV57" s="161"/>
      <c r="POW57" s="160"/>
      <c r="POX57" s="154"/>
      <c r="POY57" s="161"/>
      <c r="POZ57" s="160"/>
      <c r="PPA57" s="154"/>
      <c r="PPB57" s="161"/>
      <c r="PPC57" s="160"/>
      <c r="PPD57" s="154"/>
      <c r="PPE57" s="161"/>
      <c r="PPF57" s="160"/>
      <c r="PPG57" s="154"/>
      <c r="PPH57" s="161"/>
      <c r="PPI57" s="160"/>
      <c r="PPJ57" s="154"/>
      <c r="PPK57" s="161"/>
      <c r="PPL57" s="160"/>
      <c r="PPM57" s="154"/>
      <c r="PPN57" s="161"/>
      <c r="PPO57" s="160"/>
      <c r="PPP57" s="154"/>
      <c r="PPQ57" s="161"/>
      <c r="PPR57" s="160"/>
      <c r="PPS57" s="154"/>
      <c r="PPT57" s="161"/>
      <c r="PPU57" s="160"/>
      <c r="PPV57" s="154"/>
      <c r="PPW57" s="161"/>
      <c r="PPX57" s="160"/>
      <c r="PPY57" s="154"/>
      <c r="PPZ57" s="161"/>
      <c r="PQA57" s="160"/>
      <c r="PQB57" s="154"/>
      <c r="PQC57" s="161"/>
      <c r="PQD57" s="160"/>
      <c r="PQE57" s="154"/>
      <c r="PQF57" s="161"/>
      <c r="PQG57" s="160"/>
      <c r="PQH57" s="154"/>
      <c r="PQI57" s="161"/>
      <c r="PQJ57" s="160"/>
      <c r="PQK57" s="154"/>
      <c r="PQL57" s="161"/>
      <c r="PQM57" s="160"/>
      <c r="PQN57" s="154"/>
      <c r="PQO57" s="161"/>
      <c r="PQP57" s="160"/>
      <c r="PQQ57" s="154"/>
      <c r="PQR57" s="161"/>
      <c r="PQS57" s="160"/>
      <c r="PQT57" s="154"/>
      <c r="PQU57" s="161"/>
      <c r="PQV57" s="160"/>
      <c r="PQW57" s="154"/>
      <c r="PQX57" s="161"/>
      <c r="PQY57" s="160"/>
      <c r="PQZ57" s="154"/>
      <c r="PRA57" s="161"/>
      <c r="PRB57" s="160"/>
      <c r="PRC57" s="154"/>
      <c r="PRD57" s="161"/>
      <c r="PRE57" s="160"/>
      <c r="PRF57" s="154"/>
      <c r="PRG57" s="161"/>
      <c r="PRH57" s="160"/>
      <c r="PRI57" s="154"/>
      <c r="PRJ57" s="161"/>
      <c r="PRK57" s="160"/>
      <c r="PRL57" s="154"/>
      <c r="PRM57" s="161"/>
      <c r="PRN57" s="160"/>
      <c r="PRO57" s="154"/>
      <c r="PRP57" s="161"/>
      <c r="PRQ57" s="160"/>
      <c r="PRR57" s="154"/>
      <c r="PRS57" s="161"/>
      <c r="PRT57" s="160"/>
      <c r="PRU57" s="154"/>
      <c r="PRV57" s="161"/>
      <c r="PRW57" s="160"/>
      <c r="PRX57" s="154"/>
      <c r="PRY57" s="161"/>
      <c r="PRZ57" s="160"/>
      <c r="PSA57" s="154"/>
      <c r="PSB57" s="161"/>
      <c r="PSC57" s="160"/>
      <c r="PSD57" s="154"/>
      <c r="PSE57" s="161"/>
      <c r="PSF57" s="160"/>
      <c r="PSG57" s="154"/>
      <c r="PSH57" s="161"/>
      <c r="PSI57" s="160"/>
      <c r="PSJ57" s="154"/>
      <c r="PSK57" s="161"/>
      <c r="PSL57" s="160"/>
      <c r="PSM57" s="154"/>
      <c r="PSN57" s="161"/>
      <c r="PSO57" s="160"/>
      <c r="PSP57" s="154"/>
      <c r="PSQ57" s="161"/>
      <c r="PSR57" s="160"/>
      <c r="PSS57" s="154"/>
      <c r="PST57" s="161"/>
      <c r="PSU57" s="160"/>
      <c r="PSV57" s="154"/>
      <c r="PSW57" s="161"/>
      <c r="PSX57" s="160"/>
      <c r="PSY57" s="154"/>
      <c r="PSZ57" s="161"/>
      <c r="PTA57" s="160"/>
      <c r="PTB57" s="154"/>
      <c r="PTC57" s="161"/>
      <c r="PTD57" s="160"/>
      <c r="PTE57" s="154"/>
      <c r="PTF57" s="161"/>
      <c r="PTG57" s="160"/>
      <c r="PTH57" s="154"/>
      <c r="PTI57" s="161"/>
      <c r="PTJ57" s="160"/>
      <c r="PTK57" s="154"/>
      <c r="PTL57" s="161"/>
      <c r="PTM57" s="160"/>
      <c r="PTN57" s="154"/>
      <c r="PTO57" s="161"/>
      <c r="PTP57" s="160"/>
      <c r="PTQ57" s="154"/>
      <c r="PTR57" s="161"/>
      <c r="PTS57" s="160"/>
      <c r="PTT57" s="154"/>
      <c r="PTU57" s="161"/>
      <c r="PTV57" s="160"/>
      <c r="PTW57" s="154"/>
      <c r="PTX57" s="161"/>
      <c r="PTY57" s="160"/>
      <c r="PTZ57" s="154"/>
      <c r="PUA57" s="161"/>
      <c r="PUB57" s="160"/>
      <c r="PUC57" s="154"/>
      <c r="PUD57" s="161"/>
      <c r="PUE57" s="160"/>
      <c r="PUF57" s="154"/>
      <c r="PUG57" s="161"/>
      <c r="PUH57" s="160"/>
      <c r="PUI57" s="154"/>
      <c r="PUJ57" s="161"/>
      <c r="PUK57" s="160"/>
      <c r="PUL57" s="154"/>
      <c r="PUM57" s="161"/>
      <c r="PUN57" s="160"/>
      <c r="PUO57" s="154"/>
      <c r="PUP57" s="161"/>
      <c r="PUQ57" s="160"/>
      <c r="PUR57" s="154"/>
      <c r="PUS57" s="161"/>
      <c r="PUT57" s="160"/>
      <c r="PUU57" s="154"/>
      <c r="PUV57" s="161"/>
      <c r="PUW57" s="160"/>
      <c r="PUX57" s="154"/>
      <c r="PUY57" s="161"/>
      <c r="PUZ57" s="160"/>
      <c r="PVA57" s="154"/>
      <c r="PVB57" s="161"/>
      <c r="PVC57" s="160"/>
      <c r="PVD57" s="154"/>
      <c r="PVE57" s="161"/>
      <c r="PVF57" s="160"/>
      <c r="PVG57" s="154"/>
      <c r="PVH57" s="161"/>
      <c r="PVI57" s="160"/>
      <c r="PVJ57" s="154"/>
      <c r="PVK57" s="161"/>
      <c r="PVL57" s="160"/>
      <c r="PVM57" s="154"/>
      <c r="PVN57" s="161"/>
      <c r="PVO57" s="160"/>
      <c r="PVP57" s="154"/>
      <c r="PVQ57" s="161"/>
      <c r="PVR57" s="160"/>
      <c r="PVS57" s="154"/>
      <c r="PVT57" s="161"/>
      <c r="PVU57" s="160"/>
      <c r="PVV57" s="154"/>
      <c r="PVW57" s="161"/>
      <c r="PVX57" s="160"/>
      <c r="PVY57" s="154"/>
      <c r="PVZ57" s="161"/>
      <c r="PWA57" s="160"/>
      <c r="PWB57" s="154"/>
      <c r="PWC57" s="161"/>
      <c r="PWD57" s="160"/>
      <c r="PWE57" s="154"/>
      <c r="PWF57" s="161"/>
      <c r="PWG57" s="160"/>
      <c r="PWH57" s="154"/>
      <c r="PWI57" s="161"/>
      <c r="PWJ57" s="160"/>
      <c r="PWK57" s="154"/>
      <c r="PWL57" s="161"/>
      <c r="PWM57" s="160"/>
      <c r="PWN57" s="154"/>
      <c r="PWO57" s="161"/>
      <c r="PWP57" s="160"/>
      <c r="PWQ57" s="154"/>
      <c r="PWR57" s="161"/>
      <c r="PWS57" s="160"/>
      <c r="PWT57" s="154"/>
      <c r="PWU57" s="161"/>
      <c r="PWV57" s="160"/>
      <c r="PWW57" s="154"/>
      <c r="PWX57" s="161"/>
      <c r="PWY57" s="160"/>
      <c r="PWZ57" s="154"/>
      <c r="PXA57" s="161"/>
      <c r="PXB57" s="160"/>
      <c r="PXC57" s="154"/>
      <c r="PXD57" s="161"/>
      <c r="PXE57" s="160"/>
      <c r="PXF57" s="154"/>
      <c r="PXG57" s="161"/>
      <c r="PXH57" s="160"/>
      <c r="PXI57" s="154"/>
      <c r="PXJ57" s="161"/>
      <c r="PXK57" s="160"/>
      <c r="PXL57" s="154"/>
      <c r="PXM57" s="161"/>
      <c r="PXN57" s="160"/>
      <c r="PXO57" s="154"/>
      <c r="PXP57" s="161"/>
      <c r="PXQ57" s="160"/>
      <c r="PXR57" s="154"/>
      <c r="PXS57" s="161"/>
      <c r="PXT57" s="160"/>
      <c r="PXU57" s="154"/>
      <c r="PXV57" s="161"/>
      <c r="PXW57" s="160"/>
      <c r="PXX57" s="154"/>
      <c r="PXY57" s="161"/>
      <c r="PXZ57" s="160"/>
      <c r="PYA57" s="154"/>
      <c r="PYB57" s="161"/>
      <c r="PYC57" s="160"/>
      <c r="PYD57" s="154"/>
      <c r="PYE57" s="161"/>
      <c r="PYF57" s="160"/>
      <c r="PYG57" s="154"/>
      <c r="PYH57" s="161"/>
      <c r="PYI57" s="160"/>
      <c r="PYJ57" s="154"/>
      <c r="PYK57" s="161"/>
      <c r="PYL57" s="160"/>
      <c r="PYM57" s="154"/>
      <c r="PYN57" s="161"/>
      <c r="PYO57" s="160"/>
      <c r="PYP57" s="154"/>
      <c r="PYQ57" s="161"/>
      <c r="PYR57" s="160"/>
      <c r="PYS57" s="154"/>
      <c r="PYT57" s="161"/>
      <c r="PYU57" s="160"/>
      <c r="PYV57" s="154"/>
      <c r="PYW57" s="161"/>
      <c r="PYX57" s="160"/>
      <c r="PYY57" s="154"/>
      <c r="PYZ57" s="161"/>
      <c r="PZA57" s="160"/>
      <c r="PZB57" s="154"/>
      <c r="PZC57" s="161"/>
      <c r="PZD57" s="160"/>
      <c r="PZE57" s="154"/>
      <c r="PZF57" s="161"/>
      <c r="PZG57" s="160"/>
      <c r="PZH57" s="154"/>
      <c r="PZI57" s="161"/>
      <c r="PZJ57" s="160"/>
      <c r="PZK57" s="154"/>
      <c r="PZL57" s="161"/>
      <c r="PZM57" s="160"/>
      <c r="PZN57" s="154"/>
      <c r="PZO57" s="161"/>
      <c r="PZP57" s="160"/>
      <c r="PZQ57" s="154"/>
      <c r="PZR57" s="161"/>
      <c r="PZS57" s="160"/>
      <c r="PZT57" s="154"/>
      <c r="PZU57" s="161"/>
      <c r="PZV57" s="160"/>
      <c r="PZW57" s="154"/>
      <c r="PZX57" s="161"/>
      <c r="PZY57" s="160"/>
      <c r="PZZ57" s="154"/>
      <c r="QAA57" s="161"/>
      <c r="QAB57" s="160"/>
      <c r="QAC57" s="154"/>
      <c r="QAD57" s="161"/>
      <c r="QAE57" s="160"/>
      <c r="QAF57" s="154"/>
      <c r="QAG57" s="161"/>
      <c r="QAH57" s="160"/>
      <c r="QAI57" s="154"/>
      <c r="QAJ57" s="161"/>
      <c r="QAK57" s="160"/>
      <c r="QAL57" s="154"/>
      <c r="QAM57" s="161"/>
      <c r="QAN57" s="160"/>
      <c r="QAO57" s="154"/>
      <c r="QAP57" s="161"/>
      <c r="QAQ57" s="160"/>
      <c r="QAR57" s="154"/>
      <c r="QAS57" s="161"/>
      <c r="QAT57" s="160"/>
      <c r="QAU57" s="154"/>
      <c r="QAV57" s="161"/>
      <c r="QAW57" s="160"/>
      <c r="QAX57" s="154"/>
      <c r="QAY57" s="161"/>
      <c r="QAZ57" s="160"/>
      <c r="QBA57" s="154"/>
      <c r="QBB57" s="161"/>
      <c r="QBC57" s="160"/>
      <c r="QBD57" s="154"/>
      <c r="QBE57" s="161"/>
      <c r="QBF57" s="160"/>
      <c r="QBG57" s="154"/>
      <c r="QBH57" s="161"/>
      <c r="QBI57" s="160"/>
      <c r="QBJ57" s="154"/>
      <c r="QBK57" s="161"/>
      <c r="QBL57" s="160"/>
      <c r="QBM57" s="154"/>
      <c r="QBN57" s="161"/>
      <c r="QBO57" s="160"/>
      <c r="QBP57" s="154"/>
      <c r="QBQ57" s="161"/>
      <c r="QBR57" s="160"/>
      <c r="QBS57" s="154"/>
      <c r="QBT57" s="161"/>
      <c r="QBU57" s="160"/>
      <c r="QBV57" s="154"/>
      <c r="QBW57" s="161"/>
      <c r="QBX57" s="160"/>
      <c r="QBY57" s="154"/>
      <c r="QBZ57" s="161"/>
      <c r="QCA57" s="160"/>
      <c r="QCB57" s="154"/>
      <c r="QCC57" s="161"/>
      <c r="QCD57" s="160"/>
      <c r="QCE57" s="154"/>
      <c r="QCF57" s="161"/>
      <c r="QCG57" s="160"/>
      <c r="QCH57" s="154"/>
      <c r="QCI57" s="161"/>
      <c r="QCJ57" s="160"/>
      <c r="QCK57" s="154"/>
      <c r="QCL57" s="161"/>
      <c r="QCM57" s="160"/>
      <c r="QCN57" s="154"/>
      <c r="QCO57" s="161"/>
      <c r="QCP57" s="160"/>
      <c r="QCQ57" s="154"/>
      <c r="QCR57" s="161"/>
      <c r="QCS57" s="160"/>
      <c r="QCT57" s="154"/>
      <c r="QCU57" s="161"/>
      <c r="QCV57" s="160"/>
      <c r="QCW57" s="154"/>
      <c r="QCX57" s="161"/>
      <c r="QCY57" s="160"/>
      <c r="QCZ57" s="154"/>
      <c r="QDA57" s="161"/>
      <c r="QDB57" s="160"/>
      <c r="QDC57" s="154"/>
      <c r="QDD57" s="161"/>
      <c r="QDE57" s="160"/>
      <c r="QDF57" s="154"/>
      <c r="QDG57" s="161"/>
      <c r="QDH57" s="160"/>
      <c r="QDI57" s="154"/>
      <c r="QDJ57" s="161"/>
      <c r="QDK57" s="160"/>
      <c r="QDL57" s="154"/>
      <c r="QDM57" s="161"/>
      <c r="QDN57" s="160"/>
      <c r="QDO57" s="154"/>
      <c r="QDP57" s="161"/>
      <c r="QDQ57" s="160"/>
      <c r="QDR57" s="154"/>
      <c r="QDS57" s="161"/>
      <c r="QDT57" s="160"/>
      <c r="QDU57" s="154"/>
      <c r="QDV57" s="161"/>
      <c r="QDW57" s="160"/>
      <c r="QDX57" s="154"/>
      <c r="QDY57" s="161"/>
      <c r="QDZ57" s="160"/>
      <c r="QEA57" s="154"/>
      <c r="QEB57" s="161"/>
      <c r="QEC57" s="160"/>
      <c r="QED57" s="154"/>
      <c r="QEE57" s="161"/>
      <c r="QEF57" s="160"/>
      <c r="QEG57" s="154"/>
      <c r="QEH57" s="161"/>
      <c r="QEI57" s="160"/>
      <c r="QEJ57" s="154"/>
      <c r="QEK57" s="161"/>
      <c r="QEL57" s="160"/>
      <c r="QEM57" s="154"/>
      <c r="QEN57" s="161"/>
      <c r="QEO57" s="160"/>
      <c r="QEP57" s="154"/>
      <c r="QEQ57" s="161"/>
      <c r="QER57" s="160"/>
      <c r="QES57" s="154"/>
      <c r="QET57" s="161"/>
      <c r="QEU57" s="160"/>
      <c r="QEV57" s="154"/>
      <c r="QEW57" s="161"/>
      <c r="QEX57" s="160"/>
      <c r="QEY57" s="154"/>
      <c r="QEZ57" s="161"/>
      <c r="QFA57" s="160"/>
      <c r="QFB57" s="154"/>
      <c r="QFC57" s="161"/>
      <c r="QFD57" s="160"/>
      <c r="QFE57" s="154"/>
      <c r="QFF57" s="161"/>
      <c r="QFG57" s="160"/>
      <c r="QFH57" s="154"/>
      <c r="QFI57" s="161"/>
      <c r="QFJ57" s="160"/>
      <c r="QFK57" s="154"/>
      <c r="QFL57" s="161"/>
      <c r="QFM57" s="160"/>
      <c r="QFN57" s="154"/>
      <c r="QFO57" s="161"/>
      <c r="QFP57" s="160"/>
      <c r="QFQ57" s="154"/>
      <c r="QFR57" s="161"/>
      <c r="QFS57" s="160"/>
      <c r="QFT57" s="154"/>
      <c r="QFU57" s="161"/>
      <c r="QFV57" s="160"/>
      <c r="QFW57" s="154"/>
      <c r="QFX57" s="161"/>
      <c r="QFY57" s="160"/>
      <c r="QFZ57" s="154"/>
      <c r="QGA57" s="161"/>
      <c r="QGB57" s="160"/>
      <c r="QGC57" s="154"/>
      <c r="QGD57" s="161"/>
      <c r="QGE57" s="160"/>
      <c r="QGF57" s="154"/>
      <c r="QGG57" s="161"/>
      <c r="QGH57" s="160"/>
      <c r="QGI57" s="154"/>
      <c r="QGJ57" s="161"/>
      <c r="QGK57" s="160"/>
      <c r="QGL57" s="154"/>
      <c r="QGM57" s="161"/>
      <c r="QGN57" s="160"/>
      <c r="QGO57" s="154"/>
      <c r="QGP57" s="161"/>
      <c r="QGQ57" s="160"/>
      <c r="QGR57" s="154"/>
      <c r="QGS57" s="161"/>
      <c r="QGT57" s="160"/>
      <c r="QGU57" s="154"/>
      <c r="QGV57" s="161"/>
      <c r="QGW57" s="160"/>
      <c r="QGX57" s="154"/>
      <c r="QGY57" s="161"/>
      <c r="QGZ57" s="160"/>
      <c r="QHA57" s="154"/>
      <c r="QHB57" s="161"/>
      <c r="QHC57" s="160"/>
      <c r="QHD57" s="154"/>
      <c r="QHE57" s="161"/>
      <c r="QHF57" s="160"/>
      <c r="QHG57" s="154"/>
      <c r="QHH57" s="161"/>
      <c r="QHI57" s="160"/>
      <c r="QHJ57" s="154"/>
      <c r="QHK57" s="161"/>
      <c r="QHL57" s="160"/>
      <c r="QHM57" s="154"/>
      <c r="QHN57" s="161"/>
      <c r="QHO57" s="160"/>
      <c r="QHP57" s="154"/>
      <c r="QHQ57" s="161"/>
      <c r="QHR57" s="160"/>
      <c r="QHS57" s="154"/>
      <c r="QHT57" s="161"/>
      <c r="QHU57" s="160"/>
      <c r="QHV57" s="154"/>
      <c r="QHW57" s="161"/>
      <c r="QHX57" s="160"/>
      <c r="QHY57" s="154"/>
      <c r="QHZ57" s="161"/>
      <c r="QIA57" s="160"/>
      <c r="QIB57" s="154"/>
      <c r="QIC57" s="161"/>
      <c r="QID57" s="160"/>
      <c r="QIE57" s="154"/>
      <c r="QIF57" s="161"/>
      <c r="QIG57" s="160"/>
      <c r="QIH57" s="154"/>
      <c r="QII57" s="161"/>
      <c r="QIJ57" s="160"/>
      <c r="QIK57" s="154"/>
      <c r="QIL57" s="161"/>
      <c r="QIM57" s="160"/>
      <c r="QIN57" s="154"/>
      <c r="QIO57" s="161"/>
      <c r="QIP57" s="160"/>
      <c r="QIQ57" s="154"/>
      <c r="QIR57" s="161"/>
      <c r="QIS57" s="160"/>
      <c r="QIT57" s="154"/>
      <c r="QIU57" s="161"/>
      <c r="QIV57" s="160"/>
      <c r="QIW57" s="154"/>
      <c r="QIX57" s="161"/>
      <c r="QIY57" s="160"/>
      <c r="QIZ57" s="154"/>
      <c r="QJA57" s="161"/>
      <c r="QJB57" s="160"/>
      <c r="QJC57" s="154"/>
      <c r="QJD57" s="161"/>
      <c r="QJE57" s="160"/>
      <c r="QJF57" s="154"/>
      <c r="QJG57" s="161"/>
      <c r="QJH57" s="160"/>
      <c r="QJI57" s="154"/>
      <c r="QJJ57" s="161"/>
      <c r="QJK57" s="160"/>
      <c r="QJL57" s="154"/>
      <c r="QJM57" s="161"/>
      <c r="QJN57" s="160"/>
      <c r="QJO57" s="154"/>
      <c r="QJP57" s="161"/>
      <c r="QJQ57" s="160"/>
      <c r="QJR57" s="154"/>
      <c r="QJS57" s="161"/>
      <c r="QJT57" s="160"/>
      <c r="QJU57" s="154"/>
      <c r="QJV57" s="161"/>
      <c r="QJW57" s="160"/>
      <c r="QJX57" s="154"/>
      <c r="QJY57" s="161"/>
      <c r="QJZ57" s="160"/>
      <c r="QKA57" s="154"/>
      <c r="QKB57" s="161"/>
      <c r="QKC57" s="160"/>
      <c r="QKD57" s="154"/>
      <c r="QKE57" s="161"/>
      <c r="QKF57" s="160"/>
      <c r="QKG57" s="154"/>
      <c r="QKH57" s="161"/>
      <c r="QKI57" s="160"/>
      <c r="QKJ57" s="154"/>
      <c r="QKK57" s="161"/>
      <c r="QKL57" s="160"/>
      <c r="QKM57" s="154"/>
      <c r="QKN57" s="161"/>
      <c r="QKO57" s="160"/>
      <c r="QKP57" s="154"/>
      <c r="QKQ57" s="161"/>
      <c r="QKR57" s="160"/>
      <c r="QKS57" s="154"/>
      <c r="QKT57" s="161"/>
      <c r="QKU57" s="160"/>
      <c r="QKV57" s="154"/>
      <c r="QKW57" s="161"/>
      <c r="QKX57" s="160"/>
      <c r="QKY57" s="154"/>
      <c r="QKZ57" s="161"/>
      <c r="QLA57" s="160"/>
      <c r="QLB57" s="154"/>
      <c r="QLC57" s="161"/>
      <c r="QLD57" s="160"/>
      <c r="QLE57" s="154"/>
      <c r="QLF57" s="161"/>
      <c r="QLG57" s="160"/>
      <c r="QLH57" s="154"/>
      <c r="QLI57" s="161"/>
      <c r="QLJ57" s="160"/>
      <c r="QLK57" s="154"/>
      <c r="QLL57" s="161"/>
      <c r="QLM57" s="160"/>
      <c r="QLN57" s="154"/>
      <c r="QLO57" s="161"/>
      <c r="QLP57" s="160"/>
      <c r="QLQ57" s="154"/>
      <c r="QLR57" s="161"/>
      <c r="QLS57" s="160"/>
      <c r="QLT57" s="154"/>
      <c r="QLU57" s="161"/>
      <c r="QLV57" s="160"/>
      <c r="QLW57" s="154"/>
      <c r="QLX57" s="161"/>
      <c r="QLY57" s="160"/>
      <c r="QLZ57" s="154"/>
      <c r="QMA57" s="161"/>
      <c r="QMB57" s="160"/>
      <c r="QMC57" s="154"/>
      <c r="QMD57" s="161"/>
      <c r="QME57" s="160"/>
      <c r="QMF57" s="154"/>
      <c r="QMG57" s="161"/>
      <c r="QMH57" s="160"/>
      <c r="QMI57" s="154"/>
      <c r="QMJ57" s="161"/>
      <c r="QMK57" s="160"/>
      <c r="QML57" s="154"/>
      <c r="QMM57" s="161"/>
      <c r="QMN57" s="160"/>
      <c r="QMO57" s="154"/>
      <c r="QMP57" s="161"/>
      <c r="QMQ57" s="160"/>
      <c r="QMR57" s="154"/>
      <c r="QMS57" s="161"/>
      <c r="QMT57" s="160"/>
      <c r="QMU57" s="154"/>
      <c r="QMV57" s="161"/>
      <c r="QMW57" s="160"/>
      <c r="QMX57" s="154"/>
      <c r="QMY57" s="161"/>
      <c r="QMZ57" s="160"/>
      <c r="QNA57" s="154"/>
      <c r="QNB57" s="161"/>
      <c r="QNC57" s="160"/>
      <c r="QND57" s="154"/>
      <c r="QNE57" s="161"/>
      <c r="QNF57" s="160"/>
      <c r="QNG57" s="154"/>
      <c r="QNH57" s="161"/>
      <c r="QNI57" s="160"/>
      <c r="QNJ57" s="154"/>
      <c r="QNK57" s="161"/>
      <c r="QNL57" s="160"/>
      <c r="QNM57" s="154"/>
      <c r="QNN57" s="161"/>
      <c r="QNO57" s="160"/>
      <c r="QNP57" s="154"/>
      <c r="QNQ57" s="161"/>
      <c r="QNR57" s="160"/>
      <c r="QNS57" s="154"/>
      <c r="QNT57" s="161"/>
      <c r="QNU57" s="160"/>
      <c r="QNV57" s="154"/>
      <c r="QNW57" s="161"/>
      <c r="QNX57" s="160"/>
      <c r="QNY57" s="154"/>
      <c r="QNZ57" s="161"/>
      <c r="QOA57" s="160"/>
      <c r="QOB57" s="154"/>
      <c r="QOC57" s="161"/>
      <c r="QOD57" s="160"/>
      <c r="QOE57" s="154"/>
      <c r="QOF57" s="161"/>
      <c r="QOG57" s="160"/>
      <c r="QOH57" s="154"/>
      <c r="QOI57" s="161"/>
      <c r="QOJ57" s="160"/>
      <c r="QOK57" s="154"/>
      <c r="QOL57" s="161"/>
      <c r="QOM57" s="160"/>
      <c r="QON57" s="154"/>
      <c r="QOO57" s="161"/>
      <c r="QOP57" s="160"/>
      <c r="QOQ57" s="154"/>
      <c r="QOR57" s="161"/>
      <c r="QOS57" s="160"/>
      <c r="QOT57" s="154"/>
      <c r="QOU57" s="161"/>
      <c r="QOV57" s="160"/>
      <c r="QOW57" s="154"/>
      <c r="QOX57" s="161"/>
      <c r="QOY57" s="160"/>
      <c r="QOZ57" s="154"/>
      <c r="QPA57" s="161"/>
      <c r="QPB57" s="160"/>
      <c r="QPC57" s="154"/>
      <c r="QPD57" s="161"/>
      <c r="QPE57" s="160"/>
      <c r="QPF57" s="154"/>
      <c r="QPG57" s="161"/>
      <c r="QPH57" s="160"/>
      <c r="QPI57" s="154"/>
      <c r="QPJ57" s="161"/>
      <c r="QPK57" s="160"/>
      <c r="QPL57" s="154"/>
      <c r="QPM57" s="161"/>
      <c r="QPN57" s="160"/>
      <c r="QPO57" s="154"/>
      <c r="QPP57" s="161"/>
      <c r="QPQ57" s="160"/>
      <c r="QPR57" s="154"/>
      <c r="QPS57" s="161"/>
      <c r="QPT57" s="160"/>
      <c r="QPU57" s="154"/>
      <c r="QPV57" s="161"/>
      <c r="QPW57" s="160"/>
      <c r="QPX57" s="154"/>
      <c r="QPY57" s="161"/>
      <c r="QPZ57" s="160"/>
      <c r="QQA57" s="154"/>
      <c r="QQB57" s="161"/>
      <c r="QQC57" s="160"/>
      <c r="QQD57" s="154"/>
      <c r="QQE57" s="161"/>
      <c r="QQF57" s="160"/>
      <c r="QQG57" s="154"/>
      <c r="QQH57" s="161"/>
      <c r="QQI57" s="160"/>
      <c r="QQJ57" s="154"/>
      <c r="QQK57" s="161"/>
      <c r="QQL57" s="160"/>
      <c r="QQM57" s="154"/>
      <c r="QQN57" s="161"/>
      <c r="QQO57" s="160"/>
      <c r="QQP57" s="154"/>
      <c r="QQQ57" s="161"/>
      <c r="QQR57" s="160"/>
      <c r="QQS57" s="154"/>
      <c r="QQT57" s="161"/>
      <c r="QQU57" s="160"/>
      <c r="QQV57" s="154"/>
      <c r="QQW57" s="161"/>
      <c r="QQX57" s="160"/>
      <c r="QQY57" s="154"/>
      <c r="QQZ57" s="161"/>
      <c r="QRA57" s="160"/>
      <c r="QRB57" s="154"/>
      <c r="QRC57" s="161"/>
      <c r="QRD57" s="160"/>
      <c r="QRE57" s="154"/>
      <c r="QRF57" s="161"/>
      <c r="QRG57" s="160"/>
      <c r="QRH57" s="154"/>
      <c r="QRI57" s="161"/>
      <c r="QRJ57" s="160"/>
      <c r="QRK57" s="154"/>
      <c r="QRL57" s="161"/>
      <c r="QRM57" s="160"/>
      <c r="QRN57" s="154"/>
      <c r="QRO57" s="161"/>
      <c r="QRP57" s="160"/>
      <c r="QRQ57" s="154"/>
      <c r="QRR57" s="161"/>
      <c r="QRS57" s="160"/>
      <c r="QRT57" s="154"/>
      <c r="QRU57" s="161"/>
      <c r="QRV57" s="160"/>
      <c r="QRW57" s="154"/>
      <c r="QRX57" s="161"/>
      <c r="QRY57" s="160"/>
      <c r="QRZ57" s="154"/>
      <c r="QSA57" s="161"/>
      <c r="QSB57" s="160"/>
      <c r="QSC57" s="154"/>
      <c r="QSD57" s="161"/>
      <c r="QSE57" s="160"/>
      <c r="QSF57" s="154"/>
      <c r="QSG57" s="161"/>
      <c r="QSH57" s="160"/>
      <c r="QSI57" s="154"/>
      <c r="QSJ57" s="161"/>
      <c r="QSK57" s="160"/>
      <c r="QSL57" s="154"/>
      <c r="QSM57" s="161"/>
      <c r="QSN57" s="160"/>
      <c r="QSO57" s="154"/>
      <c r="QSP57" s="161"/>
      <c r="QSQ57" s="160"/>
      <c r="QSR57" s="154"/>
      <c r="QSS57" s="161"/>
      <c r="QST57" s="160"/>
      <c r="QSU57" s="154"/>
      <c r="QSV57" s="161"/>
      <c r="QSW57" s="160"/>
      <c r="QSX57" s="154"/>
      <c r="QSY57" s="161"/>
      <c r="QSZ57" s="160"/>
      <c r="QTA57" s="154"/>
      <c r="QTB57" s="161"/>
      <c r="QTC57" s="160"/>
      <c r="QTD57" s="154"/>
      <c r="QTE57" s="161"/>
      <c r="QTF57" s="160"/>
      <c r="QTG57" s="154"/>
      <c r="QTH57" s="161"/>
      <c r="QTI57" s="160"/>
      <c r="QTJ57" s="154"/>
      <c r="QTK57" s="161"/>
      <c r="QTL57" s="160"/>
      <c r="QTM57" s="154"/>
      <c r="QTN57" s="161"/>
      <c r="QTO57" s="160"/>
      <c r="QTP57" s="154"/>
      <c r="QTQ57" s="161"/>
      <c r="QTR57" s="160"/>
      <c r="QTS57" s="154"/>
      <c r="QTT57" s="161"/>
      <c r="QTU57" s="160"/>
      <c r="QTV57" s="154"/>
      <c r="QTW57" s="161"/>
      <c r="QTX57" s="160"/>
      <c r="QTY57" s="154"/>
      <c r="QTZ57" s="161"/>
      <c r="QUA57" s="160"/>
      <c r="QUB57" s="154"/>
      <c r="QUC57" s="161"/>
      <c r="QUD57" s="160"/>
      <c r="QUE57" s="154"/>
      <c r="QUF57" s="161"/>
      <c r="QUG57" s="160"/>
      <c r="QUH57" s="154"/>
      <c r="QUI57" s="161"/>
      <c r="QUJ57" s="160"/>
      <c r="QUK57" s="154"/>
      <c r="QUL57" s="161"/>
      <c r="QUM57" s="160"/>
      <c r="QUN57" s="154"/>
      <c r="QUO57" s="161"/>
      <c r="QUP57" s="160"/>
      <c r="QUQ57" s="154"/>
      <c r="QUR57" s="161"/>
      <c r="QUS57" s="160"/>
      <c r="QUT57" s="154"/>
      <c r="QUU57" s="161"/>
      <c r="QUV57" s="160"/>
      <c r="QUW57" s="154"/>
      <c r="QUX57" s="161"/>
      <c r="QUY57" s="160"/>
      <c r="QUZ57" s="154"/>
      <c r="QVA57" s="161"/>
      <c r="QVB57" s="160"/>
      <c r="QVC57" s="154"/>
      <c r="QVD57" s="161"/>
      <c r="QVE57" s="160"/>
      <c r="QVF57" s="154"/>
      <c r="QVG57" s="161"/>
      <c r="QVH57" s="160"/>
      <c r="QVI57" s="154"/>
      <c r="QVJ57" s="161"/>
      <c r="QVK57" s="160"/>
      <c r="QVL57" s="154"/>
      <c r="QVM57" s="161"/>
      <c r="QVN57" s="160"/>
      <c r="QVO57" s="154"/>
      <c r="QVP57" s="161"/>
      <c r="QVQ57" s="160"/>
      <c r="QVR57" s="154"/>
      <c r="QVS57" s="161"/>
      <c r="QVT57" s="160"/>
      <c r="QVU57" s="154"/>
      <c r="QVV57" s="161"/>
      <c r="QVW57" s="160"/>
      <c r="QVX57" s="154"/>
      <c r="QVY57" s="161"/>
      <c r="QVZ57" s="160"/>
      <c r="QWA57" s="154"/>
      <c r="QWB57" s="161"/>
      <c r="QWC57" s="160"/>
      <c r="QWD57" s="154"/>
      <c r="QWE57" s="161"/>
      <c r="QWF57" s="160"/>
      <c r="QWG57" s="154"/>
      <c r="QWH57" s="161"/>
      <c r="QWI57" s="160"/>
      <c r="QWJ57" s="154"/>
      <c r="QWK57" s="161"/>
      <c r="QWL57" s="160"/>
      <c r="QWM57" s="154"/>
      <c r="QWN57" s="161"/>
      <c r="QWO57" s="160"/>
      <c r="QWP57" s="154"/>
      <c r="QWQ57" s="161"/>
      <c r="QWR57" s="160"/>
      <c r="QWS57" s="154"/>
      <c r="QWT57" s="161"/>
      <c r="QWU57" s="160"/>
      <c r="QWV57" s="154"/>
      <c r="QWW57" s="161"/>
      <c r="QWX57" s="160"/>
      <c r="QWY57" s="154"/>
      <c r="QWZ57" s="161"/>
      <c r="QXA57" s="160"/>
      <c r="QXB57" s="154"/>
      <c r="QXC57" s="161"/>
      <c r="QXD57" s="160"/>
      <c r="QXE57" s="154"/>
      <c r="QXF57" s="161"/>
      <c r="QXG57" s="160"/>
      <c r="QXH57" s="154"/>
      <c r="QXI57" s="161"/>
      <c r="QXJ57" s="160"/>
      <c r="QXK57" s="154"/>
      <c r="QXL57" s="161"/>
      <c r="QXM57" s="160"/>
      <c r="QXN57" s="154"/>
      <c r="QXO57" s="161"/>
      <c r="QXP57" s="160"/>
      <c r="QXQ57" s="154"/>
      <c r="QXR57" s="161"/>
      <c r="QXS57" s="160"/>
      <c r="QXT57" s="154"/>
      <c r="QXU57" s="161"/>
      <c r="QXV57" s="160"/>
      <c r="QXW57" s="154"/>
      <c r="QXX57" s="161"/>
      <c r="QXY57" s="160"/>
      <c r="QXZ57" s="154"/>
      <c r="QYA57" s="161"/>
      <c r="QYB57" s="160"/>
      <c r="QYC57" s="154"/>
      <c r="QYD57" s="161"/>
      <c r="QYE57" s="160"/>
      <c r="QYF57" s="154"/>
      <c r="QYG57" s="161"/>
      <c r="QYH57" s="160"/>
      <c r="QYI57" s="154"/>
      <c r="QYJ57" s="161"/>
      <c r="QYK57" s="160"/>
      <c r="QYL57" s="154"/>
      <c r="QYM57" s="161"/>
      <c r="QYN57" s="160"/>
      <c r="QYO57" s="154"/>
      <c r="QYP57" s="161"/>
      <c r="QYQ57" s="160"/>
      <c r="QYR57" s="154"/>
      <c r="QYS57" s="161"/>
      <c r="QYT57" s="160"/>
      <c r="QYU57" s="154"/>
      <c r="QYV57" s="161"/>
      <c r="QYW57" s="160"/>
      <c r="QYX57" s="154"/>
      <c r="QYY57" s="161"/>
      <c r="QYZ57" s="160"/>
      <c r="QZA57" s="154"/>
      <c r="QZB57" s="161"/>
      <c r="QZC57" s="160"/>
      <c r="QZD57" s="154"/>
      <c r="QZE57" s="161"/>
      <c r="QZF57" s="160"/>
      <c r="QZG57" s="154"/>
      <c r="QZH57" s="161"/>
      <c r="QZI57" s="160"/>
      <c r="QZJ57" s="154"/>
      <c r="QZK57" s="161"/>
      <c r="QZL57" s="160"/>
      <c r="QZM57" s="154"/>
      <c r="QZN57" s="161"/>
      <c r="QZO57" s="160"/>
      <c r="QZP57" s="154"/>
      <c r="QZQ57" s="161"/>
      <c r="QZR57" s="160"/>
      <c r="QZS57" s="154"/>
      <c r="QZT57" s="161"/>
      <c r="QZU57" s="160"/>
      <c r="QZV57" s="154"/>
      <c r="QZW57" s="161"/>
      <c r="QZX57" s="160"/>
      <c r="QZY57" s="154"/>
      <c r="QZZ57" s="161"/>
      <c r="RAA57" s="160"/>
      <c r="RAB57" s="154"/>
      <c r="RAC57" s="161"/>
      <c r="RAD57" s="160"/>
      <c r="RAE57" s="154"/>
      <c r="RAF57" s="161"/>
      <c r="RAG57" s="160"/>
      <c r="RAH57" s="154"/>
      <c r="RAI57" s="161"/>
      <c r="RAJ57" s="160"/>
      <c r="RAK57" s="154"/>
      <c r="RAL57" s="161"/>
      <c r="RAM57" s="160"/>
      <c r="RAN57" s="154"/>
      <c r="RAO57" s="161"/>
      <c r="RAP57" s="160"/>
      <c r="RAQ57" s="154"/>
      <c r="RAR57" s="161"/>
      <c r="RAS57" s="160"/>
      <c r="RAT57" s="154"/>
      <c r="RAU57" s="161"/>
      <c r="RAV57" s="160"/>
      <c r="RAW57" s="154"/>
      <c r="RAX57" s="161"/>
      <c r="RAY57" s="160"/>
      <c r="RAZ57" s="154"/>
      <c r="RBA57" s="161"/>
      <c r="RBB57" s="160"/>
      <c r="RBC57" s="154"/>
      <c r="RBD57" s="161"/>
      <c r="RBE57" s="160"/>
      <c r="RBF57" s="154"/>
      <c r="RBG57" s="161"/>
      <c r="RBH57" s="160"/>
      <c r="RBI57" s="154"/>
      <c r="RBJ57" s="161"/>
      <c r="RBK57" s="160"/>
      <c r="RBL57" s="154"/>
      <c r="RBM57" s="161"/>
      <c r="RBN57" s="160"/>
      <c r="RBO57" s="154"/>
      <c r="RBP57" s="161"/>
      <c r="RBQ57" s="160"/>
      <c r="RBR57" s="154"/>
      <c r="RBS57" s="161"/>
      <c r="RBT57" s="160"/>
      <c r="RBU57" s="154"/>
      <c r="RBV57" s="161"/>
      <c r="RBW57" s="160"/>
      <c r="RBX57" s="154"/>
      <c r="RBY57" s="161"/>
      <c r="RBZ57" s="160"/>
      <c r="RCA57" s="154"/>
      <c r="RCB57" s="161"/>
      <c r="RCC57" s="160"/>
      <c r="RCD57" s="154"/>
      <c r="RCE57" s="161"/>
      <c r="RCF57" s="160"/>
      <c r="RCG57" s="154"/>
      <c r="RCH57" s="161"/>
      <c r="RCI57" s="160"/>
      <c r="RCJ57" s="154"/>
      <c r="RCK57" s="161"/>
      <c r="RCL57" s="160"/>
      <c r="RCM57" s="154"/>
      <c r="RCN57" s="161"/>
      <c r="RCO57" s="160"/>
      <c r="RCP57" s="154"/>
      <c r="RCQ57" s="161"/>
      <c r="RCR57" s="160"/>
      <c r="RCS57" s="154"/>
      <c r="RCT57" s="161"/>
      <c r="RCU57" s="160"/>
      <c r="RCV57" s="154"/>
      <c r="RCW57" s="161"/>
      <c r="RCX57" s="160"/>
      <c r="RCY57" s="154"/>
      <c r="RCZ57" s="161"/>
      <c r="RDA57" s="160"/>
      <c r="RDB57" s="154"/>
      <c r="RDC57" s="161"/>
      <c r="RDD57" s="160"/>
      <c r="RDE57" s="154"/>
      <c r="RDF57" s="161"/>
      <c r="RDG57" s="160"/>
      <c r="RDH57" s="154"/>
      <c r="RDI57" s="161"/>
      <c r="RDJ57" s="160"/>
      <c r="RDK57" s="154"/>
      <c r="RDL57" s="161"/>
      <c r="RDM57" s="160"/>
      <c r="RDN57" s="154"/>
      <c r="RDO57" s="161"/>
      <c r="RDP57" s="160"/>
      <c r="RDQ57" s="154"/>
      <c r="RDR57" s="161"/>
      <c r="RDS57" s="160"/>
      <c r="RDT57" s="154"/>
      <c r="RDU57" s="161"/>
      <c r="RDV57" s="160"/>
      <c r="RDW57" s="154"/>
      <c r="RDX57" s="161"/>
      <c r="RDY57" s="160"/>
      <c r="RDZ57" s="154"/>
      <c r="REA57" s="161"/>
      <c r="REB57" s="160"/>
      <c r="REC57" s="154"/>
      <c r="RED57" s="161"/>
      <c r="REE57" s="160"/>
      <c r="REF57" s="154"/>
      <c r="REG57" s="161"/>
      <c r="REH57" s="160"/>
      <c r="REI57" s="154"/>
      <c r="REJ57" s="161"/>
      <c r="REK57" s="160"/>
      <c r="REL57" s="154"/>
      <c r="REM57" s="161"/>
      <c r="REN57" s="160"/>
      <c r="REO57" s="154"/>
      <c r="REP57" s="161"/>
      <c r="REQ57" s="160"/>
      <c r="RER57" s="154"/>
      <c r="RES57" s="161"/>
      <c r="RET57" s="160"/>
      <c r="REU57" s="154"/>
      <c r="REV57" s="161"/>
      <c r="REW57" s="160"/>
      <c r="REX57" s="154"/>
      <c r="REY57" s="161"/>
      <c r="REZ57" s="160"/>
      <c r="RFA57" s="154"/>
      <c r="RFB57" s="161"/>
      <c r="RFC57" s="160"/>
      <c r="RFD57" s="154"/>
      <c r="RFE57" s="161"/>
      <c r="RFF57" s="160"/>
      <c r="RFG57" s="154"/>
      <c r="RFH57" s="161"/>
      <c r="RFI57" s="160"/>
      <c r="RFJ57" s="154"/>
      <c r="RFK57" s="161"/>
      <c r="RFL57" s="160"/>
      <c r="RFM57" s="154"/>
      <c r="RFN57" s="161"/>
      <c r="RFO57" s="160"/>
      <c r="RFP57" s="154"/>
      <c r="RFQ57" s="161"/>
      <c r="RFR57" s="160"/>
      <c r="RFS57" s="154"/>
      <c r="RFT57" s="161"/>
      <c r="RFU57" s="160"/>
      <c r="RFV57" s="154"/>
      <c r="RFW57" s="161"/>
      <c r="RFX57" s="160"/>
      <c r="RFY57" s="154"/>
      <c r="RFZ57" s="161"/>
      <c r="RGA57" s="160"/>
      <c r="RGB57" s="154"/>
      <c r="RGC57" s="161"/>
      <c r="RGD57" s="160"/>
      <c r="RGE57" s="154"/>
      <c r="RGF57" s="161"/>
      <c r="RGG57" s="160"/>
      <c r="RGH57" s="154"/>
      <c r="RGI57" s="161"/>
      <c r="RGJ57" s="160"/>
      <c r="RGK57" s="154"/>
      <c r="RGL57" s="161"/>
      <c r="RGM57" s="160"/>
      <c r="RGN57" s="154"/>
      <c r="RGO57" s="161"/>
      <c r="RGP57" s="160"/>
      <c r="RGQ57" s="154"/>
      <c r="RGR57" s="161"/>
      <c r="RGS57" s="160"/>
      <c r="RGT57" s="154"/>
      <c r="RGU57" s="161"/>
      <c r="RGV57" s="160"/>
      <c r="RGW57" s="154"/>
      <c r="RGX57" s="161"/>
      <c r="RGY57" s="160"/>
      <c r="RGZ57" s="154"/>
      <c r="RHA57" s="161"/>
      <c r="RHB57" s="160"/>
      <c r="RHC57" s="154"/>
      <c r="RHD57" s="161"/>
      <c r="RHE57" s="160"/>
      <c r="RHF57" s="154"/>
      <c r="RHG57" s="161"/>
      <c r="RHH57" s="160"/>
      <c r="RHI57" s="154"/>
      <c r="RHJ57" s="161"/>
      <c r="RHK57" s="160"/>
      <c r="RHL57" s="154"/>
      <c r="RHM57" s="161"/>
      <c r="RHN57" s="160"/>
      <c r="RHO57" s="154"/>
      <c r="RHP57" s="161"/>
      <c r="RHQ57" s="160"/>
      <c r="RHR57" s="154"/>
      <c r="RHS57" s="161"/>
      <c r="RHT57" s="160"/>
      <c r="RHU57" s="154"/>
      <c r="RHV57" s="161"/>
      <c r="RHW57" s="160"/>
      <c r="RHX57" s="154"/>
      <c r="RHY57" s="161"/>
      <c r="RHZ57" s="160"/>
      <c r="RIA57" s="154"/>
      <c r="RIB57" s="161"/>
      <c r="RIC57" s="160"/>
      <c r="RID57" s="154"/>
      <c r="RIE57" s="161"/>
      <c r="RIF57" s="160"/>
      <c r="RIG57" s="154"/>
      <c r="RIH57" s="161"/>
      <c r="RII57" s="160"/>
      <c r="RIJ57" s="154"/>
      <c r="RIK57" s="161"/>
      <c r="RIL57" s="160"/>
      <c r="RIM57" s="154"/>
      <c r="RIN57" s="161"/>
      <c r="RIO57" s="160"/>
      <c r="RIP57" s="154"/>
      <c r="RIQ57" s="161"/>
      <c r="RIR57" s="160"/>
      <c r="RIS57" s="154"/>
      <c r="RIT57" s="161"/>
      <c r="RIU57" s="160"/>
      <c r="RIV57" s="154"/>
      <c r="RIW57" s="161"/>
      <c r="RIX57" s="160"/>
      <c r="RIY57" s="154"/>
      <c r="RIZ57" s="161"/>
      <c r="RJA57" s="160"/>
      <c r="RJB57" s="154"/>
      <c r="RJC57" s="161"/>
      <c r="RJD57" s="160"/>
      <c r="RJE57" s="154"/>
      <c r="RJF57" s="161"/>
      <c r="RJG57" s="160"/>
      <c r="RJH57" s="154"/>
      <c r="RJI57" s="161"/>
      <c r="RJJ57" s="160"/>
      <c r="RJK57" s="154"/>
      <c r="RJL57" s="161"/>
      <c r="RJM57" s="160"/>
      <c r="RJN57" s="154"/>
      <c r="RJO57" s="161"/>
      <c r="RJP57" s="160"/>
      <c r="RJQ57" s="154"/>
      <c r="RJR57" s="161"/>
      <c r="RJS57" s="160"/>
      <c r="RJT57" s="154"/>
      <c r="RJU57" s="161"/>
      <c r="RJV57" s="160"/>
      <c r="RJW57" s="154"/>
      <c r="RJX57" s="161"/>
      <c r="RJY57" s="160"/>
      <c r="RJZ57" s="154"/>
      <c r="RKA57" s="161"/>
      <c r="RKB57" s="160"/>
      <c r="RKC57" s="154"/>
      <c r="RKD57" s="161"/>
      <c r="RKE57" s="160"/>
      <c r="RKF57" s="154"/>
      <c r="RKG57" s="161"/>
      <c r="RKH57" s="160"/>
      <c r="RKI57" s="154"/>
      <c r="RKJ57" s="161"/>
      <c r="RKK57" s="160"/>
      <c r="RKL57" s="154"/>
      <c r="RKM57" s="161"/>
      <c r="RKN57" s="160"/>
      <c r="RKO57" s="154"/>
      <c r="RKP57" s="161"/>
      <c r="RKQ57" s="160"/>
      <c r="RKR57" s="154"/>
      <c r="RKS57" s="161"/>
      <c r="RKT57" s="160"/>
      <c r="RKU57" s="154"/>
      <c r="RKV57" s="161"/>
      <c r="RKW57" s="160"/>
      <c r="RKX57" s="154"/>
      <c r="RKY57" s="161"/>
      <c r="RKZ57" s="160"/>
      <c r="RLA57" s="154"/>
      <c r="RLB57" s="161"/>
      <c r="RLC57" s="160"/>
      <c r="RLD57" s="154"/>
      <c r="RLE57" s="161"/>
      <c r="RLF57" s="160"/>
      <c r="RLG57" s="154"/>
      <c r="RLH57" s="161"/>
      <c r="RLI57" s="160"/>
      <c r="RLJ57" s="154"/>
      <c r="RLK57" s="161"/>
      <c r="RLL57" s="160"/>
      <c r="RLM57" s="154"/>
      <c r="RLN57" s="161"/>
      <c r="RLO57" s="160"/>
      <c r="RLP57" s="154"/>
      <c r="RLQ57" s="161"/>
      <c r="RLR57" s="160"/>
      <c r="RLS57" s="154"/>
      <c r="RLT57" s="161"/>
      <c r="RLU57" s="160"/>
      <c r="RLV57" s="154"/>
      <c r="RLW57" s="161"/>
      <c r="RLX57" s="160"/>
      <c r="RLY57" s="154"/>
      <c r="RLZ57" s="161"/>
      <c r="RMA57" s="160"/>
      <c r="RMB57" s="154"/>
      <c r="RMC57" s="161"/>
      <c r="RMD57" s="160"/>
      <c r="RME57" s="154"/>
      <c r="RMF57" s="161"/>
      <c r="RMG57" s="160"/>
      <c r="RMH57" s="154"/>
      <c r="RMI57" s="161"/>
      <c r="RMJ57" s="160"/>
      <c r="RMK57" s="154"/>
      <c r="RML57" s="161"/>
      <c r="RMM57" s="160"/>
      <c r="RMN57" s="154"/>
      <c r="RMO57" s="161"/>
      <c r="RMP57" s="160"/>
      <c r="RMQ57" s="154"/>
      <c r="RMR57" s="161"/>
      <c r="RMS57" s="160"/>
      <c r="RMT57" s="154"/>
      <c r="RMU57" s="161"/>
      <c r="RMV57" s="160"/>
      <c r="RMW57" s="154"/>
      <c r="RMX57" s="161"/>
      <c r="RMY57" s="160"/>
      <c r="RMZ57" s="154"/>
      <c r="RNA57" s="161"/>
      <c r="RNB57" s="160"/>
      <c r="RNC57" s="154"/>
      <c r="RND57" s="161"/>
      <c r="RNE57" s="160"/>
      <c r="RNF57" s="154"/>
      <c r="RNG57" s="161"/>
      <c r="RNH57" s="160"/>
      <c r="RNI57" s="154"/>
      <c r="RNJ57" s="161"/>
      <c r="RNK57" s="160"/>
      <c r="RNL57" s="154"/>
      <c r="RNM57" s="161"/>
      <c r="RNN57" s="160"/>
      <c r="RNO57" s="154"/>
      <c r="RNP57" s="161"/>
      <c r="RNQ57" s="160"/>
      <c r="RNR57" s="154"/>
      <c r="RNS57" s="161"/>
      <c r="RNT57" s="160"/>
      <c r="RNU57" s="154"/>
      <c r="RNV57" s="161"/>
      <c r="RNW57" s="160"/>
      <c r="RNX57" s="154"/>
      <c r="RNY57" s="161"/>
      <c r="RNZ57" s="160"/>
      <c r="ROA57" s="154"/>
      <c r="ROB57" s="161"/>
      <c r="ROC57" s="160"/>
      <c r="ROD57" s="154"/>
      <c r="ROE57" s="161"/>
      <c r="ROF57" s="160"/>
      <c r="ROG57" s="154"/>
      <c r="ROH57" s="161"/>
      <c r="ROI57" s="160"/>
      <c r="ROJ57" s="154"/>
      <c r="ROK57" s="161"/>
      <c r="ROL57" s="160"/>
      <c r="ROM57" s="154"/>
      <c r="RON57" s="161"/>
      <c r="ROO57" s="160"/>
      <c r="ROP57" s="154"/>
      <c r="ROQ57" s="161"/>
      <c r="ROR57" s="160"/>
      <c r="ROS57" s="154"/>
      <c r="ROT57" s="161"/>
      <c r="ROU57" s="160"/>
      <c r="ROV57" s="154"/>
      <c r="ROW57" s="161"/>
      <c r="ROX57" s="160"/>
      <c r="ROY57" s="154"/>
      <c r="ROZ57" s="161"/>
      <c r="RPA57" s="160"/>
      <c r="RPB57" s="154"/>
      <c r="RPC57" s="161"/>
      <c r="RPD57" s="160"/>
      <c r="RPE57" s="154"/>
      <c r="RPF57" s="161"/>
      <c r="RPG57" s="160"/>
      <c r="RPH57" s="154"/>
      <c r="RPI57" s="161"/>
      <c r="RPJ57" s="160"/>
      <c r="RPK57" s="154"/>
      <c r="RPL57" s="161"/>
      <c r="RPM57" s="160"/>
      <c r="RPN57" s="154"/>
      <c r="RPO57" s="161"/>
      <c r="RPP57" s="160"/>
      <c r="RPQ57" s="154"/>
      <c r="RPR57" s="161"/>
      <c r="RPS57" s="160"/>
      <c r="RPT57" s="154"/>
      <c r="RPU57" s="161"/>
      <c r="RPV57" s="160"/>
      <c r="RPW57" s="154"/>
      <c r="RPX57" s="161"/>
      <c r="RPY57" s="160"/>
      <c r="RPZ57" s="154"/>
      <c r="RQA57" s="161"/>
      <c r="RQB57" s="160"/>
      <c r="RQC57" s="154"/>
      <c r="RQD57" s="161"/>
      <c r="RQE57" s="160"/>
      <c r="RQF57" s="154"/>
      <c r="RQG57" s="161"/>
      <c r="RQH57" s="160"/>
      <c r="RQI57" s="154"/>
      <c r="RQJ57" s="161"/>
      <c r="RQK57" s="160"/>
      <c r="RQL57" s="154"/>
      <c r="RQM57" s="161"/>
      <c r="RQN57" s="160"/>
      <c r="RQO57" s="154"/>
      <c r="RQP57" s="161"/>
      <c r="RQQ57" s="160"/>
      <c r="RQR57" s="154"/>
      <c r="RQS57" s="161"/>
      <c r="RQT57" s="160"/>
      <c r="RQU57" s="154"/>
      <c r="RQV57" s="161"/>
      <c r="RQW57" s="160"/>
      <c r="RQX57" s="154"/>
      <c r="RQY57" s="161"/>
      <c r="RQZ57" s="160"/>
      <c r="RRA57" s="154"/>
      <c r="RRB57" s="161"/>
      <c r="RRC57" s="160"/>
      <c r="RRD57" s="154"/>
      <c r="RRE57" s="161"/>
      <c r="RRF57" s="160"/>
      <c r="RRG57" s="154"/>
      <c r="RRH57" s="161"/>
      <c r="RRI57" s="160"/>
      <c r="RRJ57" s="154"/>
      <c r="RRK57" s="161"/>
      <c r="RRL57" s="160"/>
      <c r="RRM57" s="154"/>
      <c r="RRN57" s="161"/>
      <c r="RRO57" s="160"/>
      <c r="RRP57" s="154"/>
      <c r="RRQ57" s="161"/>
      <c r="RRR57" s="160"/>
      <c r="RRS57" s="154"/>
      <c r="RRT57" s="161"/>
      <c r="RRU57" s="160"/>
      <c r="RRV57" s="154"/>
      <c r="RRW57" s="161"/>
      <c r="RRX57" s="160"/>
      <c r="RRY57" s="154"/>
      <c r="RRZ57" s="161"/>
      <c r="RSA57" s="160"/>
      <c r="RSB57" s="154"/>
      <c r="RSC57" s="161"/>
      <c r="RSD57" s="160"/>
      <c r="RSE57" s="154"/>
      <c r="RSF57" s="161"/>
      <c r="RSG57" s="160"/>
      <c r="RSH57" s="154"/>
      <c r="RSI57" s="161"/>
      <c r="RSJ57" s="160"/>
      <c r="RSK57" s="154"/>
      <c r="RSL57" s="161"/>
      <c r="RSM57" s="160"/>
      <c r="RSN57" s="154"/>
      <c r="RSO57" s="161"/>
      <c r="RSP57" s="160"/>
      <c r="RSQ57" s="154"/>
      <c r="RSR57" s="161"/>
      <c r="RSS57" s="160"/>
      <c r="RST57" s="154"/>
      <c r="RSU57" s="161"/>
      <c r="RSV57" s="160"/>
      <c r="RSW57" s="154"/>
      <c r="RSX57" s="161"/>
      <c r="RSY57" s="160"/>
      <c r="RSZ57" s="154"/>
      <c r="RTA57" s="161"/>
      <c r="RTB57" s="160"/>
      <c r="RTC57" s="154"/>
      <c r="RTD57" s="161"/>
      <c r="RTE57" s="160"/>
      <c r="RTF57" s="154"/>
      <c r="RTG57" s="161"/>
      <c r="RTH57" s="160"/>
      <c r="RTI57" s="154"/>
      <c r="RTJ57" s="161"/>
      <c r="RTK57" s="160"/>
      <c r="RTL57" s="154"/>
      <c r="RTM57" s="161"/>
      <c r="RTN57" s="160"/>
      <c r="RTO57" s="154"/>
      <c r="RTP57" s="161"/>
      <c r="RTQ57" s="160"/>
      <c r="RTR57" s="154"/>
      <c r="RTS57" s="161"/>
      <c r="RTT57" s="160"/>
      <c r="RTU57" s="154"/>
      <c r="RTV57" s="161"/>
      <c r="RTW57" s="160"/>
      <c r="RTX57" s="154"/>
      <c r="RTY57" s="161"/>
      <c r="RTZ57" s="160"/>
      <c r="RUA57" s="154"/>
      <c r="RUB57" s="161"/>
      <c r="RUC57" s="160"/>
      <c r="RUD57" s="154"/>
      <c r="RUE57" s="161"/>
      <c r="RUF57" s="160"/>
      <c r="RUG57" s="154"/>
      <c r="RUH57" s="161"/>
      <c r="RUI57" s="160"/>
      <c r="RUJ57" s="154"/>
      <c r="RUK57" s="161"/>
      <c r="RUL57" s="160"/>
      <c r="RUM57" s="154"/>
      <c r="RUN57" s="161"/>
      <c r="RUO57" s="160"/>
      <c r="RUP57" s="154"/>
      <c r="RUQ57" s="161"/>
      <c r="RUR57" s="160"/>
      <c r="RUS57" s="154"/>
      <c r="RUT57" s="161"/>
      <c r="RUU57" s="160"/>
      <c r="RUV57" s="154"/>
      <c r="RUW57" s="161"/>
      <c r="RUX57" s="160"/>
      <c r="RUY57" s="154"/>
      <c r="RUZ57" s="161"/>
      <c r="RVA57" s="160"/>
      <c r="RVB57" s="154"/>
      <c r="RVC57" s="161"/>
      <c r="RVD57" s="160"/>
      <c r="RVE57" s="154"/>
      <c r="RVF57" s="161"/>
      <c r="RVG57" s="160"/>
      <c r="RVH57" s="154"/>
      <c r="RVI57" s="161"/>
      <c r="RVJ57" s="160"/>
      <c r="RVK57" s="154"/>
      <c r="RVL57" s="161"/>
      <c r="RVM57" s="160"/>
      <c r="RVN57" s="154"/>
      <c r="RVO57" s="161"/>
      <c r="RVP57" s="160"/>
      <c r="RVQ57" s="154"/>
      <c r="RVR57" s="161"/>
      <c r="RVS57" s="160"/>
      <c r="RVT57" s="154"/>
      <c r="RVU57" s="161"/>
      <c r="RVV57" s="160"/>
      <c r="RVW57" s="154"/>
      <c r="RVX57" s="161"/>
      <c r="RVY57" s="160"/>
      <c r="RVZ57" s="154"/>
      <c r="RWA57" s="161"/>
      <c r="RWB57" s="160"/>
      <c r="RWC57" s="154"/>
      <c r="RWD57" s="161"/>
      <c r="RWE57" s="160"/>
      <c r="RWF57" s="154"/>
      <c r="RWG57" s="161"/>
      <c r="RWH57" s="160"/>
      <c r="RWI57" s="154"/>
      <c r="RWJ57" s="161"/>
      <c r="RWK57" s="160"/>
      <c r="RWL57" s="154"/>
      <c r="RWM57" s="161"/>
      <c r="RWN57" s="160"/>
      <c r="RWO57" s="154"/>
      <c r="RWP57" s="161"/>
      <c r="RWQ57" s="160"/>
      <c r="RWR57" s="154"/>
      <c r="RWS57" s="161"/>
      <c r="RWT57" s="160"/>
      <c r="RWU57" s="154"/>
      <c r="RWV57" s="161"/>
      <c r="RWW57" s="160"/>
      <c r="RWX57" s="154"/>
      <c r="RWY57" s="161"/>
      <c r="RWZ57" s="160"/>
      <c r="RXA57" s="154"/>
      <c r="RXB57" s="161"/>
      <c r="RXC57" s="160"/>
      <c r="RXD57" s="154"/>
      <c r="RXE57" s="161"/>
      <c r="RXF57" s="160"/>
      <c r="RXG57" s="154"/>
      <c r="RXH57" s="161"/>
      <c r="RXI57" s="160"/>
      <c r="RXJ57" s="154"/>
      <c r="RXK57" s="161"/>
      <c r="RXL57" s="160"/>
      <c r="RXM57" s="154"/>
      <c r="RXN57" s="161"/>
      <c r="RXO57" s="160"/>
      <c r="RXP57" s="154"/>
      <c r="RXQ57" s="161"/>
      <c r="RXR57" s="160"/>
      <c r="RXS57" s="154"/>
      <c r="RXT57" s="161"/>
      <c r="RXU57" s="160"/>
      <c r="RXV57" s="154"/>
      <c r="RXW57" s="161"/>
      <c r="RXX57" s="160"/>
      <c r="RXY57" s="154"/>
      <c r="RXZ57" s="161"/>
      <c r="RYA57" s="160"/>
      <c r="RYB57" s="154"/>
      <c r="RYC57" s="161"/>
      <c r="RYD57" s="160"/>
      <c r="RYE57" s="154"/>
      <c r="RYF57" s="161"/>
      <c r="RYG57" s="160"/>
      <c r="RYH57" s="154"/>
      <c r="RYI57" s="161"/>
      <c r="RYJ57" s="160"/>
      <c r="RYK57" s="154"/>
      <c r="RYL57" s="161"/>
      <c r="RYM57" s="160"/>
      <c r="RYN57" s="154"/>
      <c r="RYO57" s="161"/>
      <c r="RYP57" s="160"/>
      <c r="RYQ57" s="154"/>
      <c r="RYR57" s="161"/>
      <c r="RYS57" s="160"/>
      <c r="RYT57" s="154"/>
      <c r="RYU57" s="161"/>
      <c r="RYV57" s="160"/>
      <c r="RYW57" s="154"/>
      <c r="RYX57" s="161"/>
      <c r="RYY57" s="160"/>
      <c r="RYZ57" s="154"/>
      <c r="RZA57" s="161"/>
      <c r="RZB57" s="160"/>
      <c r="RZC57" s="154"/>
      <c r="RZD57" s="161"/>
      <c r="RZE57" s="160"/>
      <c r="RZF57" s="154"/>
      <c r="RZG57" s="161"/>
      <c r="RZH57" s="160"/>
      <c r="RZI57" s="154"/>
      <c r="RZJ57" s="161"/>
      <c r="RZK57" s="160"/>
      <c r="RZL57" s="154"/>
      <c r="RZM57" s="161"/>
      <c r="RZN57" s="160"/>
      <c r="RZO57" s="154"/>
      <c r="RZP57" s="161"/>
      <c r="RZQ57" s="160"/>
      <c r="RZR57" s="154"/>
      <c r="RZS57" s="161"/>
      <c r="RZT57" s="160"/>
      <c r="RZU57" s="154"/>
      <c r="RZV57" s="161"/>
      <c r="RZW57" s="160"/>
      <c r="RZX57" s="154"/>
      <c r="RZY57" s="161"/>
      <c r="RZZ57" s="160"/>
      <c r="SAA57" s="154"/>
      <c r="SAB57" s="161"/>
      <c r="SAC57" s="160"/>
      <c r="SAD57" s="154"/>
      <c r="SAE57" s="161"/>
      <c r="SAF57" s="160"/>
      <c r="SAG57" s="154"/>
      <c r="SAH57" s="161"/>
      <c r="SAI57" s="160"/>
      <c r="SAJ57" s="154"/>
      <c r="SAK57" s="161"/>
      <c r="SAL57" s="160"/>
      <c r="SAM57" s="154"/>
      <c r="SAN57" s="161"/>
      <c r="SAO57" s="160"/>
      <c r="SAP57" s="154"/>
      <c r="SAQ57" s="161"/>
      <c r="SAR57" s="160"/>
      <c r="SAS57" s="154"/>
      <c r="SAT57" s="161"/>
      <c r="SAU57" s="160"/>
      <c r="SAV57" s="154"/>
      <c r="SAW57" s="161"/>
      <c r="SAX57" s="160"/>
      <c r="SAY57" s="154"/>
      <c r="SAZ57" s="161"/>
      <c r="SBA57" s="160"/>
      <c r="SBB57" s="154"/>
      <c r="SBC57" s="161"/>
      <c r="SBD57" s="160"/>
      <c r="SBE57" s="154"/>
      <c r="SBF57" s="161"/>
      <c r="SBG57" s="160"/>
      <c r="SBH57" s="154"/>
      <c r="SBI57" s="161"/>
      <c r="SBJ57" s="160"/>
      <c r="SBK57" s="154"/>
      <c r="SBL57" s="161"/>
      <c r="SBM57" s="160"/>
      <c r="SBN57" s="154"/>
      <c r="SBO57" s="161"/>
      <c r="SBP57" s="160"/>
      <c r="SBQ57" s="154"/>
      <c r="SBR57" s="161"/>
      <c r="SBS57" s="160"/>
      <c r="SBT57" s="154"/>
      <c r="SBU57" s="161"/>
      <c r="SBV57" s="160"/>
      <c r="SBW57" s="154"/>
      <c r="SBX57" s="161"/>
      <c r="SBY57" s="160"/>
      <c r="SBZ57" s="154"/>
      <c r="SCA57" s="161"/>
      <c r="SCB57" s="160"/>
      <c r="SCC57" s="154"/>
      <c r="SCD57" s="161"/>
      <c r="SCE57" s="160"/>
      <c r="SCF57" s="154"/>
      <c r="SCG57" s="161"/>
      <c r="SCH57" s="160"/>
      <c r="SCI57" s="154"/>
      <c r="SCJ57" s="161"/>
      <c r="SCK57" s="160"/>
      <c r="SCL57" s="154"/>
      <c r="SCM57" s="161"/>
      <c r="SCN57" s="160"/>
      <c r="SCO57" s="154"/>
      <c r="SCP57" s="161"/>
      <c r="SCQ57" s="160"/>
      <c r="SCR57" s="154"/>
      <c r="SCS57" s="161"/>
      <c r="SCT57" s="160"/>
      <c r="SCU57" s="154"/>
      <c r="SCV57" s="161"/>
      <c r="SCW57" s="160"/>
      <c r="SCX57" s="154"/>
      <c r="SCY57" s="161"/>
      <c r="SCZ57" s="160"/>
      <c r="SDA57" s="154"/>
      <c r="SDB57" s="161"/>
      <c r="SDC57" s="160"/>
      <c r="SDD57" s="154"/>
      <c r="SDE57" s="161"/>
      <c r="SDF57" s="160"/>
      <c r="SDG57" s="154"/>
      <c r="SDH57" s="161"/>
      <c r="SDI57" s="160"/>
      <c r="SDJ57" s="154"/>
      <c r="SDK57" s="161"/>
      <c r="SDL57" s="160"/>
      <c r="SDM57" s="154"/>
      <c r="SDN57" s="161"/>
      <c r="SDO57" s="160"/>
      <c r="SDP57" s="154"/>
      <c r="SDQ57" s="161"/>
      <c r="SDR57" s="160"/>
      <c r="SDS57" s="154"/>
      <c r="SDT57" s="161"/>
      <c r="SDU57" s="160"/>
      <c r="SDV57" s="154"/>
      <c r="SDW57" s="161"/>
      <c r="SDX57" s="160"/>
      <c r="SDY57" s="154"/>
      <c r="SDZ57" s="161"/>
      <c r="SEA57" s="160"/>
      <c r="SEB57" s="154"/>
      <c r="SEC57" s="161"/>
      <c r="SED57" s="160"/>
      <c r="SEE57" s="154"/>
      <c r="SEF57" s="161"/>
      <c r="SEG57" s="160"/>
      <c r="SEH57" s="154"/>
      <c r="SEI57" s="161"/>
      <c r="SEJ57" s="160"/>
      <c r="SEK57" s="154"/>
      <c r="SEL57" s="161"/>
      <c r="SEM57" s="160"/>
      <c r="SEN57" s="154"/>
      <c r="SEO57" s="161"/>
      <c r="SEP57" s="160"/>
      <c r="SEQ57" s="154"/>
      <c r="SER57" s="161"/>
      <c r="SES57" s="160"/>
      <c r="SET57" s="154"/>
      <c r="SEU57" s="161"/>
      <c r="SEV57" s="160"/>
      <c r="SEW57" s="154"/>
      <c r="SEX57" s="161"/>
      <c r="SEY57" s="160"/>
      <c r="SEZ57" s="154"/>
      <c r="SFA57" s="161"/>
      <c r="SFB57" s="160"/>
      <c r="SFC57" s="154"/>
      <c r="SFD57" s="161"/>
      <c r="SFE57" s="160"/>
      <c r="SFF57" s="154"/>
      <c r="SFG57" s="161"/>
      <c r="SFH57" s="160"/>
      <c r="SFI57" s="154"/>
      <c r="SFJ57" s="161"/>
      <c r="SFK57" s="160"/>
      <c r="SFL57" s="154"/>
      <c r="SFM57" s="161"/>
      <c r="SFN57" s="160"/>
      <c r="SFO57" s="154"/>
      <c r="SFP57" s="161"/>
      <c r="SFQ57" s="160"/>
      <c r="SFR57" s="154"/>
      <c r="SFS57" s="161"/>
      <c r="SFT57" s="160"/>
      <c r="SFU57" s="154"/>
      <c r="SFV57" s="161"/>
      <c r="SFW57" s="160"/>
      <c r="SFX57" s="154"/>
      <c r="SFY57" s="161"/>
      <c r="SFZ57" s="160"/>
      <c r="SGA57" s="154"/>
      <c r="SGB57" s="161"/>
      <c r="SGC57" s="160"/>
      <c r="SGD57" s="154"/>
      <c r="SGE57" s="161"/>
      <c r="SGF57" s="160"/>
      <c r="SGG57" s="154"/>
      <c r="SGH57" s="161"/>
      <c r="SGI57" s="160"/>
      <c r="SGJ57" s="154"/>
      <c r="SGK57" s="161"/>
      <c r="SGL57" s="160"/>
      <c r="SGM57" s="154"/>
      <c r="SGN57" s="161"/>
      <c r="SGO57" s="160"/>
      <c r="SGP57" s="154"/>
      <c r="SGQ57" s="161"/>
      <c r="SGR57" s="160"/>
      <c r="SGS57" s="154"/>
      <c r="SGT57" s="161"/>
      <c r="SGU57" s="160"/>
      <c r="SGV57" s="154"/>
      <c r="SGW57" s="161"/>
      <c r="SGX57" s="160"/>
      <c r="SGY57" s="154"/>
      <c r="SGZ57" s="161"/>
      <c r="SHA57" s="160"/>
      <c r="SHB57" s="154"/>
      <c r="SHC57" s="161"/>
      <c r="SHD57" s="160"/>
      <c r="SHE57" s="154"/>
      <c r="SHF57" s="161"/>
      <c r="SHG57" s="160"/>
      <c r="SHH57" s="154"/>
      <c r="SHI57" s="161"/>
      <c r="SHJ57" s="160"/>
      <c r="SHK57" s="154"/>
      <c r="SHL57" s="161"/>
      <c r="SHM57" s="160"/>
      <c r="SHN57" s="154"/>
      <c r="SHO57" s="161"/>
      <c r="SHP57" s="160"/>
      <c r="SHQ57" s="154"/>
      <c r="SHR57" s="161"/>
      <c r="SHS57" s="160"/>
      <c r="SHT57" s="154"/>
      <c r="SHU57" s="161"/>
      <c r="SHV57" s="160"/>
      <c r="SHW57" s="154"/>
      <c r="SHX57" s="161"/>
      <c r="SHY57" s="160"/>
      <c r="SHZ57" s="154"/>
      <c r="SIA57" s="161"/>
      <c r="SIB57" s="160"/>
      <c r="SIC57" s="154"/>
      <c r="SID57" s="161"/>
      <c r="SIE57" s="160"/>
      <c r="SIF57" s="154"/>
      <c r="SIG57" s="161"/>
      <c r="SIH57" s="160"/>
      <c r="SII57" s="154"/>
      <c r="SIJ57" s="161"/>
      <c r="SIK57" s="160"/>
      <c r="SIL57" s="154"/>
      <c r="SIM57" s="161"/>
      <c r="SIN57" s="160"/>
      <c r="SIO57" s="154"/>
      <c r="SIP57" s="161"/>
      <c r="SIQ57" s="160"/>
      <c r="SIR57" s="154"/>
      <c r="SIS57" s="161"/>
      <c r="SIT57" s="160"/>
      <c r="SIU57" s="154"/>
      <c r="SIV57" s="161"/>
      <c r="SIW57" s="160"/>
      <c r="SIX57" s="154"/>
      <c r="SIY57" s="161"/>
      <c r="SIZ57" s="160"/>
      <c r="SJA57" s="154"/>
      <c r="SJB57" s="161"/>
      <c r="SJC57" s="160"/>
      <c r="SJD57" s="154"/>
      <c r="SJE57" s="161"/>
      <c r="SJF57" s="160"/>
      <c r="SJG57" s="154"/>
      <c r="SJH57" s="161"/>
      <c r="SJI57" s="160"/>
      <c r="SJJ57" s="154"/>
      <c r="SJK57" s="161"/>
      <c r="SJL57" s="160"/>
      <c r="SJM57" s="154"/>
      <c r="SJN57" s="161"/>
      <c r="SJO57" s="160"/>
      <c r="SJP57" s="154"/>
      <c r="SJQ57" s="161"/>
      <c r="SJR57" s="160"/>
      <c r="SJS57" s="154"/>
      <c r="SJT57" s="161"/>
      <c r="SJU57" s="160"/>
      <c r="SJV57" s="154"/>
      <c r="SJW57" s="161"/>
      <c r="SJX57" s="160"/>
      <c r="SJY57" s="154"/>
      <c r="SJZ57" s="161"/>
      <c r="SKA57" s="160"/>
      <c r="SKB57" s="154"/>
      <c r="SKC57" s="161"/>
      <c r="SKD57" s="160"/>
      <c r="SKE57" s="154"/>
      <c r="SKF57" s="161"/>
      <c r="SKG57" s="160"/>
      <c r="SKH57" s="154"/>
      <c r="SKI57" s="161"/>
      <c r="SKJ57" s="160"/>
      <c r="SKK57" s="154"/>
      <c r="SKL57" s="161"/>
      <c r="SKM57" s="160"/>
      <c r="SKN57" s="154"/>
      <c r="SKO57" s="161"/>
      <c r="SKP57" s="160"/>
      <c r="SKQ57" s="154"/>
      <c r="SKR57" s="161"/>
      <c r="SKS57" s="160"/>
      <c r="SKT57" s="154"/>
      <c r="SKU57" s="161"/>
      <c r="SKV57" s="160"/>
      <c r="SKW57" s="154"/>
      <c r="SKX57" s="161"/>
      <c r="SKY57" s="160"/>
      <c r="SKZ57" s="154"/>
      <c r="SLA57" s="161"/>
      <c r="SLB57" s="160"/>
      <c r="SLC57" s="154"/>
      <c r="SLD57" s="161"/>
      <c r="SLE57" s="160"/>
      <c r="SLF57" s="154"/>
      <c r="SLG57" s="161"/>
      <c r="SLH57" s="160"/>
      <c r="SLI57" s="154"/>
      <c r="SLJ57" s="161"/>
      <c r="SLK57" s="160"/>
      <c r="SLL57" s="154"/>
      <c r="SLM57" s="161"/>
      <c r="SLN57" s="160"/>
      <c r="SLO57" s="154"/>
      <c r="SLP57" s="161"/>
      <c r="SLQ57" s="160"/>
      <c r="SLR57" s="154"/>
      <c r="SLS57" s="161"/>
      <c r="SLT57" s="160"/>
      <c r="SLU57" s="154"/>
      <c r="SLV57" s="161"/>
      <c r="SLW57" s="160"/>
      <c r="SLX57" s="154"/>
      <c r="SLY57" s="161"/>
      <c r="SLZ57" s="160"/>
      <c r="SMA57" s="154"/>
      <c r="SMB57" s="161"/>
      <c r="SMC57" s="160"/>
      <c r="SMD57" s="154"/>
      <c r="SME57" s="161"/>
      <c r="SMF57" s="160"/>
      <c r="SMG57" s="154"/>
      <c r="SMH57" s="161"/>
      <c r="SMI57" s="160"/>
      <c r="SMJ57" s="154"/>
      <c r="SMK57" s="161"/>
      <c r="SML57" s="160"/>
      <c r="SMM57" s="154"/>
      <c r="SMN57" s="161"/>
      <c r="SMO57" s="160"/>
      <c r="SMP57" s="154"/>
      <c r="SMQ57" s="161"/>
      <c r="SMR57" s="160"/>
      <c r="SMS57" s="154"/>
      <c r="SMT57" s="161"/>
      <c r="SMU57" s="160"/>
      <c r="SMV57" s="154"/>
      <c r="SMW57" s="161"/>
      <c r="SMX57" s="160"/>
      <c r="SMY57" s="154"/>
      <c r="SMZ57" s="161"/>
      <c r="SNA57" s="160"/>
      <c r="SNB57" s="154"/>
      <c r="SNC57" s="161"/>
      <c r="SND57" s="160"/>
      <c r="SNE57" s="154"/>
      <c r="SNF57" s="161"/>
      <c r="SNG57" s="160"/>
      <c r="SNH57" s="154"/>
      <c r="SNI57" s="161"/>
      <c r="SNJ57" s="160"/>
      <c r="SNK57" s="154"/>
      <c r="SNL57" s="161"/>
      <c r="SNM57" s="160"/>
      <c r="SNN57" s="154"/>
      <c r="SNO57" s="161"/>
      <c r="SNP57" s="160"/>
      <c r="SNQ57" s="154"/>
      <c r="SNR57" s="161"/>
      <c r="SNS57" s="160"/>
      <c r="SNT57" s="154"/>
      <c r="SNU57" s="161"/>
      <c r="SNV57" s="160"/>
      <c r="SNW57" s="154"/>
      <c r="SNX57" s="161"/>
      <c r="SNY57" s="160"/>
      <c r="SNZ57" s="154"/>
      <c r="SOA57" s="161"/>
      <c r="SOB57" s="160"/>
      <c r="SOC57" s="154"/>
      <c r="SOD57" s="161"/>
      <c r="SOE57" s="160"/>
      <c r="SOF57" s="154"/>
      <c r="SOG57" s="161"/>
      <c r="SOH57" s="160"/>
      <c r="SOI57" s="154"/>
      <c r="SOJ57" s="161"/>
      <c r="SOK57" s="160"/>
      <c r="SOL57" s="154"/>
      <c r="SOM57" s="161"/>
      <c r="SON57" s="160"/>
      <c r="SOO57" s="154"/>
      <c r="SOP57" s="161"/>
      <c r="SOQ57" s="160"/>
      <c r="SOR57" s="154"/>
      <c r="SOS57" s="161"/>
      <c r="SOT57" s="160"/>
      <c r="SOU57" s="154"/>
      <c r="SOV57" s="161"/>
      <c r="SOW57" s="160"/>
      <c r="SOX57" s="154"/>
      <c r="SOY57" s="161"/>
      <c r="SOZ57" s="160"/>
      <c r="SPA57" s="154"/>
      <c r="SPB57" s="161"/>
      <c r="SPC57" s="160"/>
      <c r="SPD57" s="154"/>
      <c r="SPE57" s="161"/>
      <c r="SPF57" s="160"/>
      <c r="SPG57" s="154"/>
      <c r="SPH57" s="161"/>
      <c r="SPI57" s="160"/>
      <c r="SPJ57" s="154"/>
      <c r="SPK57" s="161"/>
      <c r="SPL57" s="160"/>
      <c r="SPM57" s="154"/>
      <c r="SPN57" s="161"/>
      <c r="SPO57" s="160"/>
      <c r="SPP57" s="154"/>
      <c r="SPQ57" s="161"/>
      <c r="SPR57" s="160"/>
      <c r="SPS57" s="154"/>
      <c r="SPT57" s="161"/>
      <c r="SPU57" s="160"/>
      <c r="SPV57" s="154"/>
      <c r="SPW57" s="161"/>
      <c r="SPX57" s="160"/>
      <c r="SPY57" s="154"/>
      <c r="SPZ57" s="161"/>
      <c r="SQA57" s="160"/>
      <c r="SQB57" s="154"/>
      <c r="SQC57" s="161"/>
      <c r="SQD57" s="160"/>
      <c r="SQE57" s="154"/>
      <c r="SQF57" s="161"/>
      <c r="SQG57" s="160"/>
      <c r="SQH57" s="154"/>
      <c r="SQI57" s="161"/>
      <c r="SQJ57" s="160"/>
      <c r="SQK57" s="154"/>
      <c r="SQL57" s="161"/>
      <c r="SQM57" s="160"/>
      <c r="SQN57" s="154"/>
      <c r="SQO57" s="161"/>
      <c r="SQP57" s="160"/>
      <c r="SQQ57" s="154"/>
      <c r="SQR57" s="161"/>
      <c r="SQS57" s="160"/>
      <c r="SQT57" s="154"/>
      <c r="SQU57" s="161"/>
      <c r="SQV57" s="160"/>
      <c r="SQW57" s="154"/>
      <c r="SQX57" s="161"/>
      <c r="SQY57" s="160"/>
      <c r="SQZ57" s="154"/>
      <c r="SRA57" s="161"/>
      <c r="SRB57" s="160"/>
      <c r="SRC57" s="154"/>
      <c r="SRD57" s="161"/>
      <c r="SRE57" s="160"/>
      <c r="SRF57" s="154"/>
      <c r="SRG57" s="161"/>
      <c r="SRH57" s="160"/>
      <c r="SRI57" s="154"/>
      <c r="SRJ57" s="161"/>
      <c r="SRK57" s="160"/>
      <c r="SRL57" s="154"/>
      <c r="SRM57" s="161"/>
      <c r="SRN57" s="160"/>
      <c r="SRO57" s="154"/>
      <c r="SRP57" s="161"/>
      <c r="SRQ57" s="160"/>
      <c r="SRR57" s="154"/>
      <c r="SRS57" s="161"/>
      <c r="SRT57" s="160"/>
      <c r="SRU57" s="154"/>
      <c r="SRV57" s="161"/>
      <c r="SRW57" s="160"/>
      <c r="SRX57" s="154"/>
      <c r="SRY57" s="161"/>
      <c r="SRZ57" s="160"/>
      <c r="SSA57" s="154"/>
      <c r="SSB57" s="161"/>
      <c r="SSC57" s="160"/>
      <c r="SSD57" s="154"/>
      <c r="SSE57" s="161"/>
      <c r="SSF57" s="160"/>
      <c r="SSG57" s="154"/>
      <c r="SSH57" s="161"/>
      <c r="SSI57" s="160"/>
      <c r="SSJ57" s="154"/>
      <c r="SSK57" s="161"/>
      <c r="SSL57" s="160"/>
      <c r="SSM57" s="154"/>
      <c r="SSN57" s="161"/>
      <c r="SSO57" s="160"/>
      <c r="SSP57" s="154"/>
      <c r="SSQ57" s="161"/>
      <c r="SSR57" s="160"/>
      <c r="SSS57" s="154"/>
      <c r="SST57" s="161"/>
      <c r="SSU57" s="160"/>
      <c r="SSV57" s="154"/>
      <c r="SSW57" s="161"/>
      <c r="SSX57" s="160"/>
      <c r="SSY57" s="154"/>
      <c r="SSZ57" s="161"/>
      <c r="STA57" s="160"/>
      <c r="STB57" s="154"/>
      <c r="STC57" s="161"/>
      <c r="STD57" s="160"/>
      <c r="STE57" s="154"/>
      <c r="STF57" s="161"/>
      <c r="STG57" s="160"/>
      <c r="STH57" s="154"/>
      <c r="STI57" s="161"/>
      <c r="STJ57" s="160"/>
      <c r="STK57" s="154"/>
      <c r="STL57" s="161"/>
      <c r="STM57" s="160"/>
      <c r="STN57" s="154"/>
      <c r="STO57" s="161"/>
      <c r="STP57" s="160"/>
      <c r="STQ57" s="154"/>
      <c r="STR57" s="161"/>
      <c r="STS57" s="160"/>
      <c r="STT57" s="154"/>
      <c r="STU57" s="161"/>
      <c r="STV57" s="160"/>
      <c r="STW57" s="154"/>
      <c r="STX57" s="161"/>
      <c r="STY57" s="160"/>
      <c r="STZ57" s="154"/>
      <c r="SUA57" s="161"/>
      <c r="SUB57" s="160"/>
      <c r="SUC57" s="154"/>
      <c r="SUD57" s="161"/>
      <c r="SUE57" s="160"/>
      <c r="SUF57" s="154"/>
      <c r="SUG57" s="161"/>
      <c r="SUH57" s="160"/>
      <c r="SUI57" s="154"/>
      <c r="SUJ57" s="161"/>
      <c r="SUK57" s="160"/>
      <c r="SUL57" s="154"/>
      <c r="SUM57" s="161"/>
      <c r="SUN57" s="160"/>
      <c r="SUO57" s="154"/>
      <c r="SUP57" s="161"/>
      <c r="SUQ57" s="160"/>
      <c r="SUR57" s="154"/>
      <c r="SUS57" s="161"/>
      <c r="SUT57" s="160"/>
      <c r="SUU57" s="154"/>
      <c r="SUV57" s="161"/>
      <c r="SUW57" s="160"/>
      <c r="SUX57" s="154"/>
      <c r="SUY57" s="161"/>
      <c r="SUZ57" s="160"/>
      <c r="SVA57" s="154"/>
      <c r="SVB57" s="161"/>
      <c r="SVC57" s="160"/>
      <c r="SVD57" s="154"/>
      <c r="SVE57" s="161"/>
      <c r="SVF57" s="160"/>
      <c r="SVG57" s="154"/>
      <c r="SVH57" s="161"/>
      <c r="SVI57" s="160"/>
      <c r="SVJ57" s="154"/>
      <c r="SVK57" s="161"/>
      <c r="SVL57" s="160"/>
      <c r="SVM57" s="154"/>
      <c r="SVN57" s="161"/>
      <c r="SVO57" s="160"/>
      <c r="SVP57" s="154"/>
      <c r="SVQ57" s="161"/>
      <c r="SVR57" s="160"/>
      <c r="SVS57" s="154"/>
      <c r="SVT57" s="161"/>
      <c r="SVU57" s="160"/>
      <c r="SVV57" s="154"/>
      <c r="SVW57" s="161"/>
      <c r="SVX57" s="160"/>
      <c r="SVY57" s="154"/>
      <c r="SVZ57" s="161"/>
      <c r="SWA57" s="160"/>
      <c r="SWB57" s="154"/>
      <c r="SWC57" s="161"/>
      <c r="SWD57" s="160"/>
      <c r="SWE57" s="154"/>
      <c r="SWF57" s="161"/>
      <c r="SWG57" s="160"/>
      <c r="SWH57" s="154"/>
      <c r="SWI57" s="161"/>
      <c r="SWJ57" s="160"/>
      <c r="SWK57" s="154"/>
      <c r="SWL57" s="161"/>
      <c r="SWM57" s="160"/>
      <c r="SWN57" s="154"/>
      <c r="SWO57" s="161"/>
      <c r="SWP57" s="160"/>
      <c r="SWQ57" s="154"/>
      <c r="SWR57" s="161"/>
      <c r="SWS57" s="160"/>
      <c r="SWT57" s="154"/>
      <c r="SWU57" s="161"/>
      <c r="SWV57" s="160"/>
      <c r="SWW57" s="154"/>
      <c r="SWX57" s="161"/>
      <c r="SWY57" s="160"/>
      <c r="SWZ57" s="154"/>
      <c r="SXA57" s="161"/>
      <c r="SXB57" s="160"/>
      <c r="SXC57" s="154"/>
      <c r="SXD57" s="161"/>
      <c r="SXE57" s="160"/>
      <c r="SXF57" s="154"/>
      <c r="SXG57" s="161"/>
      <c r="SXH57" s="160"/>
      <c r="SXI57" s="154"/>
      <c r="SXJ57" s="161"/>
      <c r="SXK57" s="160"/>
      <c r="SXL57" s="154"/>
      <c r="SXM57" s="161"/>
      <c r="SXN57" s="160"/>
      <c r="SXO57" s="154"/>
      <c r="SXP57" s="161"/>
      <c r="SXQ57" s="160"/>
      <c r="SXR57" s="154"/>
      <c r="SXS57" s="161"/>
      <c r="SXT57" s="160"/>
      <c r="SXU57" s="154"/>
      <c r="SXV57" s="161"/>
      <c r="SXW57" s="160"/>
      <c r="SXX57" s="154"/>
      <c r="SXY57" s="161"/>
      <c r="SXZ57" s="160"/>
      <c r="SYA57" s="154"/>
      <c r="SYB57" s="161"/>
      <c r="SYC57" s="160"/>
      <c r="SYD57" s="154"/>
      <c r="SYE57" s="161"/>
      <c r="SYF57" s="160"/>
      <c r="SYG57" s="154"/>
      <c r="SYH57" s="161"/>
      <c r="SYI57" s="160"/>
      <c r="SYJ57" s="154"/>
      <c r="SYK57" s="161"/>
      <c r="SYL57" s="160"/>
      <c r="SYM57" s="154"/>
      <c r="SYN57" s="161"/>
      <c r="SYO57" s="160"/>
      <c r="SYP57" s="154"/>
      <c r="SYQ57" s="161"/>
      <c r="SYR57" s="160"/>
      <c r="SYS57" s="154"/>
      <c r="SYT57" s="161"/>
      <c r="SYU57" s="160"/>
      <c r="SYV57" s="154"/>
      <c r="SYW57" s="161"/>
      <c r="SYX57" s="160"/>
      <c r="SYY57" s="154"/>
      <c r="SYZ57" s="161"/>
      <c r="SZA57" s="160"/>
      <c r="SZB57" s="154"/>
      <c r="SZC57" s="161"/>
      <c r="SZD57" s="160"/>
      <c r="SZE57" s="154"/>
      <c r="SZF57" s="161"/>
      <c r="SZG57" s="160"/>
      <c r="SZH57" s="154"/>
      <c r="SZI57" s="161"/>
      <c r="SZJ57" s="160"/>
      <c r="SZK57" s="154"/>
      <c r="SZL57" s="161"/>
      <c r="SZM57" s="160"/>
      <c r="SZN57" s="154"/>
      <c r="SZO57" s="161"/>
      <c r="SZP57" s="160"/>
      <c r="SZQ57" s="154"/>
      <c r="SZR57" s="161"/>
      <c r="SZS57" s="160"/>
      <c r="SZT57" s="154"/>
      <c r="SZU57" s="161"/>
      <c r="SZV57" s="160"/>
      <c r="SZW57" s="154"/>
      <c r="SZX57" s="161"/>
      <c r="SZY57" s="160"/>
      <c r="SZZ57" s="154"/>
      <c r="TAA57" s="161"/>
      <c r="TAB57" s="160"/>
      <c r="TAC57" s="154"/>
      <c r="TAD57" s="161"/>
      <c r="TAE57" s="160"/>
      <c r="TAF57" s="154"/>
      <c r="TAG57" s="161"/>
      <c r="TAH57" s="160"/>
      <c r="TAI57" s="154"/>
      <c r="TAJ57" s="161"/>
      <c r="TAK57" s="160"/>
      <c r="TAL57" s="154"/>
      <c r="TAM57" s="161"/>
      <c r="TAN57" s="160"/>
      <c r="TAO57" s="154"/>
      <c r="TAP57" s="161"/>
      <c r="TAQ57" s="160"/>
      <c r="TAR57" s="154"/>
      <c r="TAS57" s="161"/>
      <c r="TAT57" s="160"/>
      <c r="TAU57" s="154"/>
      <c r="TAV57" s="161"/>
      <c r="TAW57" s="160"/>
      <c r="TAX57" s="154"/>
      <c r="TAY57" s="161"/>
      <c r="TAZ57" s="160"/>
      <c r="TBA57" s="154"/>
      <c r="TBB57" s="161"/>
      <c r="TBC57" s="160"/>
      <c r="TBD57" s="154"/>
      <c r="TBE57" s="161"/>
      <c r="TBF57" s="160"/>
      <c r="TBG57" s="154"/>
      <c r="TBH57" s="161"/>
      <c r="TBI57" s="160"/>
      <c r="TBJ57" s="154"/>
      <c r="TBK57" s="161"/>
      <c r="TBL57" s="160"/>
      <c r="TBM57" s="154"/>
      <c r="TBN57" s="161"/>
      <c r="TBO57" s="160"/>
      <c r="TBP57" s="154"/>
      <c r="TBQ57" s="161"/>
      <c r="TBR57" s="160"/>
      <c r="TBS57" s="154"/>
      <c r="TBT57" s="161"/>
      <c r="TBU57" s="160"/>
      <c r="TBV57" s="154"/>
      <c r="TBW57" s="161"/>
      <c r="TBX57" s="160"/>
      <c r="TBY57" s="154"/>
      <c r="TBZ57" s="161"/>
      <c r="TCA57" s="160"/>
      <c r="TCB57" s="154"/>
      <c r="TCC57" s="161"/>
      <c r="TCD57" s="160"/>
      <c r="TCE57" s="154"/>
      <c r="TCF57" s="161"/>
      <c r="TCG57" s="160"/>
      <c r="TCH57" s="154"/>
      <c r="TCI57" s="161"/>
      <c r="TCJ57" s="160"/>
      <c r="TCK57" s="154"/>
      <c r="TCL57" s="161"/>
      <c r="TCM57" s="160"/>
      <c r="TCN57" s="154"/>
      <c r="TCO57" s="161"/>
      <c r="TCP57" s="160"/>
      <c r="TCQ57" s="154"/>
      <c r="TCR57" s="161"/>
      <c r="TCS57" s="160"/>
      <c r="TCT57" s="154"/>
      <c r="TCU57" s="161"/>
      <c r="TCV57" s="160"/>
      <c r="TCW57" s="154"/>
      <c r="TCX57" s="161"/>
      <c r="TCY57" s="160"/>
      <c r="TCZ57" s="154"/>
      <c r="TDA57" s="161"/>
      <c r="TDB57" s="160"/>
      <c r="TDC57" s="154"/>
      <c r="TDD57" s="161"/>
      <c r="TDE57" s="160"/>
      <c r="TDF57" s="154"/>
      <c r="TDG57" s="161"/>
      <c r="TDH57" s="160"/>
      <c r="TDI57" s="154"/>
      <c r="TDJ57" s="161"/>
      <c r="TDK57" s="160"/>
      <c r="TDL57" s="154"/>
      <c r="TDM57" s="161"/>
      <c r="TDN57" s="160"/>
      <c r="TDO57" s="154"/>
      <c r="TDP57" s="161"/>
      <c r="TDQ57" s="160"/>
      <c r="TDR57" s="154"/>
      <c r="TDS57" s="161"/>
      <c r="TDT57" s="160"/>
      <c r="TDU57" s="154"/>
      <c r="TDV57" s="161"/>
      <c r="TDW57" s="160"/>
      <c r="TDX57" s="154"/>
      <c r="TDY57" s="161"/>
      <c r="TDZ57" s="160"/>
      <c r="TEA57" s="154"/>
      <c r="TEB57" s="161"/>
      <c r="TEC57" s="160"/>
      <c r="TED57" s="154"/>
      <c r="TEE57" s="161"/>
      <c r="TEF57" s="160"/>
      <c r="TEG57" s="154"/>
      <c r="TEH57" s="161"/>
      <c r="TEI57" s="160"/>
      <c r="TEJ57" s="154"/>
      <c r="TEK57" s="161"/>
      <c r="TEL57" s="160"/>
      <c r="TEM57" s="154"/>
      <c r="TEN57" s="161"/>
      <c r="TEO57" s="160"/>
      <c r="TEP57" s="154"/>
      <c r="TEQ57" s="161"/>
      <c r="TER57" s="160"/>
      <c r="TES57" s="154"/>
      <c r="TET57" s="161"/>
      <c r="TEU57" s="160"/>
      <c r="TEV57" s="154"/>
      <c r="TEW57" s="161"/>
      <c r="TEX57" s="160"/>
      <c r="TEY57" s="154"/>
      <c r="TEZ57" s="161"/>
      <c r="TFA57" s="160"/>
      <c r="TFB57" s="154"/>
      <c r="TFC57" s="161"/>
      <c r="TFD57" s="160"/>
      <c r="TFE57" s="154"/>
      <c r="TFF57" s="161"/>
      <c r="TFG57" s="160"/>
      <c r="TFH57" s="154"/>
      <c r="TFI57" s="161"/>
      <c r="TFJ57" s="160"/>
      <c r="TFK57" s="154"/>
      <c r="TFL57" s="161"/>
      <c r="TFM57" s="160"/>
      <c r="TFN57" s="154"/>
      <c r="TFO57" s="161"/>
      <c r="TFP57" s="160"/>
      <c r="TFQ57" s="154"/>
      <c r="TFR57" s="161"/>
      <c r="TFS57" s="160"/>
      <c r="TFT57" s="154"/>
      <c r="TFU57" s="161"/>
      <c r="TFV57" s="160"/>
      <c r="TFW57" s="154"/>
      <c r="TFX57" s="161"/>
      <c r="TFY57" s="160"/>
      <c r="TFZ57" s="154"/>
      <c r="TGA57" s="161"/>
      <c r="TGB57" s="160"/>
      <c r="TGC57" s="154"/>
      <c r="TGD57" s="161"/>
      <c r="TGE57" s="160"/>
      <c r="TGF57" s="154"/>
      <c r="TGG57" s="161"/>
      <c r="TGH57" s="160"/>
      <c r="TGI57" s="154"/>
      <c r="TGJ57" s="161"/>
      <c r="TGK57" s="160"/>
      <c r="TGL57" s="154"/>
      <c r="TGM57" s="161"/>
      <c r="TGN57" s="160"/>
      <c r="TGO57" s="154"/>
      <c r="TGP57" s="161"/>
      <c r="TGQ57" s="160"/>
      <c r="TGR57" s="154"/>
      <c r="TGS57" s="161"/>
      <c r="TGT57" s="160"/>
      <c r="TGU57" s="154"/>
      <c r="TGV57" s="161"/>
      <c r="TGW57" s="160"/>
      <c r="TGX57" s="154"/>
      <c r="TGY57" s="161"/>
      <c r="TGZ57" s="160"/>
      <c r="THA57" s="154"/>
      <c r="THB57" s="161"/>
      <c r="THC57" s="160"/>
      <c r="THD57" s="154"/>
      <c r="THE57" s="161"/>
      <c r="THF57" s="160"/>
      <c r="THG57" s="154"/>
      <c r="THH57" s="161"/>
      <c r="THI57" s="160"/>
      <c r="THJ57" s="154"/>
      <c r="THK57" s="161"/>
      <c r="THL57" s="160"/>
      <c r="THM57" s="154"/>
      <c r="THN57" s="161"/>
      <c r="THO57" s="160"/>
      <c r="THP57" s="154"/>
      <c r="THQ57" s="161"/>
      <c r="THR57" s="160"/>
      <c r="THS57" s="154"/>
      <c r="THT57" s="161"/>
      <c r="THU57" s="160"/>
      <c r="THV57" s="154"/>
      <c r="THW57" s="161"/>
      <c r="THX57" s="160"/>
      <c r="THY57" s="154"/>
      <c r="THZ57" s="161"/>
      <c r="TIA57" s="160"/>
      <c r="TIB57" s="154"/>
      <c r="TIC57" s="161"/>
      <c r="TID57" s="160"/>
      <c r="TIE57" s="154"/>
      <c r="TIF57" s="161"/>
      <c r="TIG57" s="160"/>
      <c r="TIH57" s="154"/>
      <c r="TII57" s="161"/>
      <c r="TIJ57" s="160"/>
      <c r="TIK57" s="154"/>
      <c r="TIL57" s="161"/>
      <c r="TIM57" s="160"/>
      <c r="TIN57" s="154"/>
      <c r="TIO57" s="161"/>
      <c r="TIP57" s="160"/>
      <c r="TIQ57" s="154"/>
      <c r="TIR57" s="161"/>
      <c r="TIS57" s="160"/>
      <c r="TIT57" s="154"/>
      <c r="TIU57" s="161"/>
      <c r="TIV57" s="160"/>
      <c r="TIW57" s="154"/>
      <c r="TIX57" s="161"/>
      <c r="TIY57" s="160"/>
      <c r="TIZ57" s="154"/>
      <c r="TJA57" s="161"/>
      <c r="TJB57" s="160"/>
      <c r="TJC57" s="154"/>
      <c r="TJD57" s="161"/>
      <c r="TJE57" s="160"/>
      <c r="TJF57" s="154"/>
      <c r="TJG57" s="161"/>
      <c r="TJH57" s="160"/>
      <c r="TJI57" s="154"/>
      <c r="TJJ57" s="161"/>
      <c r="TJK57" s="160"/>
      <c r="TJL57" s="154"/>
      <c r="TJM57" s="161"/>
      <c r="TJN57" s="160"/>
      <c r="TJO57" s="154"/>
      <c r="TJP57" s="161"/>
      <c r="TJQ57" s="160"/>
      <c r="TJR57" s="154"/>
      <c r="TJS57" s="161"/>
      <c r="TJT57" s="160"/>
      <c r="TJU57" s="154"/>
      <c r="TJV57" s="161"/>
      <c r="TJW57" s="160"/>
      <c r="TJX57" s="154"/>
      <c r="TJY57" s="161"/>
      <c r="TJZ57" s="160"/>
      <c r="TKA57" s="154"/>
      <c r="TKB57" s="161"/>
      <c r="TKC57" s="160"/>
      <c r="TKD57" s="154"/>
      <c r="TKE57" s="161"/>
      <c r="TKF57" s="160"/>
      <c r="TKG57" s="154"/>
      <c r="TKH57" s="161"/>
      <c r="TKI57" s="160"/>
      <c r="TKJ57" s="154"/>
      <c r="TKK57" s="161"/>
      <c r="TKL57" s="160"/>
      <c r="TKM57" s="154"/>
      <c r="TKN57" s="161"/>
      <c r="TKO57" s="160"/>
      <c r="TKP57" s="154"/>
      <c r="TKQ57" s="161"/>
      <c r="TKR57" s="160"/>
      <c r="TKS57" s="154"/>
      <c r="TKT57" s="161"/>
      <c r="TKU57" s="160"/>
      <c r="TKV57" s="154"/>
      <c r="TKW57" s="161"/>
      <c r="TKX57" s="160"/>
      <c r="TKY57" s="154"/>
      <c r="TKZ57" s="161"/>
      <c r="TLA57" s="160"/>
      <c r="TLB57" s="154"/>
      <c r="TLC57" s="161"/>
      <c r="TLD57" s="160"/>
      <c r="TLE57" s="154"/>
      <c r="TLF57" s="161"/>
      <c r="TLG57" s="160"/>
      <c r="TLH57" s="154"/>
      <c r="TLI57" s="161"/>
      <c r="TLJ57" s="160"/>
      <c r="TLK57" s="154"/>
      <c r="TLL57" s="161"/>
      <c r="TLM57" s="160"/>
      <c r="TLN57" s="154"/>
      <c r="TLO57" s="161"/>
      <c r="TLP57" s="160"/>
      <c r="TLQ57" s="154"/>
      <c r="TLR57" s="161"/>
      <c r="TLS57" s="160"/>
      <c r="TLT57" s="154"/>
      <c r="TLU57" s="161"/>
      <c r="TLV57" s="160"/>
      <c r="TLW57" s="154"/>
      <c r="TLX57" s="161"/>
      <c r="TLY57" s="160"/>
      <c r="TLZ57" s="154"/>
      <c r="TMA57" s="161"/>
      <c r="TMB57" s="160"/>
      <c r="TMC57" s="154"/>
      <c r="TMD57" s="161"/>
      <c r="TME57" s="160"/>
      <c r="TMF57" s="154"/>
      <c r="TMG57" s="161"/>
      <c r="TMH57" s="160"/>
      <c r="TMI57" s="154"/>
      <c r="TMJ57" s="161"/>
      <c r="TMK57" s="160"/>
      <c r="TML57" s="154"/>
      <c r="TMM57" s="161"/>
      <c r="TMN57" s="160"/>
      <c r="TMO57" s="154"/>
      <c r="TMP57" s="161"/>
      <c r="TMQ57" s="160"/>
      <c r="TMR57" s="154"/>
      <c r="TMS57" s="161"/>
      <c r="TMT57" s="160"/>
      <c r="TMU57" s="154"/>
      <c r="TMV57" s="161"/>
      <c r="TMW57" s="160"/>
      <c r="TMX57" s="154"/>
      <c r="TMY57" s="161"/>
      <c r="TMZ57" s="160"/>
      <c r="TNA57" s="154"/>
      <c r="TNB57" s="161"/>
      <c r="TNC57" s="160"/>
      <c r="TND57" s="154"/>
      <c r="TNE57" s="161"/>
      <c r="TNF57" s="160"/>
      <c r="TNG57" s="154"/>
      <c r="TNH57" s="161"/>
      <c r="TNI57" s="160"/>
      <c r="TNJ57" s="154"/>
      <c r="TNK57" s="161"/>
      <c r="TNL57" s="160"/>
      <c r="TNM57" s="154"/>
      <c r="TNN57" s="161"/>
      <c r="TNO57" s="160"/>
      <c r="TNP57" s="154"/>
      <c r="TNQ57" s="161"/>
      <c r="TNR57" s="160"/>
      <c r="TNS57" s="154"/>
      <c r="TNT57" s="161"/>
      <c r="TNU57" s="160"/>
      <c r="TNV57" s="154"/>
      <c r="TNW57" s="161"/>
      <c r="TNX57" s="160"/>
      <c r="TNY57" s="154"/>
      <c r="TNZ57" s="161"/>
      <c r="TOA57" s="160"/>
      <c r="TOB57" s="154"/>
      <c r="TOC57" s="161"/>
      <c r="TOD57" s="160"/>
      <c r="TOE57" s="154"/>
      <c r="TOF57" s="161"/>
      <c r="TOG57" s="160"/>
      <c r="TOH57" s="154"/>
      <c r="TOI57" s="161"/>
      <c r="TOJ57" s="160"/>
      <c r="TOK57" s="154"/>
      <c r="TOL57" s="161"/>
      <c r="TOM57" s="160"/>
      <c r="TON57" s="154"/>
      <c r="TOO57" s="161"/>
      <c r="TOP57" s="160"/>
      <c r="TOQ57" s="154"/>
      <c r="TOR57" s="161"/>
      <c r="TOS57" s="160"/>
      <c r="TOT57" s="154"/>
      <c r="TOU57" s="161"/>
      <c r="TOV57" s="160"/>
      <c r="TOW57" s="154"/>
      <c r="TOX57" s="161"/>
      <c r="TOY57" s="160"/>
      <c r="TOZ57" s="154"/>
      <c r="TPA57" s="161"/>
      <c r="TPB57" s="160"/>
      <c r="TPC57" s="154"/>
      <c r="TPD57" s="161"/>
      <c r="TPE57" s="160"/>
      <c r="TPF57" s="154"/>
      <c r="TPG57" s="161"/>
      <c r="TPH57" s="160"/>
      <c r="TPI57" s="154"/>
      <c r="TPJ57" s="161"/>
      <c r="TPK57" s="160"/>
      <c r="TPL57" s="154"/>
      <c r="TPM57" s="161"/>
      <c r="TPN57" s="160"/>
      <c r="TPO57" s="154"/>
      <c r="TPP57" s="161"/>
      <c r="TPQ57" s="160"/>
      <c r="TPR57" s="154"/>
      <c r="TPS57" s="161"/>
      <c r="TPT57" s="160"/>
      <c r="TPU57" s="154"/>
      <c r="TPV57" s="161"/>
      <c r="TPW57" s="160"/>
      <c r="TPX57" s="154"/>
      <c r="TPY57" s="161"/>
      <c r="TPZ57" s="160"/>
      <c r="TQA57" s="154"/>
      <c r="TQB57" s="161"/>
      <c r="TQC57" s="160"/>
      <c r="TQD57" s="154"/>
      <c r="TQE57" s="161"/>
      <c r="TQF57" s="160"/>
      <c r="TQG57" s="154"/>
      <c r="TQH57" s="161"/>
      <c r="TQI57" s="160"/>
      <c r="TQJ57" s="154"/>
      <c r="TQK57" s="161"/>
      <c r="TQL57" s="160"/>
      <c r="TQM57" s="154"/>
      <c r="TQN57" s="161"/>
      <c r="TQO57" s="160"/>
      <c r="TQP57" s="154"/>
      <c r="TQQ57" s="161"/>
      <c r="TQR57" s="160"/>
      <c r="TQS57" s="154"/>
      <c r="TQT57" s="161"/>
      <c r="TQU57" s="160"/>
      <c r="TQV57" s="154"/>
      <c r="TQW57" s="161"/>
      <c r="TQX57" s="160"/>
      <c r="TQY57" s="154"/>
      <c r="TQZ57" s="161"/>
      <c r="TRA57" s="160"/>
      <c r="TRB57" s="154"/>
      <c r="TRC57" s="161"/>
      <c r="TRD57" s="160"/>
      <c r="TRE57" s="154"/>
      <c r="TRF57" s="161"/>
      <c r="TRG57" s="160"/>
      <c r="TRH57" s="154"/>
      <c r="TRI57" s="161"/>
      <c r="TRJ57" s="160"/>
      <c r="TRK57" s="154"/>
      <c r="TRL57" s="161"/>
      <c r="TRM57" s="160"/>
      <c r="TRN57" s="154"/>
      <c r="TRO57" s="161"/>
      <c r="TRP57" s="160"/>
      <c r="TRQ57" s="154"/>
      <c r="TRR57" s="161"/>
      <c r="TRS57" s="160"/>
      <c r="TRT57" s="154"/>
      <c r="TRU57" s="161"/>
      <c r="TRV57" s="160"/>
      <c r="TRW57" s="154"/>
      <c r="TRX57" s="161"/>
      <c r="TRY57" s="160"/>
      <c r="TRZ57" s="154"/>
      <c r="TSA57" s="161"/>
      <c r="TSB57" s="160"/>
      <c r="TSC57" s="154"/>
      <c r="TSD57" s="161"/>
      <c r="TSE57" s="160"/>
      <c r="TSF57" s="154"/>
      <c r="TSG57" s="161"/>
      <c r="TSH57" s="160"/>
      <c r="TSI57" s="154"/>
      <c r="TSJ57" s="161"/>
      <c r="TSK57" s="160"/>
      <c r="TSL57" s="154"/>
      <c r="TSM57" s="161"/>
      <c r="TSN57" s="160"/>
      <c r="TSO57" s="154"/>
      <c r="TSP57" s="161"/>
      <c r="TSQ57" s="160"/>
      <c r="TSR57" s="154"/>
      <c r="TSS57" s="161"/>
      <c r="TST57" s="160"/>
      <c r="TSU57" s="154"/>
      <c r="TSV57" s="161"/>
      <c r="TSW57" s="160"/>
      <c r="TSX57" s="154"/>
      <c r="TSY57" s="161"/>
      <c r="TSZ57" s="160"/>
      <c r="TTA57" s="154"/>
      <c r="TTB57" s="161"/>
      <c r="TTC57" s="160"/>
      <c r="TTD57" s="154"/>
      <c r="TTE57" s="161"/>
      <c r="TTF57" s="160"/>
      <c r="TTG57" s="154"/>
      <c r="TTH57" s="161"/>
      <c r="TTI57" s="160"/>
      <c r="TTJ57" s="154"/>
      <c r="TTK57" s="161"/>
      <c r="TTL57" s="160"/>
      <c r="TTM57" s="154"/>
      <c r="TTN57" s="161"/>
      <c r="TTO57" s="160"/>
      <c r="TTP57" s="154"/>
      <c r="TTQ57" s="161"/>
      <c r="TTR57" s="160"/>
      <c r="TTS57" s="154"/>
      <c r="TTT57" s="161"/>
      <c r="TTU57" s="160"/>
      <c r="TTV57" s="154"/>
      <c r="TTW57" s="161"/>
      <c r="TTX57" s="160"/>
      <c r="TTY57" s="154"/>
      <c r="TTZ57" s="161"/>
      <c r="TUA57" s="160"/>
      <c r="TUB57" s="154"/>
      <c r="TUC57" s="161"/>
      <c r="TUD57" s="160"/>
      <c r="TUE57" s="154"/>
      <c r="TUF57" s="161"/>
      <c r="TUG57" s="160"/>
      <c r="TUH57" s="154"/>
      <c r="TUI57" s="161"/>
      <c r="TUJ57" s="160"/>
      <c r="TUK57" s="154"/>
      <c r="TUL57" s="161"/>
      <c r="TUM57" s="160"/>
      <c r="TUN57" s="154"/>
      <c r="TUO57" s="161"/>
      <c r="TUP57" s="160"/>
      <c r="TUQ57" s="154"/>
      <c r="TUR57" s="161"/>
      <c r="TUS57" s="160"/>
      <c r="TUT57" s="154"/>
      <c r="TUU57" s="161"/>
      <c r="TUV57" s="160"/>
      <c r="TUW57" s="154"/>
      <c r="TUX57" s="161"/>
      <c r="TUY57" s="160"/>
      <c r="TUZ57" s="154"/>
      <c r="TVA57" s="161"/>
      <c r="TVB57" s="160"/>
      <c r="TVC57" s="154"/>
      <c r="TVD57" s="161"/>
      <c r="TVE57" s="160"/>
      <c r="TVF57" s="154"/>
      <c r="TVG57" s="161"/>
      <c r="TVH57" s="160"/>
      <c r="TVI57" s="154"/>
      <c r="TVJ57" s="161"/>
      <c r="TVK57" s="160"/>
      <c r="TVL57" s="154"/>
      <c r="TVM57" s="161"/>
      <c r="TVN57" s="160"/>
      <c r="TVO57" s="154"/>
      <c r="TVP57" s="161"/>
      <c r="TVQ57" s="160"/>
      <c r="TVR57" s="154"/>
      <c r="TVS57" s="161"/>
      <c r="TVT57" s="160"/>
      <c r="TVU57" s="154"/>
      <c r="TVV57" s="161"/>
      <c r="TVW57" s="160"/>
      <c r="TVX57" s="154"/>
      <c r="TVY57" s="161"/>
      <c r="TVZ57" s="160"/>
      <c r="TWA57" s="154"/>
      <c r="TWB57" s="161"/>
      <c r="TWC57" s="160"/>
      <c r="TWD57" s="154"/>
      <c r="TWE57" s="161"/>
      <c r="TWF57" s="160"/>
      <c r="TWG57" s="154"/>
      <c r="TWH57" s="161"/>
      <c r="TWI57" s="160"/>
      <c r="TWJ57" s="154"/>
      <c r="TWK57" s="161"/>
      <c r="TWL57" s="160"/>
      <c r="TWM57" s="154"/>
      <c r="TWN57" s="161"/>
      <c r="TWO57" s="160"/>
      <c r="TWP57" s="154"/>
      <c r="TWQ57" s="161"/>
      <c r="TWR57" s="160"/>
      <c r="TWS57" s="154"/>
      <c r="TWT57" s="161"/>
      <c r="TWU57" s="160"/>
      <c r="TWV57" s="154"/>
      <c r="TWW57" s="161"/>
      <c r="TWX57" s="160"/>
      <c r="TWY57" s="154"/>
      <c r="TWZ57" s="161"/>
      <c r="TXA57" s="160"/>
      <c r="TXB57" s="154"/>
      <c r="TXC57" s="161"/>
      <c r="TXD57" s="160"/>
      <c r="TXE57" s="154"/>
      <c r="TXF57" s="161"/>
      <c r="TXG57" s="160"/>
      <c r="TXH57" s="154"/>
      <c r="TXI57" s="161"/>
      <c r="TXJ57" s="160"/>
      <c r="TXK57" s="154"/>
      <c r="TXL57" s="161"/>
      <c r="TXM57" s="160"/>
      <c r="TXN57" s="154"/>
      <c r="TXO57" s="161"/>
      <c r="TXP57" s="160"/>
      <c r="TXQ57" s="154"/>
      <c r="TXR57" s="161"/>
      <c r="TXS57" s="160"/>
      <c r="TXT57" s="154"/>
      <c r="TXU57" s="161"/>
      <c r="TXV57" s="160"/>
      <c r="TXW57" s="154"/>
      <c r="TXX57" s="161"/>
      <c r="TXY57" s="160"/>
      <c r="TXZ57" s="154"/>
      <c r="TYA57" s="161"/>
      <c r="TYB57" s="160"/>
      <c r="TYC57" s="154"/>
      <c r="TYD57" s="161"/>
      <c r="TYE57" s="160"/>
      <c r="TYF57" s="154"/>
      <c r="TYG57" s="161"/>
      <c r="TYH57" s="160"/>
      <c r="TYI57" s="154"/>
      <c r="TYJ57" s="161"/>
      <c r="TYK57" s="160"/>
      <c r="TYL57" s="154"/>
      <c r="TYM57" s="161"/>
      <c r="TYN57" s="160"/>
      <c r="TYO57" s="154"/>
      <c r="TYP57" s="161"/>
      <c r="TYQ57" s="160"/>
      <c r="TYR57" s="154"/>
      <c r="TYS57" s="161"/>
      <c r="TYT57" s="160"/>
      <c r="TYU57" s="154"/>
      <c r="TYV57" s="161"/>
      <c r="TYW57" s="160"/>
      <c r="TYX57" s="154"/>
      <c r="TYY57" s="161"/>
      <c r="TYZ57" s="160"/>
      <c r="TZA57" s="154"/>
      <c r="TZB57" s="161"/>
      <c r="TZC57" s="160"/>
      <c r="TZD57" s="154"/>
      <c r="TZE57" s="161"/>
      <c r="TZF57" s="160"/>
      <c r="TZG57" s="154"/>
      <c r="TZH57" s="161"/>
      <c r="TZI57" s="160"/>
      <c r="TZJ57" s="154"/>
      <c r="TZK57" s="161"/>
      <c r="TZL57" s="160"/>
      <c r="TZM57" s="154"/>
      <c r="TZN57" s="161"/>
      <c r="TZO57" s="160"/>
      <c r="TZP57" s="154"/>
      <c r="TZQ57" s="161"/>
      <c r="TZR57" s="160"/>
      <c r="TZS57" s="154"/>
      <c r="TZT57" s="161"/>
      <c r="TZU57" s="160"/>
      <c r="TZV57" s="154"/>
      <c r="TZW57" s="161"/>
      <c r="TZX57" s="160"/>
      <c r="TZY57" s="154"/>
      <c r="TZZ57" s="161"/>
      <c r="UAA57" s="160"/>
      <c r="UAB57" s="154"/>
      <c r="UAC57" s="161"/>
      <c r="UAD57" s="160"/>
      <c r="UAE57" s="154"/>
      <c r="UAF57" s="161"/>
      <c r="UAG57" s="160"/>
      <c r="UAH57" s="154"/>
      <c r="UAI57" s="161"/>
      <c r="UAJ57" s="160"/>
      <c r="UAK57" s="154"/>
      <c r="UAL57" s="161"/>
      <c r="UAM57" s="160"/>
      <c r="UAN57" s="154"/>
      <c r="UAO57" s="161"/>
      <c r="UAP57" s="160"/>
      <c r="UAQ57" s="154"/>
      <c r="UAR57" s="161"/>
      <c r="UAS57" s="160"/>
      <c r="UAT57" s="154"/>
      <c r="UAU57" s="161"/>
      <c r="UAV57" s="160"/>
      <c r="UAW57" s="154"/>
      <c r="UAX57" s="161"/>
      <c r="UAY57" s="160"/>
      <c r="UAZ57" s="154"/>
      <c r="UBA57" s="161"/>
      <c r="UBB57" s="160"/>
      <c r="UBC57" s="154"/>
      <c r="UBD57" s="161"/>
      <c r="UBE57" s="160"/>
      <c r="UBF57" s="154"/>
      <c r="UBG57" s="161"/>
      <c r="UBH57" s="160"/>
      <c r="UBI57" s="154"/>
      <c r="UBJ57" s="161"/>
      <c r="UBK57" s="160"/>
      <c r="UBL57" s="154"/>
      <c r="UBM57" s="161"/>
      <c r="UBN57" s="160"/>
      <c r="UBO57" s="154"/>
      <c r="UBP57" s="161"/>
      <c r="UBQ57" s="160"/>
      <c r="UBR57" s="154"/>
      <c r="UBS57" s="161"/>
      <c r="UBT57" s="160"/>
      <c r="UBU57" s="154"/>
      <c r="UBV57" s="161"/>
      <c r="UBW57" s="160"/>
      <c r="UBX57" s="154"/>
      <c r="UBY57" s="161"/>
      <c r="UBZ57" s="160"/>
      <c r="UCA57" s="154"/>
      <c r="UCB57" s="161"/>
      <c r="UCC57" s="160"/>
      <c r="UCD57" s="154"/>
      <c r="UCE57" s="161"/>
      <c r="UCF57" s="160"/>
      <c r="UCG57" s="154"/>
      <c r="UCH57" s="161"/>
      <c r="UCI57" s="160"/>
      <c r="UCJ57" s="154"/>
      <c r="UCK57" s="161"/>
      <c r="UCL57" s="160"/>
      <c r="UCM57" s="154"/>
      <c r="UCN57" s="161"/>
      <c r="UCO57" s="160"/>
      <c r="UCP57" s="154"/>
      <c r="UCQ57" s="161"/>
      <c r="UCR57" s="160"/>
      <c r="UCS57" s="154"/>
      <c r="UCT57" s="161"/>
      <c r="UCU57" s="160"/>
      <c r="UCV57" s="154"/>
      <c r="UCW57" s="161"/>
      <c r="UCX57" s="160"/>
      <c r="UCY57" s="154"/>
      <c r="UCZ57" s="161"/>
      <c r="UDA57" s="160"/>
      <c r="UDB57" s="154"/>
      <c r="UDC57" s="161"/>
      <c r="UDD57" s="160"/>
      <c r="UDE57" s="154"/>
      <c r="UDF57" s="161"/>
      <c r="UDG57" s="160"/>
      <c r="UDH57" s="154"/>
      <c r="UDI57" s="161"/>
      <c r="UDJ57" s="160"/>
      <c r="UDK57" s="154"/>
      <c r="UDL57" s="161"/>
      <c r="UDM57" s="160"/>
      <c r="UDN57" s="154"/>
      <c r="UDO57" s="161"/>
      <c r="UDP57" s="160"/>
      <c r="UDQ57" s="154"/>
      <c r="UDR57" s="161"/>
      <c r="UDS57" s="160"/>
      <c r="UDT57" s="154"/>
      <c r="UDU57" s="161"/>
      <c r="UDV57" s="160"/>
      <c r="UDW57" s="154"/>
      <c r="UDX57" s="161"/>
      <c r="UDY57" s="160"/>
      <c r="UDZ57" s="154"/>
      <c r="UEA57" s="161"/>
      <c r="UEB57" s="160"/>
      <c r="UEC57" s="154"/>
      <c r="UED57" s="161"/>
      <c r="UEE57" s="160"/>
      <c r="UEF57" s="154"/>
      <c r="UEG57" s="161"/>
      <c r="UEH57" s="160"/>
      <c r="UEI57" s="154"/>
      <c r="UEJ57" s="161"/>
      <c r="UEK57" s="160"/>
      <c r="UEL57" s="154"/>
      <c r="UEM57" s="161"/>
      <c r="UEN57" s="160"/>
      <c r="UEO57" s="154"/>
      <c r="UEP57" s="161"/>
      <c r="UEQ57" s="160"/>
      <c r="UER57" s="154"/>
      <c r="UES57" s="161"/>
      <c r="UET57" s="160"/>
      <c r="UEU57" s="154"/>
      <c r="UEV57" s="161"/>
      <c r="UEW57" s="160"/>
      <c r="UEX57" s="154"/>
      <c r="UEY57" s="161"/>
      <c r="UEZ57" s="160"/>
      <c r="UFA57" s="154"/>
      <c r="UFB57" s="161"/>
      <c r="UFC57" s="160"/>
      <c r="UFD57" s="154"/>
      <c r="UFE57" s="161"/>
      <c r="UFF57" s="160"/>
      <c r="UFG57" s="154"/>
      <c r="UFH57" s="161"/>
      <c r="UFI57" s="160"/>
      <c r="UFJ57" s="154"/>
      <c r="UFK57" s="161"/>
      <c r="UFL57" s="160"/>
      <c r="UFM57" s="154"/>
      <c r="UFN57" s="161"/>
      <c r="UFO57" s="160"/>
      <c r="UFP57" s="154"/>
      <c r="UFQ57" s="161"/>
      <c r="UFR57" s="160"/>
      <c r="UFS57" s="154"/>
      <c r="UFT57" s="161"/>
      <c r="UFU57" s="160"/>
      <c r="UFV57" s="154"/>
      <c r="UFW57" s="161"/>
      <c r="UFX57" s="160"/>
      <c r="UFY57" s="154"/>
      <c r="UFZ57" s="161"/>
      <c r="UGA57" s="160"/>
      <c r="UGB57" s="154"/>
      <c r="UGC57" s="161"/>
      <c r="UGD57" s="160"/>
      <c r="UGE57" s="154"/>
      <c r="UGF57" s="161"/>
      <c r="UGG57" s="160"/>
      <c r="UGH57" s="154"/>
      <c r="UGI57" s="161"/>
      <c r="UGJ57" s="160"/>
      <c r="UGK57" s="154"/>
      <c r="UGL57" s="161"/>
      <c r="UGM57" s="160"/>
      <c r="UGN57" s="154"/>
      <c r="UGO57" s="161"/>
      <c r="UGP57" s="160"/>
      <c r="UGQ57" s="154"/>
      <c r="UGR57" s="161"/>
      <c r="UGS57" s="160"/>
      <c r="UGT57" s="154"/>
      <c r="UGU57" s="161"/>
      <c r="UGV57" s="160"/>
      <c r="UGW57" s="154"/>
      <c r="UGX57" s="161"/>
      <c r="UGY57" s="160"/>
      <c r="UGZ57" s="154"/>
      <c r="UHA57" s="161"/>
      <c r="UHB57" s="160"/>
      <c r="UHC57" s="154"/>
      <c r="UHD57" s="161"/>
      <c r="UHE57" s="160"/>
      <c r="UHF57" s="154"/>
      <c r="UHG57" s="161"/>
      <c r="UHH57" s="160"/>
      <c r="UHI57" s="154"/>
      <c r="UHJ57" s="161"/>
      <c r="UHK57" s="160"/>
      <c r="UHL57" s="154"/>
      <c r="UHM57" s="161"/>
      <c r="UHN57" s="160"/>
      <c r="UHO57" s="154"/>
      <c r="UHP57" s="161"/>
      <c r="UHQ57" s="160"/>
      <c r="UHR57" s="154"/>
      <c r="UHS57" s="161"/>
      <c r="UHT57" s="160"/>
      <c r="UHU57" s="154"/>
      <c r="UHV57" s="161"/>
      <c r="UHW57" s="160"/>
      <c r="UHX57" s="154"/>
      <c r="UHY57" s="161"/>
      <c r="UHZ57" s="160"/>
      <c r="UIA57" s="154"/>
      <c r="UIB57" s="161"/>
      <c r="UIC57" s="160"/>
      <c r="UID57" s="154"/>
      <c r="UIE57" s="161"/>
      <c r="UIF57" s="160"/>
      <c r="UIG57" s="154"/>
      <c r="UIH57" s="161"/>
      <c r="UII57" s="160"/>
      <c r="UIJ57" s="154"/>
      <c r="UIK57" s="161"/>
      <c r="UIL57" s="160"/>
      <c r="UIM57" s="154"/>
      <c r="UIN57" s="161"/>
      <c r="UIO57" s="160"/>
      <c r="UIP57" s="154"/>
      <c r="UIQ57" s="161"/>
      <c r="UIR57" s="160"/>
      <c r="UIS57" s="154"/>
      <c r="UIT57" s="161"/>
      <c r="UIU57" s="160"/>
      <c r="UIV57" s="154"/>
      <c r="UIW57" s="161"/>
      <c r="UIX57" s="160"/>
      <c r="UIY57" s="154"/>
      <c r="UIZ57" s="161"/>
      <c r="UJA57" s="160"/>
      <c r="UJB57" s="154"/>
      <c r="UJC57" s="161"/>
      <c r="UJD57" s="160"/>
      <c r="UJE57" s="154"/>
      <c r="UJF57" s="161"/>
      <c r="UJG57" s="160"/>
      <c r="UJH57" s="154"/>
      <c r="UJI57" s="161"/>
      <c r="UJJ57" s="160"/>
      <c r="UJK57" s="154"/>
      <c r="UJL57" s="161"/>
      <c r="UJM57" s="160"/>
      <c r="UJN57" s="154"/>
      <c r="UJO57" s="161"/>
      <c r="UJP57" s="160"/>
      <c r="UJQ57" s="154"/>
      <c r="UJR57" s="161"/>
      <c r="UJS57" s="160"/>
      <c r="UJT57" s="154"/>
      <c r="UJU57" s="161"/>
      <c r="UJV57" s="160"/>
      <c r="UJW57" s="154"/>
      <c r="UJX57" s="161"/>
      <c r="UJY57" s="160"/>
      <c r="UJZ57" s="154"/>
      <c r="UKA57" s="161"/>
      <c r="UKB57" s="160"/>
      <c r="UKC57" s="154"/>
      <c r="UKD57" s="161"/>
      <c r="UKE57" s="160"/>
      <c r="UKF57" s="154"/>
      <c r="UKG57" s="161"/>
      <c r="UKH57" s="160"/>
      <c r="UKI57" s="154"/>
      <c r="UKJ57" s="161"/>
      <c r="UKK57" s="160"/>
      <c r="UKL57" s="154"/>
      <c r="UKM57" s="161"/>
      <c r="UKN57" s="160"/>
      <c r="UKO57" s="154"/>
      <c r="UKP57" s="161"/>
      <c r="UKQ57" s="160"/>
      <c r="UKR57" s="154"/>
      <c r="UKS57" s="161"/>
      <c r="UKT57" s="160"/>
      <c r="UKU57" s="154"/>
      <c r="UKV57" s="161"/>
      <c r="UKW57" s="160"/>
      <c r="UKX57" s="154"/>
      <c r="UKY57" s="161"/>
      <c r="UKZ57" s="160"/>
      <c r="ULA57" s="154"/>
      <c r="ULB57" s="161"/>
      <c r="ULC57" s="160"/>
      <c r="ULD57" s="154"/>
      <c r="ULE57" s="161"/>
      <c r="ULF57" s="160"/>
      <c r="ULG57" s="154"/>
      <c r="ULH57" s="161"/>
      <c r="ULI57" s="160"/>
      <c r="ULJ57" s="154"/>
      <c r="ULK57" s="161"/>
      <c r="ULL57" s="160"/>
      <c r="ULM57" s="154"/>
      <c r="ULN57" s="161"/>
      <c r="ULO57" s="160"/>
      <c r="ULP57" s="154"/>
      <c r="ULQ57" s="161"/>
      <c r="ULR57" s="160"/>
      <c r="ULS57" s="154"/>
      <c r="ULT57" s="161"/>
      <c r="ULU57" s="160"/>
      <c r="ULV57" s="154"/>
      <c r="ULW57" s="161"/>
      <c r="ULX57" s="160"/>
      <c r="ULY57" s="154"/>
      <c r="ULZ57" s="161"/>
      <c r="UMA57" s="160"/>
      <c r="UMB57" s="154"/>
      <c r="UMC57" s="161"/>
      <c r="UMD57" s="160"/>
      <c r="UME57" s="154"/>
      <c r="UMF57" s="161"/>
      <c r="UMG57" s="160"/>
      <c r="UMH57" s="154"/>
      <c r="UMI57" s="161"/>
      <c r="UMJ57" s="160"/>
      <c r="UMK57" s="154"/>
      <c r="UML57" s="161"/>
      <c r="UMM57" s="160"/>
      <c r="UMN57" s="154"/>
      <c r="UMO57" s="161"/>
      <c r="UMP57" s="160"/>
      <c r="UMQ57" s="154"/>
      <c r="UMR57" s="161"/>
      <c r="UMS57" s="160"/>
      <c r="UMT57" s="154"/>
      <c r="UMU57" s="161"/>
      <c r="UMV57" s="160"/>
      <c r="UMW57" s="154"/>
      <c r="UMX57" s="161"/>
      <c r="UMY57" s="160"/>
      <c r="UMZ57" s="154"/>
      <c r="UNA57" s="161"/>
      <c r="UNB57" s="160"/>
      <c r="UNC57" s="154"/>
      <c r="UND57" s="161"/>
      <c r="UNE57" s="160"/>
      <c r="UNF57" s="154"/>
      <c r="UNG57" s="161"/>
      <c r="UNH57" s="160"/>
      <c r="UNI57" s="154"/>
      <c r="UNJ57" s="161"/>
      <c r="UNK57" s="160"/>
      <c r="UNL57" s="154"/>
      <c r="UNM57" s="161"/>
      <c r="UNN57" s="160"/>
      <c r="UNO57" s="154"/>
      <c r="UNP57" s="161"/>
      <c r="UNQ57" s="160"/>
      <c r="UNR57" s="154"/>
      <c r="UNS57" s="161"/>
      <c r="UNT57" s="160"/>
      <c r="UNU57" s="154"/>
      <c r="UNV57" s="161"/>
      <c r="UNW57" s="160"/>
      <c r="UNX57" s="154"/>
      <c r="UNY57" s="161"/>
      <c r="UNZ57" s="160"/>
      <c r="UOA57" s="154"/>
      <c r="UOB57" s="161"/>
      <c r="UOC57" s="160"/>
      <c r="UOD57" s="154"/>
      <c r="UOE57" s="161"/>
      <c r="UOF57" s="160"/>
      <c r="UOG57" s="154"/>
      <c r="UOH57" s="161"/>
      <c r="UOI57" s="160"/>
      <c r="UOJ57" s="154"/>
      <c r="UOK57" s="161"/>
      <c r="UOL57" s="160"/>
      <c r="UOM57" s="154"/>
      <c r="UON57" s="161"/>
      <c r="UOO57" s="160"/>
      <c r="UOP57" s="154"/>
      <c r="UOQ57" s="161"/>
      <c r="UOR57" s="160"/>
      <c r="UOS57" s="154"/>
      <c r="UOT57" s="161"/>
      <c r="UOU57" s="160"/>
      <c r="UOV57" s="154"/>
      <c r="UOW57" s="161"/>
      <c r="UOX57" s="160"/>
      <c r="UOY57" s="154"/>
      <c r="UOZ57" s="161"/>
      <c r="UPA57" s="160"/>
      <c r="UPB57" s="154"/>
      <c r="UPC57" s="161"/>
      <c r="UPD57" s="160"/>
      <c r="UPE57" s="154"/>
      <c r="UPF57" s="161"/>
      <c r="UPG57" s="160"/>
      <c r="UPH57" s="154"/>
      <c r="UPI57" s="161"/>
      <c r="UPJ57" s="160"/>
      <c r="UPK57" s="154"/>
      <c r="UPL57" s="161"/>
      <c r="UPM57" s="160"/>
      <c r="UPN57" s="154"/>
      <c r="UPO57" s="161"/>
      <c r="UPP57" s="160"/>
      <c r="UPQ57" s="154"/>
      <c r="UPR57" s="161"/>
      <c r="UPS57" s="160"/>
      <c r="UPT57" s="154"/>
      <c r="UPU57" s="161"/>
      <c r="UPV57" s="160"/>
      <c r="UPW57" s="154"/>
      <c r="UPX57" s="161"/>
      <c r="UPY57" s="160"/>
      <c r="UPZ57" s="154"/>
      <c r="UQA57" s="161"/>
      <c r="UQB57" s="160"/>
      <c r="UQC57" s="154"/>
      <c r="UQD57" s="161"/>
      <c r="UQE57" s="160"/>
      <c r="UQF57" s="154"/>
      <c r="UQG57" s="161"/>
      <c r="UQH57" s="160"/>
      <c r="UQI57" s="154"/>
      <c r="UQJ57" s="161"/>
      <c r="UQK57" s="160"/>
      <c r="UQL57" s="154"/>
      <c r="UQM57" s="161"/>
      <c r="UQN57" s="160"/>
      <c r="UQO57" s="154"/>
      <c r="UQP57" s="161"/>
      <c r="UQQ57" s="160"/>
      <c r="UQR57" s="154"/>
      <c r="UQS57" s="161"/>
      <c r="UQT57" s="160"/>
      <c r="UQU57" s="154"/>
      <c r="UQV57" s="161"/>
      <c r="UQW57" s="160"/>
      <c r="UQX57" s="154"/>
      <c r="UQY57" s="161"/>
      <c r="UQZ57" s="160"/>
      <c r="URA57" s="154"/>
      <c r="URB57" s="161"/>
      <c r="URC57" s="160"/>
      <c r="URD57" s="154"/>
      <c r="URE57" s="161"/>
      <c r="URF57" s="160"/>
      <c r="URG57" s="154"/>
      <c r="URH57" s="161"/>
      <c r="URI57" s="160"/>
      <c r="URJ57" s="154"/>
      <c r="URK57" s="161"/>
      <c r="URL57" s="160"/>
      <c r="URM57" s="154"/>
      <c r="URN57" s="161"/>
      <c r="URO57" s="160"/>
      <c r="URP57" s="154"/>
      <c r="URQ57" s="161"/>
      <c r="URR57" s="160"/>
      <c r="URS57" s="154"/>
      <c r="URT57" s="161"/>
      <c r="URU57" s="160"/>
      <c r="URV57" s="154"/>
      <c r="URW57" s="161"/>
      <c r="URX57" s="160"/>
      <c r="URY57" s="154"/>
      <c r="URZ57" s="161"/>
      <c r="USA57" s="160"/>
      <c r="USB57" s="154"/>
      <c r="USC57" s="161"/>
      <c r="USD57" s="160"/>
      <c r="USE57" s="154"/>
      <c r="USF57" s="161"/>
      <c r="USG57" s="160"/>
      <c r="USH57" s="154"/>
      <c r="USI57" s="161"/>
      <c r="USJ57" s="160"/>
      <c r="USK57" s="154"/>
      <c r="USL57" s="161"/>
      <c r="USM57" s="160"/>
      <c r="USN57" s="154"/>
      <c r="USO57" s="161"/>
      <c r="USP57" s="160"/>
      <c r="USQ57" s="154"/>
      <c r="USR57" s="161"/>
      <c r="USS57" s="160"/>
      <c r="UST57" s="154"/>
      <c r="USU57" s="161"/>
      <c r="USV57" s="160"/>
      <c r="USW57" s="154"/>
      <c r="USX57" s="161"/>
      <c r="USY57" s="160"/>
      <c r="USZ57" s="154"/>
      <c r="UTA57" s="161"/>
      <c r="UTB57" s="160"/>
      <c r="UTC57" s="154"/>
      <c r="UTD57" s="161"/>
      <c r="UTE57" s="160"/>
      <c r="UTF57" s="154"/>
      <c r="UTG57" s="161"/>
      <c r="UTH57" s="160"/>
      <c r="UTI57" s="154"/>
      <c r="UTJ57" s="161"/>
      <c r="UTK57" s="160"/>
      <c r="UTL57" s="154"/>
      <c r="UTM57" s="161"/>
      <c r="UTN57" s="160"/>
      <c r="UTO57" s="154"/>
      <c r="UTP57" s="161"/>
      <c r="UTQ57" s="160"/>
      <c r="UTR57" s="154"/>
      <c r="UTS57" s="161"/>
      <c r="UTT57" s="160"/>
      <c r="UTU57" s="154"/>
      <c r="UTV57" s="161"/>
      <c r="UTW57" s="160"/>
      <c r="UTX57" s="154"/>
      <c r="UTY57" s="161"/>
      <c r="UTZ57" s="160"/>
      <c r="UUA57" s="154"/>
      <c r="UUB57" s="161"/>
      <c r="UUC57" s="160"/>
      <c r="UUD57" s="154"/>
      <c r="UUE57" s="161"/>
      <c r="UUF57" s="160"/>
      <c r="UUG57" s="154"/>
      <c r="UUH57" s="161"/>
      <c r="UUI57" s="160"/>
      <c r="UUJ57" s="154"/>
      <c r="UUK57" s="161"/>
      <c r="UUL57" s="160"/>
      <c r="UUM57" s="154"/>
      <c r="UUN57" s="161"/>
      <c r="UUO57" s="160"/>
      <c r="UUP57" s="154"/>
      <c r="UUQ57" s="161"/>
      <c r="UUR57" s="160"/>
      <c r="UUS57" s="154"/>
      <c r="UUT57" s="161"/>
      <c r="UUU57" s="160"/>
      <c r="UUV57" s="154"/>
      <c r="UUW57" s="161"/>
      <c r="UUX57" s="160"/>
      <c r="UUY57" s="154"/>
      <c r="UUZ57" s="161"/>
      <c r="UVA57" s="160"/>
      <c r="UVB57" s="154"/>
      <c r="UVC57" s="161"/>
      <c r="UVD57" s="160"/>
      <c r="UVE57" s="154"/>
      <c r="UVF57" s="161"/>
      <c r="UVG57" s="160"/>
      <c r="UVH57" s="154"/>
      <c r="UVI57" s="161"/>
      <c r="UVJ57" s="160"/>
      <c r="UVK57" s="154"/>
      <c r="UVL57" s="161"/>
      <c r="UVM57" s="160"/>
      <c r="UVN57" s="154"/>
      <c r="UVO57" s="161"/>
      <c r="UVP57" s="160"/>
      <c r="UVQ57" s="154"/>
      <c r="UVR57" s="161"/>
      <c r="UVS57" s="160"/>
      <c r="UVT57" s="154"/>
      <c r="UVU57" s="161"/>
      <c r="UVV57" s="160"/>
      <c r="UVW57" s="154"/>
      <c r="UVX57" s="161"/>
      <c r="UVY57" s="160"/>
      <c r="UVZ57" s="154"/>
      <c r="UWA57" s="161"/>
      <c r="UWB57" s="160"/>
      <c r="UWC57" s="154"/>
      <c r="UWD57" s="161"/>
      <c r="UWE57" s="160"/>
      <c r="UWF57" s="154"/>
      <c r="UWG57" s="161"/>
      <c r="UWH57" s="160"/>
      <c r="UWI57" s="154"/>
      <c r="UWJ57" s="161"/>
      <c r="UWK57" s="160"/>
      <c r="UWL57" s="154"/>
      <c r="UWM57" s="161"/>
      <c r="UWN57" s="160"/>
      <c r="UWO57" s="154"/>
      <c r="UWP57" s="161"/>
      <c r="UWQ57" s="160"/>
      <c r="UWR57" s="154"/>
      <c r="UWS57" s="161"/>
      <c r="UWT57" s="160"/>
      <c r="UWU57" s="154"/>
      <c r="UWV57" s="161"/>
      <c r="UWW57" s="160"/>
      <c r="UWX57" s="154"/>
      <c r="UWY57" s="161"/>
      <c r="UWZ57" s="160"/>
      <c r="UXA57" s="154"/>
      <c r="UXB57" s="161"/>
      <c r="UXC57" s="160"/>
      <c r="UXD57" s="154"/>
      <c r="UXE57" s="161"/>
      <c r="UXF57" s="160"/>
      <c r="UXG57" s="154"/>
      <c r="UXH57" s="161"/>
      <c r="UXI57" s="160"/>
      <c r="UXJ57" s="154"/>
      <c r="UXK57" s="161"/>
      <c r="UXL57" s="160"/>
      <c r="UXM57" s="154"/>
      <c r="UXN57" s="161"/>
      <c r="UXO57" s="160"/>
      <c r="UXP57" s="154"/>
      <c r="UXQ57" s="161"/>
      <c r="UXR57" s="160"/>
      <c r="UXS57" s="154"/>
      <c r="UXT57" s="161"/>
      <c r="UXU57" s="160"/>
      <c r="UXV57" s="154"/>
      <c r="UXW57" s="161"/>
      <c r="UXX57" s="160"/>
      <c r="UXY57" s="154"/>
      <c r="UXZ57" s="161"/>
      <c r="UYA57" s="160"/>
      <c r="UYB57" s="154"/>
      <c r="UYC57" s="161"/>
      <c r="UYD57" s="160"/>
      <c r="UYE57" s="154"/>
      <c r="UYF57" s="161"/>
      <c r="UYG57" s="160"/>
      <c r="UYH57" s="154"/>
      <c r="UYI57" s="161"/>
      <c r="UYJ57" s="160"/>
      <c r="UYK57" s="154"/>
      <c r="UYL57" s="161"/>
      <c r="UYM57" s="160"/>
      <c r="UYN57" s="154"/>
      <c r="UYO57" s="161"/>
      <c r="UYP57" s="160"/>
      <c r="UYQ57" s="154"/>
      <c r="UYR57" s="161"/>
      <c r="UYS57" s="160"/>
      <c r="UYT57" s="154"/>
      <c r="UYU57" s="161"/>
      <c r="UYV57" s="160"/>
      <c r="UYW57" s="154"/>
      <c r="UYX57" s="161"/>
      <c r="UYY57" s="160"/>
      <c r="UYZ57" s="154"/>
      <c r="UZA57" s="161"/>
      <c r="UZB57" s="160"/>
      <c r="UZC57" s="154"/>
      <c r="UZD57" s="161"/>
      <c r="UZE57" s="160"/>
      <c r="UZF57" s="154"/>
      <c r="UZG57" s="161"/>
      <c r="UZH57" s="160"/>
      <c r="UZI57" s="154"/>
      <c r="UZJ57" s="161"/>
      <c r="UZK57" s="160"/>
      <c r="UZL57" s="154"/>
      <c r="UZM57" s="161"/>
      <c r="UZN57" s="160"/>
      <c r="UZO57" s="154"/>
      <c r="UZP57" s="161"/>
      <c r="UZQ57" s="160"/>
      <c r="UZR57" s="154"/>
      <c r="UZS57" s="161"/>
      <c r="UZT57" s="160"/>
      <c r="UZU57" s="154"/>
      <c r="UZV57" s="161"/>
      <c r="UZW57" s="160"/>
      <c r="UZX57" s="154"/>
      <c r="UZY57" s="161"/>
      <c r="UZZ57" s="160"/>
      <c r="VAA57" s="154"/>
      <c r="VAB57" s="161"/>
      <c r="VAC57" s="160"/>
      <c r="VAD57" s="154"/>
      <c r="VAE57" s="161"/>
      <c r="VAF57" s="160"/>
      <c r="VAG57" s="154"/>
      <c r="VAH57" s="161"/>
      <c r="VAI57" s="160"/>
      <c r="VAJ57" s="154"/>
      <c r="VAK57" s="161"/>
      <c r="VAL57" s="160"/>
      <c r="VAM57" s="154"/>
      <c r="VAN57" s="161"/>
      <c r="VAO57" s="160"/>
      <c r="VAP57" s="154"/>
      <c r="VAQ57" s="161"/>
      <c r="VAR57" s="160"/>
      <c r="VAS57" s="154"/>
      <c r="VAT57" s="161"/>
      <c r="VAU57" s="160"/>
      <c r="VAV57" s="154"/>
      <c r="VAW57" s="161"/>
      <c r="VAX57" s="160"/>
      <c r="VAY57" s="154"/>
      <c r="VAZ57" s="161"/>
      <c r="VBA57" s="160"/>
      <c r="VBB57" s="154"/>
      <c r="VBC57" s="161"/>
      <c r="VBD57" s="160"/>
      <c r="VBE57" s="154"/>
      <c r="VBF57" s="161"/>
      <c r="VBG57" s="160"/>
      <c r="VBH57" s="154"/>
      <c r="VBI57" s="161"/>
      <c r="VBJ57" s="160"/>
      <c r="VBK57" s="154"/>
      <c r="VBL57" s="161"/>
      <c r="VBM57" s="160"/>
      <c r="VBN57" s="154"/>
      <c r="VBO57" s="161"/>
      <c r="VBP57" s="160"/>
      <c r="VBQ57" s="154"/>
      <c r="VBR57" s="161"/>
      <c r="VBS57" s="160"/>
      <c r="VBT57" s="154"/>
      <c r="VBU57" s="161"/>
      <c r="VBV57" s="160"/>
      <c r="VBW57" s="154"/>
      <c r="VBX57" s="161"/>
      <c r="VBY57" s="160"/>
      <c r="VBZ57" s="154"/>
      <c r="VCA57" s="161"/>
      <c r="VCB57" s="160"/>
      <c r="VCC57" s="154"/>
      <c r="VCD57" s="161"/>
      <c r="VCE57" s="160"/>
      <c r="VCF57" s="154"/>
      <c r="VCG57" s="161"/>
      <c r="VCH57" s="160"/>
      <c r="VCI57" s="154"/>
      <c r="VCJ57" s="161"/>
      <c r="VCK57" s="160"/>
      <c r="VCL57" s="154"/>
      <c r="VCM57" s="161"/>
      <c r="VCN57" s="160"/>
      <c r="VCO57" s="154"/>
      <c r="VCP57" s="161"/>
      <c r="VCQ57" s="160"/>
      <c r="VCR57" s="154"/>
      <c r="VCS57" s="161"/>
      <c r="VCT57" s="160"/>
      <c r="VCU57" s="154"/>
      <c r="VCV57" s="161"/>
      <c r="VCW57" s="160"/>
      <c r="VCX57" s="154"/>
      <c r="VCY57" s="161"/>
      <c r="VCZ57" s="160"/>
      <c r="VDA57" s="154"/>
      <c r="VDB57" s="161"/>
      <c r="VDC57" s="160"/>
      <c r="VDD57" s="154"/>
      <c r="VDE57" s="161"/>
      <c r="VDF57" s="160"/>
      <c r="VDG57" s="154"/>
      <c r="VDH57" s="161"/>
      <c r="VDI57" s="160"/>
      <c r="VDJ57" s="154"/>
      <c r="VDK57" s="161"/>
      <c r="VDL57" s="160"/>
      <c r="VDM57" s="154"/>
      <c r="VDN57" s="161"/>
      <c r="VDO57" s="160"/>
      <c r="VDP57" s="154"/>
      <c r="VDQ57" s="161"/>
      <c r="VDR57" s="160"/>
      <c r="VDS57" s="154"/>
      <c r="VDT57" s="161"/>
      <c r="VDU57" s="160"/>
      <c r="VDV57" s="154"/>
      <c r="VDW57" s="161"/>
      <c r="VDX57" s="160"/>
      <c r="VDY57" s="154"/>
      <c r="VDZ57" s="161"/>
      <c r="VEA57" s="160"/>
      <c r="VEB57" s="154"/>
      <c r="VEC57" s="161"/>
      <c r="VED57" s="160"/>
      <c r="VEE57" s="154"/>
      <c r="VEF57" s="161"/>
      <c r="VEG57" s="160"/>
      <c r="VEH57" s="154"/>
      <c r="VEI57" s="161"/>
      <c r="VEJ57" s="160"/>
      <c r="VEK57" s="154"/>
      <c r="VEL57" s="161"/>
      <c r="VEM57" s="160"/>
      <c r="VEN57" s="154"/>
      <c r="VEO57" s="161"/>
      <c r="VEP57" s="160"/>
      <c r="VEQ57" s="154"/>
      <c r="VER57" s="161"/>
      <c r="VES57" s="160"/>
      <c r="VET57" s="154"/>
      <c r="VEU57" s="161"/>
      <c r="VEV57" s="160"/>
      <c r="VEW57" s="154"/>
      <c r="VEX57" s="161"/>
      <c r="VEY57" s="160"/>
      <c r="VEZ57" s="154"/>
      <c r="VFA57" s="161"/>
      <c r="VFB57" s="160"/>
      <c r="VFC57" s="154"/>
      <c r="VFD57" s="161"/>
      <c r="VFE57" s="160"/>
      <c r="VFF57" s="154"/>
      <c r="VFG57" s="161"/>
      <c r="VFH57" s="160"/>
      <c r="VFI57" s="154"/>
      <c r="VFJ57" s="161"/>
      <c r="VFK57" s="160"/>
      <c r="VFL57" s="154"/>
      <c r="VFM57" s="161"/>
      <c r="VFN57" s="160"/>
      <c r="VFO57" s="154"/>
      <c r="VFP57" s="161"/>
      <c r="VFQ57" s="160"/>
      <c r="VFR57" s="154"/>
      <c r="VFS57" s="161"/>
      <c r="VFT57" s="160"/>
      <c r="VFU57" s="154"/>
      <c r="VFV57" s="161"/>
      <c r="VFW57" s="160"/>
      <c r="VFX57" s="154"/>
      <c r="VFY57" s="161"/>
      <c r="VFZ57" s="160"/>
      <c r="VGA57" s="154"/>
      <c r="VGB57" s="161"/>
      <c r="VGC57" s="160"/>
      <c r="VGD57" s="154"/>
      <c r="VGE57" s="161"/>
      <c r="VGF57" s="160"/>
      <c r="VGG57" s="154"/>
      <c r="VGH57" s="161"/>
      <c r="VGI57" s="160"/>
      <c r="VGJ57" s="154"/>
      <c r="VGK57" s="161"/>
      <c r="VGL57" s="160"/>
      <c r="VGM57" s="154"/>
      <c r="VGN57" s="161"/>
      <c r="VGO57" s="160"/>
      <c r="VGP57" s="154"/>
      <c r="VGQ57" s="161"/>
      <c r="VGR57" s="160"/>
      <c r="VGS57" s="154"/>
      <c r="VGT57" s="161"/>
      <c r="VGU57" s="160"/>
      <c r="VGV57" s="154"/>
      <c r="VGW57" s="161"/>
      <c r="VGX57" s="160"/>
      <c r="VGY57" s="154"/>
      <c r="VGZ57" s="161"/>
      <c r="VHA57" s="160"/>
      <c r="VHB57" s="154"/>
      <c r="VHC57" s="161"/>
      <c r="VHD57" s="160"/>
      <c r="VHE57" s="154"/>
      <c r="VHF57" s="161"/>
      <c r="VHG57" s="160"/>
      <c r="VHH57" s="154"/>
      <c r="VHI57" s="161"/>
      <c r="VHJ57" s="160"/>
      <c r="VHK57" s="154"/>
      <c r="VHL57" s="161"/>
      <c r="VHM57" s="160"/>
      <c r="VHN57" s="154"/>
      <c r="VHO57" s="161"/>
      <c r="VHP57" s="160"/>
      <c r="VHQ57" s="154"/>
      <c r="VHR57" s="161"/>
      <c r="VHS57" s="160"/>
      <c r="VHT57" s="154"/>
      <c r="VHU57" s="161"/>
      <c r="VHV57" s="160"/>
      <c r="VHW57" s="154"/>
      <c r="VHX57" s="161"/>
      <c r="VHY57" s="160"/>
      <c r="VHZ57" s="154"/>
      <c r="VIA57" s="161"/>
      <c r="VIB57" s="160"/>
      <c r="VIC57" s="154"/>
      <c r="VID57" s="161"/>
      <c r="VIE57" s="160"/>
      <c r="VIF57" s="154"/>
      <c r="VIG57" s="161"/>
      <c r="VIH57" s="160"/>
      <c r="VII57" s="154"/>
      <c r="VIJ57" s="161"/>
      <c r="VIK57" s="160"/>
      <c r="VIL57" s="154"/>
      <c r="VIM57" s="161"/>
      <c r="VIN57" s="160"/>
      <c r="VIO57" s="154"/>
      <c r="VIP57" s="161"/>
      <c r="VIQ57" s="160"/>
      <c r="VIR57" s="154"/>
      <c r="VIS57" s="161"/>
      <c r="VIT57" s="160"/>
      <c r="VIU57" s="154"/>
      <c r="VIV57" s="161"/>
      <c r="VIW57" s="160"/>
      <c r="VIX57" s="154"/>
      <c r="VIY57" s="161"/>
      <c r="VIZ57" s="160"/>
      <c r="VJA57" s="154"/>
      <c r="VJB57" s="161"/>
      <c r="VJC57" s="160"/>
      <c r="VJD57" s="154"/>
      <c r="VJE57" s="161"/>
      <c r="VJF57" s="160"/>
      <c r="VJG57" s="154"/>
      <c r="VJH57" s="161"/>
      <c r="VJI57" s="160"/>
      <c r="VJJ57" s="154"/>
      <c r="VJK57" s="161"/>
      <c r="VJL57" s="160"/>
      <c r="VJM57" s="154"/>
      <c r="VJN57" s="161"/>
      <c r="VJO57" s="160"/>
      <c r="VJP57" s="154"/>
      <c r="VJQ57" s="161"/>
      <c r="VJR57" s="160"/>
      <c r="VJS57" s="154"/>
      <c r="VJT57" s="161"/>
      <c r="VJU57" s="160"/>
      <c r="VJV57" s="154"/>
      <c r="VJW57" s="161"/>
      <c r="VJX57" s="160"/>
      <c r="VJY57" s="154"/>
      <c r="VJZ57" s="161"/>
      <c r="VKA57" s="160"/>
      <c r="VKB57" s="154"/>
      <c r="VKC57" s="161"/>
      <c r="VKD57" s="160"/>
      <c r="VKE57" s="154"/>
      <c r="VKF57" s="161"/>
      <c r="VKG57" s="160"/>
      <c r="VKH57" s="154"/>
      <c r="VKI57" s="161"/>
      <c r="VKJ57" s="160"/>
      <c r="VKK57" s="154"/>
      <c r="VKL57" s="161"/>
      <c r="VKM57" s="160"/>
      <c r="VKN57" s="154"/>
      <c r="VKO57" s="161"/>
      <c r="VKP57" s="160"/>
      <c r="VKQ57" s="154"/>
      <c r="VKR57" s="161"/>
      <c r="VKS57" s="160"/>
      <c r="VKT57" s="154"/>
      <c r="VKU57" s="161"/>
      <c r="VKV57" s="160"/>
      <c r="VKW57" s="154"/>
      <c r="VKX57" s="161"/>
      <c r="VKY57" s="160"/>
      <c r="VKZ57" s="154"/>
      <c r="VLA57" s="161"/>
      <c r="VLB57" s="160"/>
      <c r="VLC57" s="154"/>
      <c r="VLD57" s="161"/>
      <c r="VLE57" s="160"/>
      <c r="VLF57" s="154"/>
      <c r="VLG57" s="161"/>
      <c r="VLH57" s="160"/>
      <c r="VLI57" s="154"/>
      <c r="VLJ57" s="161"/>
      <c r="VLK57" s="160"/>
      <c r="VLL57" s="154"/>
      <c r="VLM57" s="161"/>
      <c r="VLN57" s="160"/>
      <c r="VLO57" s="154"/>
      <c r="VLP57" s="161"/>
      <c r="VLQ57" s="160"/>
      <c r="VLR57" s="154"/>
      <c r="VLS57" s="161"/>
      <c r="VLT57" s="160"/>
      <c r="VLU57" s="154"/>
      <c r="VLV57" s="161"/>
      <c r="VLW57" s="160"/>
      <c r="VLX57" s="154"/>
      <c r="VLY57" s="161"/>
      <c r="VLZ57" s="160"/>
      <c r="VMA57" s="154"/>
      <c r="VMB57" s="161"/>
      <c r="VMC57" s="160"/>
      <c r="VMD57" s="154"/>
      <c r="VME57" s="161"/>
      <c r="VMF57" s="160"/>
      <c r="VMG57" s="154"/>
      <c r="VMH57" s="161"/>
      <c r="VMI57" s="160"/>
      <c r="VMJ57" s="154"/>
      <c r="VMK57" s="161"/>
      <c r="VML57" s="160"/>
      <c r="VMM57" s="154"/>
      <c r="VMN57" s="161"/>
      <c r="VMO57" s="160"/>
      <c r="VMP57" s="154"/>
      <c r="VMQ57" s="161"/>
      <c r="VMR57" s="160"/>
      <c r="VMS57" s="154"/>
      <c r="VMT57" s="161"/>
      <c r="VMU57" s="160"/>
      <c r="VMV57" s="154"/>
      <c r="VMW57" s="161"/>
      <c r="VMX57" s="160"/>
      <c r="VMY57" s="154"/>
      <c r="VMZ57" s="161"/>
      <c r="VNA57" s="160"/>
      <c r="VNB57" s="154"/>
      <c r="VNC57" s="161"/>
      <c r="VND57" s="160"/>
      <c r="VNE57" s="154"/>
      <c r="VNF57" s="161"/>
      <c r="VNG57" s="160"/>
      <c r="VNH57" s="154"/>
      <c r="VNI57" s="161"/>
      <c r="VNJ57" s="160"/>
      <c r="VNK57" s="154"/>
      <c r="VNL57" s="161"/>
      <c r="VNM57" s="160"/>
      <c r="VNN57" s="154"/>
      <c r="VNO57" s="161"/>
      <c r="VNP57" s="160"/>
      <c r="VNQ57" s="154"/>
      <c r="VNR57" s="161"/>
      <c r="VNS57" s="160"/>
      <c r="VNT57" s="154"/>
      <c r="VNU57" s="161"/>
      <c r="VNV57" s="160"/>
      <c r="VNW57" s="154"/>
      <c r="VNX57" s="161"/>
      <c r="VNY57" s="160"/>
      <c r="VNZ57" s="154"/>
      <c r="VOA57" s="161"/>
      <c r="VOB57" s="160"/>
      <c r="VOC57" s="154"/>
      <c r="VOD57" s="161"/>
      <c r="VOE57" s="160"/>
      <c r="VOF57" s="154"/>
      <c r="VOG57" s="161"/>
      <c r="VOH57" s="160"/>
      <c r="VOI57" s="154"/>
      <c r="VOJ57" s="161"/>
      <c r="VOK57" s="160"/>
      <c r="VOL57" s="154"/>
      <c r="VOM57" s="161"/>
      <c r="VON57" s="160"/>
      <c r="VOO57" s="154"/>
      <c r="VOP57" s="161"/>
      <c r="VOQ57" s="160"/>
      <c r="VOR57" s="154"/>
      <c r="VOS57" s="161"/>
      <c r="VOT57" s="160"/>
      <c r="VOU57" s="154"/>
      <c r="VOV57" s="161"/>
      <c r="VOW57" s="160"/>
      <c r="VOX57" s="154"/>
      <c r="VOY57" s="161"/>
      <c r="VOZ57" s="160"/>
      <c r="VPA57" s="154"/>
      <c r="VPB57" s="161"/>
      <c r="VPC57" s="160"/>
      <c r="VPD57" s="154"/>
      <c r="VPE57" s="161"/>
      <c r="VPF57" s="160"/>
      <c r="VPG57" s="154"/>
      <c r="VPH57" s="161"/>
      <c r="VPI57" s="160"/>
      <c r="VPJ57" s="154"/>
      <c r="VPK57" s="161"/>
      <c r="VPL57" s="160"/>
      <c r="VPM57" s="154"/>
      <c r="VPN57" s="161"/>
      <c r="VPO57" s="160"/>
      <c r="VPP57" s="154"/>
      <c r="VPQ57" s="161"/>
      <c r="VPR57" s="160"/>
      <c r="VPS57" s="154"/>
      <c r="VPT57" s="161"/>
      <c r="VPU57" s="160"/>
      <c r="VPV57" s="154"/>
      <c r="VPW57" s="161"/>
      <c r="VPX57" s="160"/>
      <c r="VPY57" s="154"/>
      <c r="VPZ57" s="161"/>
      <c r="VQA57" s="160"/>
      <c r="VQB57" s="154"/>
      <c r="VQC57" s="161"/>
      <c r="VQD57" s="160"/>
      <c r="VQE57" s="154"/>
      <c r="VQF57" s="161"/>
      <c r="VQG57" s="160"/>
      <c r="VQH57" s="154"/>
      <c r="VQI57" s="161"/>
      <c r="VQJ57" s="160"/>
      <c r="VQK57" s="154"/>
      <c r="VQL57" s="161"/>
      <c r="VQM57" s="160"/>
      <c r="VQN57" s="154"/>
      <c r="VQO57" s="161"/>
      <c r="VQP57" s="160"/>
      <c r="VQQ57" s="154"/>
      <c r="VQR57" s="161"/>
      <c r="VQS57" s="160"/>
      <c r="VQT57" s="154"/>
      <c r="VQU57" s="161"/>
      <c r="VQV57" s="160"/>
      <c r="VQW57" s="154"/>
      <c r="VQX57" s="161"/>
      <c r="VQY57" s="160"/>
      <c r="VQZ57" s="154"/>
      <c r="VRA57" s="161"/>
      <c r="VRB57" s="160"/>
      <c r="VRC57" s="154"/>
      <c r="VRD57" s="161"/>
      <c r="VRE57" s="160"/>
      <c r="VRF57" s="154"/>
      <c r="VRG57" s="161"/>
      <c r="VRH57" s="160"/>
      <c r="VRI57" s="154"/>
      <c r="VRJ57" s="161"/>
      <c r="VRK57" s="160"/>
      <c r="VRL57" s="154"/>
      <c r="VRM57" s="161"/>
      <c r="VRN57" s="160"/>
      <c r="VRO57" s="154"/>
      <c r="VRP57" s="161"/>
      <c r="VRQ57" s="160"/>
      <c r="VRR57" s="154"/>
      <c r="VRS57" s="161"/>
      <c r="VRT57" s="160"/>
      <c r="VRU57" s="154"/>
      <c r="VRV57" s="161"/>
      <c r="VRW57" s="160"/>
      <c r="VRX57" s="154"/>
      <c r="VRY57" s="161"/>
      <c r="VRZ57" s="160"/>
      <c r="VSA57" s="154"/>
      <c r="VSB57" s="161"/>
      <c r="VSC57" s="160"/>
      <c r="VSD57" s="154"/>
      <c r="VSE57" s="161"/>
      <c r="VSF57" s="160"/>
      <c r="VSG57" s="154"/>
      <c r="VSH57" s="161"/>
      <c r="VSI57" s="160"/>
      <c r="VSJ57" s="154"/>
      <c r="VSK57" s="161"/>
      <c r="VSL57" s="160"/>
      <c r="VSM57" s="154"/>
      <c r="VSN57" s="161"/>
      <c r="VSO57" s="160"/>
      <c r="VSP57" s="154"/>
      <c r="VSQ57" s="161"/>
      <c r="VSR57" s="160"/>
      <c r="VSS57" s="154"/>
      <c r="VST57" s="161"/>
      <c r="VSU57" s="160"/>
      <c r="VSV57" s="154"/>
      <c r="VSW57" s="161"/>
      <c r="VSX57" s="160"/>
      <c r="VSY57" s="154"/>
      <c r="VSZ57" s="161"/>
      <c r="VTA57" s="160"/>
      <c r="VTB57" s="154"/>
      <c r="VTC57" s="161"/>
      <c r="VTD57" s="160"/>
      <c r="VTE57" s="154"/>
      <c r="VTF57" s="161"/>
      <c r="VTG57" s="160"/>
      <c r="VTH57" s="154"/>
      <c r="VTI57" s="161"/>
      <c r="VTJ57" s="160"/>
      <c r="VTK57" s="154"/>
      <c r="VTL57" s="161"/>
      <c r="VTM57" s="160"/>
      <c r="VTN57" s="154"/>
      <c r="VTO57" s="161"/>
      <c r="VTP57" s="160"/>
      <c r="VTQ57" s="154"/>
      <c r="VTR57" s="161"/>
      <c r="VTS57" s="160"/>
      <c r="VTT57" s="154"/>
      <c r="VTU57" s="161"/>
      <c r="VTV57" s="160"/>
      <c r="VTW57" s="154"/>
      <c r="VTX57" s="161"/>
      <c r="VTY57" s="160"/>
      <c r="VTZ57" s="154"/>
      <c r="VUA57" s="161"/>
      <c r="VUB57" s="160"/>
      <c r="VUC57" s="154"/>
      <c r="VUD57" s="161"/>
      <c r="VUE57" s="160"/>
      <c r="VUF57" s="154"/>
      <c r="VUG57" s="161"/>
      <c r="VUH57" s="160"/>
      <c r="VUI57" s="154"/>
      <c r="VUJ57" s="161"/>
      <c r="VUK57" s="160"/>
      <c r="VUL57" s="154"/>
      <c r="VUM57" s="161"/>
      <c r="VUN57" s="160"/>
      <c r="VUO57" s="154"/>
      <c r="VUP57" s="161"/>
      <c r="VUQ57" s="160"/>
      <c r="VUR57" s="154"/>
      <c r="VUS57" s="161"/>
      <c r="VUT57" s="160"/>
      <c r="VUU57" s="154"/>
      <c r="VUV57" s="161"/>
      <c r="VUW57" s="160"/>
      <c r="VUX57" s="154"/>
      <c r="VUY57" s="161"/>
      <c r="VUZ57" s="160"/>
      <c r="VVA57" s="154"/>
      <c r="VVB57" s="161"/>
      <c r="VVC57" s="160"/>
      <c r="VVD57" s="154"/>
      <c r="VVE57" s="161"/>
      <c r="VVF57" s="160"/>
      <c r="VVG57" s="154"/>
      <c r="VVH57" s="161"/>
      <c r="VVI57" s="160"/>
      <c r="VVJ57" s="154"/>
      <c r="VVK57" s="161"/>
      <c r="VVL57" s="160"/>
      <c r="VVM57" s="154"/>
      <c r="VVN57" s="161"/>
      <c r="VVO57" s="160"/>
      <c r="VVP57" s="154"/>
      <c r="VVQ57" s="161"/>
      <c r="VVR57" s="160"/>
      <c r="VVS57" s="154"/>
      <c r="VVT57" s="161"/>
      <c r="VVU57" s="160"/>
      <c r="VVV57" s="154"/>
      <c r="VVW57" s="161"/>
      <c r="VVX57" s="160"/>
      <c r="VVY57" s="154"/>
      <c r="VVZ57" s="161"/>
      <c r="VWA57" s="160"/>
      <c r="VWB57" s="154"/>
      <c r="VWC57" s="161"/>
      <c r="VWD57" s="160"/>
      <c r="VWE57" s="154"/>
      <c r="VWF57" s="161"/>
      <c r="VWG57" s="160"/>
      <c r="VWH57" s="154"/>
      <c r="VWI57" s="161"/>
      <c r="VWJ57" s="160"/>
      <c r="VWK57" s="154"/>
      <c r="VWL57" s="161"/>
      <c r="VWM57" s="160"/>
      <c r="VWN57" s="154"/>
      <c r="VWO57" s="161"/>
      <c r="VWP57" s="160"/>
      <c r="VWQ57" s="154"/>
      <c r="VWR57" s="161"/>
      <c r="VWS57" s="160"/>
      <c r="VWT57" s="154"/>
      <c r="VWU57" s="161"/>
      <c r="VWV57" s="160"/>
      <c r="VWW57" s="154"/>
      <c r="VWX57" s="161"/>
      <c r="VWY57" s="160"/>
      <c r="VWZ57" s="154"/>
      <c r="VXA57" s="161"/>
      <c r="VXB57" s="160"/>
      <c r="VXC57" s="154"/>
      <c r="VXD57" s="161"/>
      <c r="VXE57" s="160"/>
      <c r="VXF57" s="154"/>
      <c r="VXG57" s="161"/>
      <c r="VXH57" s="160"/>
      <c r="VXI57" s="154"/>
      <c r="VXJ57" s="161"/>
      <c r="VXK57" s="160"/>
      <c r="VXL57" s="154"/>
      <c r="VXM57" s="161"/>
      <c r="VXN57" s="160"/>
      <c r="VXO57" s="154"/>
      <c r="VXP57" s="161"/>
      <c r="VXQ57" s="160"/>
      <c r="VXR57" s="154"/>
      <c r="VXS57" s="161"/>
      <c r="VXT57" s="160"/>
      <c r="VXU57" s="154"/>
      <c r="VXV57" s="161"/>
      <c r="VXW57" s="160"/>
      <c r="VXX57" s="154"/>
      <c r="VXY57" s="161"/>
      <c r="VXZ57" s="160"/>
      <c r="VYA57" s="154"/>
      <c r="VYB57" s="161"/>
      <c r="VYC57" s="160"/>
      <c r="VYD57" s="154"/>
      <c r="VYE57" s="161"/>
      <c r="VYF57" s="160"/>
      <c r="VYG57" s="154"/>
      <c r="VYH57" s="161"/>
      <c r="VYI57" s="160"/>
      <c r="VYJ57" s="154"/>
      <c r="VYK57" s="161"/>
      <c r="VYL57" s="160"/>
      <c r="VYM57" s="154"/>
      <c r="VYN57" s="161"/>
      <c r="VYO57" s="160"/>
      <c r="VYP57" s="154"/>
      <c r="VYQ57" s="161"/>
      <c r="VYR57" s="160"/>
      <c r="VYS57" s="154"/>
      <c r="VYT57" s="161"/>
      <c r="VYU57" s="160"/>
      <c r="VYV57" s="154"/>
      <c r="VYW57" s="161"/>
      <c r="VYX57" s="160"/>
      <c r="VYY57" s="154"/>
      <c r="VYZ57" s="161"/>
      <c r="VZA57" s="160"/>
      <c r="VZB57" s="154"/>
      <c r="VZC57" s="161"/>
      <c r="VZD57" s="160"/>
      <c r="VZE57" s="154"/>
      <c r="VZF57" s="161"/>
      <c r="VZG57" s="160"/>
      <c r="VZH57" s="154"/>
      <c r="VZI57" s="161"/>
      <c r="VZJ57" s="160"/>
      <c r="VZK57" s="154"/>
      <c r="VZL57" s="161"/>
      <c r="VZM57" s="160"/>
      <c r="VZN57" s="154"/>
      <c r="VZO57" s="161"/>
      <c r="VZP57" s="160"/>
      <c r="VZQ57" s="154"/>
      <c r="VZR57" s="161"/>
      <c r="VZS57" s="160"/>
      <c r="VZT57" s="154"/>
      <c r="VZU57" s="161"/>
      <c r="VZV57" s="160"/>
      <c r="VZW57" s="154"/>
      <c r="VZX57" s="161"/>
      <c r="VZY57" s="160"/>
      <c r="VZZ57" s="154"/>
      <c r="WAA57" s="161"/>
      <c r="WAB57" s="160"/>
      <c r="WAC57" s="154"/>
      <c r="WAD57" s="161"/>
      <c r="WAE57" s="160"/>
      <c r="WAF57" s="154"/>
      <c r="WAG57" s="161"/>
      <c r="WAH57" s="160"/>
      <c r="WAI57" s="154"/>
      <c r="WAJ57" s="161"/>
      <c r="WAK57" s="160"/>
      <c r="WAL57" s="154"/>
      <c r="WAM57" s="161"/>
      <c r="WAN57" s="160"/>
      <c r="WAO57" s="154"/>
      <c r="WAP57" s="161"/>
      <c r="WAQ57" s="160"/>
      <c r="WAR57" s="154"/>
      <c r="WAS57" s="161"/>
      <c r="WAT57" s="160"/>
      <c r="WAU57" s="154"/>
      <c r="WAV57" s="161"/>
      <c r="WAW57" s="160"/>
      <c r="WAX57" s="154"/>
      <c r="WAY57" s="161"/>
      <c r="WAZ57" s="160"/>
      <c r="WBA57" s="154"/>
      <c r="WBB57" s="161"/>
      <c r="WBC57" s="160"/>
      <c r="WBD57" s="154"/>
      <c r="WBE57" s="161"/>
      <c r="WBF57" s="160"/>
      <c r="WBG57" s="154"/>
      <c r="WBH57" s="161"/>
      <c r="WBI57" s="160"/>
      <c r="WBJ57" s="154"/>
      <c r="WBK57" s="161"/>
      <c r="WBL57" s="160"/>
      <c r="WBM57" s="154"/>
      <c r="WBN57" s="161"/>
      <c r="WBO57" s="160"/>
      <c r="WBP57" s="154"/>
      <c r="WBQ57" s="161"/>
      <c r="WBR57" s="160"/>
      <c r="WBS57" s="154"/>
      <c r="WBT57" s="161"/>
      <c r="WBU57" s="160"/>
      <c r="WBV57" s="154"/>
      <c r="WBW57" s="161"/>
      <c r="WBX57" s="160"/>
      <c r="WBY57" s="154"/>
      <c r="WBZ57" s="161"/>
      <c r="WCA57" s="160"/>
      <c r="WCB57" s="154"/>
      <c r="WCC57" s="161"/>
      <c r="WCD57" s="160"/>
      <c r="WCE57" s="154"/>
      <c r="WCF57" s="161"/>
      <c r="WCG57" s="160"/>
      <c r="WCH57" s="154"/>
      <c r="WCI57" s="161"/>
      <c r="WCJ57" s="160"/>
      <c r="WCK57" s="154"/>
      <c r="WCL57" s="161"/>
      <c r="WCM57" s="160"/>
      <c r="WCN57" s="154"/>
      <c r="WCO57" s="161"/>
      <c r="WCP57" s="160"/>
      <c r="WCQ57" s="154"/>
      <c r="WCR57" s="161"/>
      <c r="WCS57" s="160"/>
      <c r="WCT57" s="154"/>
      <c r="WCU57" s="161"/>
      <c r="WCV57" s="160"/>
      <c r="WCW57" s="154"/>
      <c r="WCX57" s="161"/>
      <c r="WCY57" s="160"/>
      <c r="WCZ57" s="154"/>
      <c r="WDA57" s="161"/>
      <c r="WDB57" s="160"/>
      <c r="WDC57" s="154"/>
      <c r="WDD57" s="161"/>
      <c r="WDE57" s="160"/>
      <c r="WDF57" s="154"/>
      <c r="WDG57" s="161"/>
      <c r="WDH57" s="160"/>
      <c r="WDI57" s="154"/>
      <c r="WDJ57" s="161"/>
      <c r="WDK57" s="160"/>
      <c r="WDL57" s="154"/>
      <c r="WDM57" s="161"/>
      <c r="WDN57" s="160"/>
      <c r="WDO57" s="154"/>
      <c r="WDP57" s="161"/>
      <c r="WDQ57" s="160"/>
      <c r="WDR57" s="154"/>
      <c r="WDS57" s="161"/>
      <c r="WDT57" s="160"/>
      <c r="WDU57" s="154"/>
      <c r="WDV57" s="161"/>
      <c r="WDW57" s="160"/>
      <c r="WDX57" s="154"/>
      <c r="WDY57" s="161"/>
      <c r="WDZ57" s="160"/>
      <c r="WEA57" s="154"/>
      <c r="WEB57" s="161"/>
      <c r="WEC57" s="160"/>
      <c r="WED57" s="154"/>
      <c r="WEE57" s="161"/>
      <c r="WEF57" s="160"/>
      <c r="WEG57" s="154"/>
      <c r="WEH57" s="161"/>
      <c r="WEI57" s="160"/>
      <c r="WEJ57" s="154"/>
      <c r="WEK57" s="161"/>
      <c r="WEL57" s="160"/>
      <c r="WEM57" s="154"/>
      <c r="WEN57" s="161"/>
      <c r="WEO57" s="160"/>
      <c r="WEP57" s="154"/>
      <c r="WEQ57" s="161"/>
      <c r="WER57" s="160"/>
      <c r="WES57" s="154"/>
      <c r="WET57" s="161"/>
      <c r="WEU57" s="160"/>
      <c r="WEV57" s="154"/>
      <c r="WEW57" s="161"/>
      <c r="WEX57" s="160"/>
      <c r="WEY57" s="154"/>
      <c r="WEZ57" s="161"/>
      <c r="WFA57" s="160"/>
      <c r="WFB57" s="154"/>
      <c r="WFC57" s="161"/>
      <c r="WFD57" s="160"/>
      <c r="WFE57" s="154"/>
      <c r="WFF57" s="161"/>
      <c r="WFG57" s="160"/>
      <c r="WFH57" s="154"/>
      <c r="WFI57" s="161"/>
      <c r="WFJ57" s="160"/>
      <c r="WFK57" s="154"/>
      <c r="WFL57" s="161"/>
      <c r="WFM57" s="160"/>
      <c r="WFN57" s="154"/>
      <c r="WFO57" s="161"/>
      <c r="WFP57" s="160"/>
      <c r="WFQ57" s="154"/>
      <c r="WFR57" s="161"/>
      <c r="WFS57" s="160"/>
      <c r="WFT57" s="154"/>
      <c r="WFU57" s="161"/>
      <c r="WFV57" s="160"/>
      <c r="WFW57" s="154"/>
      <c r="WFX57" s="161"/>
      <c r="WFY57" s="160"/>
      <c r="WFZ57" s="154"/>
      <c r="WGA57" s="161"/>
      <c r="WGB57" s="160"/>
      <c r="WGC57" s="154"/>
      <c r="WGD57" s="161"/>
      <c r="WGE57" s="160"/>
      <c r="WGF57" s="154"/>
      <c r="WGG57" s="161"/>
      <c r="WGH57" s="160"/>
      <c r="WGI57" s="154"/>
      <c r="WGJ57" s="161"/>
      <c r="WGK57" s="160"/>
      <c r="WGL57" s="154"/>
      <c r="WGM57" s="161"/>
      <c r="WGN57" s="160"/>
      <c r="WGO57" s="154"/>
      <c r="WGP57" s="161"/>
      <c r="WGQ57" s="160"/>
      <c r="WGR57" s="154"/>
      <c r="WGS57" s="161"/>
      <c r="WGT57" s="160"/>
      <c r="WGU57" s="154"/>
      <c r="WGV57" s="161"/>
      <c r="WGW57" s="160"/>
      <c r="WGX57" s="154"/>
      <c r="WGY57" s="161"/>
      <c r="WGZ57" s="160"/>
      <c r="WHA57" s="154"/>
      <c r="WHB57" s="161"/>
      <c r="WHC57" s="160"/>
      <c r="WHD57" s="154"/>
      <c r="WHE57" s="161"/>
      <c r="WHF57" s="160"/>
      <c r="WHG57" s="154"/>
      <c r="WHH57" s="161"/>
      <c r="WHI57" s="160"/>
      <c r="WHJ57" s="154"/>
      <c r="WHK57" s="161"/>
      <c r="WHL57" s="160"/>
      <c r="WHM57" s="154"/>
      <c r="WHN57" s="161"/>
      <c r="WHO57" s="160"/>
      <c r="WHP57" s="154"/>
      <c r="WHQ57" s="161"/>
      <c r="WHR57" s="160"/>
      <c r="WHS57" s="154"/>
      <c r="WHT57" s="161"/>
      <c r="WHU57" s="160"/>
      <c r="WHV57" s="154"/>
      <c r="WHW57" s="161"/>
      <c r="WHX57" s="160"/>
      <c r="WHY57" s="154"/>
      <c r="WHZ57" s="161"/>
      <c r="WIA57" s="160"/>
      <c r="WIB57" s="154"/>
      <c r="WIC57" s="161"/>
      <c r="WID57" s="160"/>
      <c r="WIE57" s="154"/>
      <c r="WIF57" s="161"/>
      <c r="WIG57" s="160"/>
      <c r="WIH57" s="154"/>
      <c r="WII57" s="161"/>
      <c r="WIJ57" s="160"/>
      <c r="WIK57" s="154"/>
      <c r="WIL57" s="161"/>
      <c r="WIM57" s="160"/>
      <c r="WIN57" s="154"/>
      <c r="WIO57" s="161"/>
      <c r="WIP57" s="160"/>
      <c r="WIQ57" s="154"/>
      <c r="WIR57" s="161"/>
      <c r="WIS57" s="160"/>
      <c r="WIT57" s="154"/>
      <c r="WIU57" s="161"/>
      <c r="WIV57" s="160"/>
      <c r="WIW57" s="154"/>
      <c r="WIX57" s="161"/>
      <c r="WIY57" s="160"/>
      <c r="WIZ57" s="154"/>
      <c r="WJA57" s="161"/>
      <c r="WJB57" s="160"/>
      <c r="WJC57" s="154"/>
      <c r="WJD57" s="161"/>
      <c r="WJE57" s="160"/>
      <c r="WJF57" s="154"/>
      <c r="WJG57" s="161"/>
      <c r="WJH57" s="160"/>
      <c r="WJI57" s="154"/>
      <c r="WJJ57" s="161"/>
      <c r="WJK57" s="160"/>
      <c r="WJL57" s="154"/>
      <c r="WJM57" s="161"/>
      <c r="WJN57" s="160"/>
      <c r="WJO57" s="154"/>
      <c r="WJP57" s="161"/>
      <c r="WJQ57" s="160"/>
      <c r="WJR57" s="154"/>
      <c r="WJS57" s="161"/>
      <c r="WJT57" s="160"/>
      <c r="WJU57" s="154"/>
      <c r="WJV57" s="161"/>
      <c r="WJW57" s="160"/>
      <c r="WJX57" s="154"/>
      <c r="WJY57" s="161"/>
      <c r="WJZ57" s="160"/>
      <c r="WKA57" s="154"/>
      <c r="WKB57" s="161"/>
      <c r="WKC57" s="160"/>
      <c r="WKD57" s="154"/>
      <c r="WKE57" s="161"/>
      <c r="WKF57" s="160"/>
      <c r="WKG57" s="154"/>
      <c r="WKH57" s="161"/>
      <c r="WKI57" s="160"/>
      <c r="WKJ57" s="154"/>
      <c r="WKK57" s="161"/>
      <c r="WKL57" s="160"/>
      <c r="WKM57" s="154"/>
      <c r="WKN57" s="161"/>
      <c r="WKO57" s="160"/>
      <c r="WKP57" s="154"/>
      <c r="WKQ57" s="161"/>
      <c r="WKR57" s="160"/>
      <c r="WKS57" s="154"/>
      <c r="WKT57" s="161"/>
      <c r="WKU57" s="160"/>
      <c r="WKV57" s="154"/>
      <c r="WKW57" s="161"/>
      <c r="WKX57" s="160"/>
      <c r="WKY57" s="154"/>
      <c r="WKZ57" s="161"/>
      <c r="WLA57" s="160"/>
      <c r="WLB57" s="154"/>
      <c r="WLC57" s="161"/>
      <c r="WLD57" s="160"/>
      <c r="WLE57" s="154"/>
      <c r="WLF57" s="161"/>
      <c r="WLG57" s="160"/>
      <c r="WLH57" s="154"/>
      <c r="WLI57" s="161"/>
      <c r="WLJ57" s="160"/>
      <c r="WLK57" s="154"/>
      <c r="WLL57" s="161"/>
      <c r="WLM57" s="160"/>
      <c r="WLN57" s="154"/>
      <c r="WLO57" s="161"/>
      <c r="WLP57" s="160"/>
      <c r="WLQ57" s="154"/>
      <c r="WLR57" s="161"/>
      <c r="WLS57" s="160"/>
      <c r="WLT57" s="154"/>
      <c r="WLU57" s="161"/>
      <c r="WLV57" s="160"/>
      <c r="WLW57" s="154"/>
      <c r="WLX57" s="161"/>
      <c r="WLY57" s="160"/>
      <c r="WLZ57" s="154"/>
      <c r="WMA57" s="161"/>
      <c r="WMB57" s="160"/>
      <c r="WMC57" s="154"/>
      <c r="WMD57" s="161"/>
      <c r="WME57" s="160"/>
      <c r="WMF57" s="154"/>
      <c r="WMG57" s="161"/>
      <c r="WMH57" s="160"/>
      <c r="WMI57" s="154"/>
      <c r="WMJ57" s="161"/>
      <c r="WMK57" s="160"/>
      <c r="WML57" s="154"/>
      <c r="WMM57" s="161"/>
      <c r="WMN57" s="160"/>
      <c r="WMO57" s="154"/>
      <c r="WMP57" s="161"/>
      <c r="WMQ57" s="160"/>
      <c r="WMR57" s="154"/>
      <c r="WMS57" s="161"/>
      <c r="WMT57" s="160"/>
      <c r="WMU57" s="154"/>
      <c r="WMV57" s="161"/>
      <c r="WMW57" s="160"/>
      <c r="WMX57" s="154"/>
      <c r="WMY57" s="161"/>
      <c r="WMZ57" s="160"/>
      <c r="WNA57" s="154"/>
      <c r="WNB57" s="161"/>
      <c r="WNC57" s="160"/>
      <c r="WND57" s="154"/>
      <c r="WNE57" s="161"/>
      <c r="WNF57" s="160"/>
      <c r="WNG57" s="154"/>
      <c r="WNH57" s="161"/>
      <c r="WNI57" s="160"/>
      <c r="WNJ57" s="154"/>
      <c r="WNK57" s="161"/>
      <c r="WNL57" s="160"/>
      <c r="WNM57" s="154"/>
      <c r="WNN57" s="161"/>
      <c r="WNO57" s="160"/>
      <c r="WNP57" s="154"/>
      <c r="WNQ57" s="161"/>
      <c r="WNR57" s="160"/>
      <c r="WNS57" s="154"/>
      <c r="WNT57" s="161"/>
      <c r="WNU57" s="160"/>
      <c r="WNV57" s="154"/>
      <c r="WNW57" s="161"/>
      <c r="WNX57" s="160"/>
      <c r="WNY57" s="154"/>
      <c r="WNZ57" s="161"/>
      <c r="WOA57" s="160"/>
      <c r="WOB57" s="154"/>
      <c r="WOC57" s="161"/>
      <c r="WOD57" s="160"/>
      <c r="WOE57" s="154"/>
      <c r="WOF57" s="161"/>
      <c r="WOG57" s="160"/>
      <c r="WOH57" s="154"/>
      <c r="WOI57" s="161"/>
      <c r="WOJ57" s="160"/>
      <c r="WOK57" s="154"/>
      <c r="WOL57" s="161"/>
      <c r="WOM57" s="160"/>
      <c r="WON57" s="154"/>
      <c r="WOO57" s="161"/>
      <c r="WOP57" s="160"/>
      <c r="WOQ57" s="154"/>
      <c r="WOR57" s="161"/>
      <c r="WOS57" s="160"/>
      <c r="WOT57" s="154"/>
      <c r="WOU57" s="161"/>
      <c r="WOV57" s="160"/>
      <c r="WOW57" s="154"/>
      <c r="WOX57" s="161"/>
      <c r="WOY57" s="160"/>
      <c r="WOZ57" s="154"/>
      <c r="WPA57" s="161"/>
      <c r="WPB57" s="160"/>
      <c r="WPC57" s="154"/>
      <c r="WPD57" s="161"/>
      <c r="WPE57" s="160"/>
      <c r="WPF57" s="154"/>
      <c r="WPG57" s="161"/>
      <c r="WPH57" s="160"/>
      <c r="WPI57" s="154"/>
      <c r="WPJ57" s="161"/>
      <c r="WPK57" s="160"/>
      <c r="WPL57" s="154"/>
      <c r="WPM57" s="161"/>
      <c r="WPN57" s="160"/>
      <c r="WPO57" s="154"/>
      <c r="WPP57" s="161"/>
      <c r="WPQ57" s="160"/>
      <c r="WPR57" s="154"/>
      <c r="WPS57" s="161"/>
      <c r="WPT57" s="160"/>
      <c r="WPU57" s="154"/>
      <c r="WPV57" s="161"/>
      <c r="WPW57" s="160"/>
      <c r="WPX57" s="154"/>
      <c r="WPY57" s="161"/>
      <c r="WPZ57" s="160"/>
      <c r="WQA57" s="154"/>
      <c r="WQB57" s="161"/>
      <c r="WQC57" s="160"/>
      <c r="WQD57" s="154"/>
      <c r="WQE57" s="161"/>
      <c r="WQF57" s="160"/>
      <c r="WQG57" s="154"/>
      <c r="WQH57" s="161"/>
      <c r="WQI57" s="160"/>
      <c r="WQJ57" s="154"/>
      <c r="WQK57" s="161"/>
      <c r="WQL57" s="160"/>
      <c r="WQM57" s="154"/>
      <c r="WQN57" s="161"/>
      <c r="WQO57" s="160"/>
      <c r="WQP57" s="154"/>
      <c r="WQQ57" s="161"/>
      <c r="WQR57" s="160"/>
      <c r="WQS57" s="154"/>
      <c r="WQT57" s="161"/>
      <c r="WQU57" s="160"/>
      <c r="WQV57" s="154"/>
      <c r="WQW57" s="161"/>
      <c r="WQX57" s="160"/>
      <c r="WQY57" s="154"/>
      <c r="WQZ57" s="161"/>
      <c r="WRA57" s="160"/>
      <c r="WRB57" s="154"/>
      <c r="WRC57" s="161"/>
      <c r="WRD57" s="160"/>
      <c r="WRE57" s="154"/>
      <c r="WRF57" s="161"/>
      <c r="WRG57" s="160"/>
      <c r="WRH57" s="154"/>
      <c r="WRI57" s="161"/>
      <c r="WRJ57" s="160"/>
      <c r="WRK57" s="154"/>
      <c r="WRL57" s="161"/>
      <c r="WRM57" s="160"/>
      <c r="WRN57" s="154"/>
      <c r="WRO57" s="161"/>
      <c r="WRP57" s="160"/>
      <c r="WRQ57" s="154"/>
      <c r="WRR57" s="161"/>
      <c r="WRS57" s="160"/>
      <c r="WRT57" s="154"/>
      <c r="WRU57" s="161"/>
      <c r="WRV57" s="160"/>
      <c r="WRW57" s="154"/>
      <c r="WRX57" s="161"/>
      <c r="WRY57" s="160"/>
      <c r="WRZ57" s="154"/>
      <c r="WSA57" s="161"/>
      <c r="WSB57" s="160"/>
      <c r="WSC57" s="154"/>
      <c r="WSD57" s="161"/>
      <c r="WSE57" s="160"/>
      <c r="WSF57" s="154"/>
      <c r="WSG57" s="161"/>
      <c r="WSH57" s="160"/>
      <c r="WSI57" s="154"/>
      <c r="WSJ57" s="161"/>
      <c r="WSK57" s="160"/>
      <c r="WSL57" s="154"/>
      <c r="WSM57" s="161"/>
      <c r="WSN57" s="160"/>
      <c r="WSO57" s="154"/>
      <c r="WSP57" s="161"/>
      <c r="WSQ57" s="160"/>
      <c r="WSR57" s="154"/>
      <c r="WSS57" s="161"/>
      <c r="WST57" s="160"/>
      <c r="WSU57" s="154"/>
      <c r="WSV57" s="161"/>
      <c r="WSW57" s="160"/>
      <c r="WSX57" s="154"/>
      <c r="WSY57" s="161"/>
      <c r="WSZ57" s="160"/>
      <c r="WTA57" s="154"/>
      <c r="WTB57" s="161"/>
      <c r="WTC57" s="160"/>
      <c r="WTD57" s="154"/>
      <c r="WTE57" s="161"/>
      <c r="WTF57" s="160"/>
      <c r="WTG57" s="154"/>
      <c r="WTH57" s="161"/>
      <c r="WTI57" s="160"/>
      <c r="WTJ57" s="154"/>
      <c r="WTK57" s="161"/>
      <c r="WTL57" s="160"/>
      <c r="WTM57" s="154"/>
      <c r="WTN57" s="161"/>
      <c r="WTO57" s="160"/>
      <c r="WTP57" s="154"/>
      <c r="WTQ57" s="161"/>
      <c r="WTR57" s="160"/>
      <c r="WTS57" s="154"/>
      <c r="WTT57" s="161"/>
      <c r="WTU57" s="160"/>
      <c r="WTV57" s="154"/>
      <c r="WTW57" s="161"/>
      <c r="WTX57" s="160"/>
      <c r="WTY57" s="154"/>
      <c r="WTZ57" s="161"/>
      <c r="WUA57" s="160"/>
      <c r="WUB57" s="154"/>
      <c r="WUC57" s="161"/>
      <c r="WUD57" s="160"/>
      <c r="WUE57" s="154"/>
      <c r="WUF57" s="161"/>
      <c r="WUG57" s="160"/>
      <c r="WUH57" s="154"/>
      <c r="WUI57" s="161"/>
      <c r="WUJ57" s="160"/>
      <c r="WUK57" s="154"/>
      <c r="WUL57" s="161"/>
      <c r="WUM57" s="160"/>
      <c r="WUN57" s="154"/>
      <c r="WUO57" s="161"/>
      <c r="WUP57" s="160"/>
      <c r="WUQ57" s="154"/>
      <c r="WUR57" s="161"/>
      <c r="WUS57" s="160"/>
      <c r="WUT57" s="154"/>
      <c r="WUU57" s="161"/>
      <c r="WUV57" s="160"/>
      <c r="WUW57" s="154"/>
      <c r="WUX57" s="161"/>
      <c r="WUY57" s="160"/>
      <c r="WUZ57" s="154"/>
      <c r="WVA57" s="161"/>
      <c r="WVB57" s="160"/>
      <c r="WVC57" s="154"/>
      <c r="WVD57" s="161"/>
      <c r="WVE57" s="160"/>
      <c r="WVF57" s="154"/>
      <c r="WVG57" s="161"/>
      <c r="WVH57" s="160"/>
      <c r="WVI57" s="154"/>
      <c r="WVJ57" s="161"/>
      <c r="WVK57" s="160"/>
      <c r="WVL57" s="154"/>
      <c r="WVM57" s="161"/>
      <c r="WVN57" s="160"/>
      <c r="WVO57" s="154"/>
      <c r="WVP57" s="161"/>
      <c r="WVQ57" s="160"/>
      <c r="WVR57" s="154"/>
      <c r="WVS57" s="161"/>
      <c r="WVT57" s="160"/>
      <c r="WVU57" s="154"/>
      <c r="WVV57" s="161"/>
      <c r="WVW57" s="160"/>
      <c r="WVX57" s="154"/>
      <c r="WVY57" s="161"/>
      <c r="WVZ57" s="160"/>
      <c r="WWA57" s="154"/>
      <c r="WWB57" s="161"/>
      <c r="WWC57" s="160"/>
      <c r="WWD57" s="154"/>
      <c r="WWE57" s="161"/>
      <c r="WWF57" s="160"/>
      <c r="WWG57" s="154"/>
      <c r="WWH57" s="161"/>
      <c r="WWI57" s="160"/>
      <c r="WWJ57" s="154"/>
      <c r="WWK57" s="161"/>
      <c r="WWL57" s="160"/>
      <c r="WWM57" s="154"/>
      <c r="WWN57" s="161"/>
      <c r="WWO57" s="160"/>
      <c r="WWP57" s="154"/>
      <c r="WWQ57" s="161"/>
      <c r="WWR57" s="160"/>
      <c r="WWS57" s="154"/>
      <c r="WWT57" s="161"/>
      <c r="WWU57" s="160"/>
      <c r="WWV57" s="154"/>
      <c r="WWW57" s="161"/>
      <c r="WWX57" s="160"/>
      <c r="WWY57" s="154"/>
      <c r="WWZ57" s="161"/>
      <c r="WXA57" s="160"/>
      <c r="WXB57" s="154"/>
      <c r="WXC57" s="161"/>
      <c r="WXD57" s="160"/>
      <c r="WXE57" s="154"/>
      <c r="WXF57" s="161"/>
      <c r="WXG57" s="160"/>
      <c r="WXH57" s="154"/>
      <c r="WXI57" s="161"/>
      <c r="WXJ57" s="160"/>
      <c r="WXK57" s="154"/>
      <c r="WXL57" s="161"/>
      <c r="WXM57" s="160"/>
      <c r="WXN57" s="154"/>
      <c r="WXO57" s="161"/>
      <c r="WXP57" s="160"/>
      <c r="WXQ57" s="154"/>
      <c r="WXR57" s="161"/>
      <c r="WXS57" s="160"/>
      <c r="WXT57" s="154"/>
      <c r="WXU57" s="161"/>
      <c r="WXV57" s="160"/>
      <c r="WXW57" s="154"/>
      <c r="WXX57" s="161"/>
      <c r="WXY57" s="160"/>
      <c r="WXZ57" s="154"/>
      <c r="WYA57" s="161"/>
      <c r="WYB57" s="160"/>
      <c r="WYC57" s="154"/>
      <c r="WYD57" s="161"/>
      <c r="WYE57" s="160"/>
      <c r="WYF57" s="154"/>
      <c r="WYG57" s="161"/>
      <c r="WYH57" s="160"/>
      <c r="WYI57" s="154"/>
      <c r="WYJ57" s="161"/>
      <c r="WYK57" s="160"/>
      <c r="WYL57" s="154"/>
      <c r="WYM57" s="161"/>
      <c r="WYN57" s="160"/>
      <c r="WYO57" s="154"/>
      <c r="WYP57" s="161"/>
      <c r="WYQ57" s="160"/>
      <c r="WYR57" s="154"/>
      <c r="WYS57" s="161"/>
      <c r="WYT57" s="160"/>
      <c r="WYU57" s="154"/>
      <c r="WYV57" s="161"/>
      <c r="WYW57" s="160"/>
      <c r="WYX57" s="154"/>
      <c r="WYY57" s="161"/>
      <c r="WYZ57" s="160"/>
      <c r="WZA57" s="154"/>
      <c r="WZB57" s="161"/>
      <c r="WZC57" s="160"/>
      <c r="WZD57" s="154"/>
      <c r="WZE57" s="161"/>
      <c r="WZF57" s="160"/>
      <c r="WZG57" s="154"/>
      <c r="WZH57" s="161"/>
      <c r="WZI57" s="160"/>
      <c r="WZJ57" s="154"/>
      <c r="WZK57" s="161"/>
      <c r="WZL57" s="160"/>
      <c r="WZM57" s="154"/>
      <c r="WZN57" s="161"/>
      <c r="WZO57" s="160"/>
      <c r="WZP57" s="154"/>
      <c r="WZQ57" s="161"/>
      <c r="WZR57" s="160"/>
      <c r="WZS57" s="154"/>
      <c r="WZT57" s="161"/>
      <c r="WZU57" s="160"/>
      <c r="WZV57" s="154"/>
      <c r="WZW57" s="161"/>
      <c r="WZX57" s="160"/>
      <c r="WZY57" s="154"/>
      <c r="WZZ57" s="161"/>
      <c r="XAA57" s="160"/>
      <c r="XAB57" s="154"/>
      <c r="XAC57" s="161"/>
      <c r="XAD57" s="160"/>
      <c r="XAE57" s="154"/>
      <c r="XAF57" s="161"/>
      <c r="XAG57" s="160"/>
      <c r="XAH57" s="154"/>
      <c r="XAI57" s="161"/>
      <c r="XAJ57" s="160"/>
      <c r="XAK57" s="154"/>
      <c r="XAL57" s="161"/>
      <c r="XAM57" s="160"/>
      <c r="XAN57" s="154"/>
      <c r="XAO57" s="161"/>
      <c r="XAP57" s="160"/>
      <c r="XAQ57" s="154"/>
      <c r="XAR57" s="161"/>
      <c r="XAS57" s="160"/>
      <c r="XAT57" s="154"/>
      <c r="XAU57" s="161"/>
      <c r="XAV57" s="160"/>
      <c r="XAW57" s="154"/>
      <c r="XAX57" s="161"/>
      <c r="XAY57" s="160"/>
      <c r="XAZ57" s="154"/>
      <c r="XBA57" s="161"/>
      <c r="XBB57" s="160"/>
      <c r="XBC57" s="154"/>
      <c r="XBD57" s="161"/>
      <c r="XBE57" s="160"/>
      <c r="XBF57" s="154"/>
      <c r="XBG57" s="161"/>
      <c r="XBH57" s="160"/>
      <c r="XBI57" s="154"/>
      <c r="XBJ57" s="161"/>
      <c r="XBK57" s="160"/>
      <c r="XBL57" s="154"/>
      <c r="XBM57" s="161"/>
      <c r="XBN57" s="160"/>
      <c r="XBO57" s="154"/>
      <c r="XBP57" s="161"/>
      <c r="XBQ57" s="160"/>
      <c r="XBR57" s="154"/>
      <c r="XBS57" s="161"/>
      <c r="XBT57" s="160"/>
      <c r="XBU57" s="154"/>
      <c r="XBV57" s="161"/>
      <c r="XBW57" s="160"/>
      <c r="XBX57" s="154"/>
      <c r="XBY57" s="161"/>
      <c r="XBZ57" s="160"/>
      <c r="XCA57" s="154"/>
      <c r="XCB57" s="161"/>
      <c r="XCC57" s="160"/>
      <c r="XCD57" s="154"/>
      <c r="XCE57" s="161"/>
      <c r="XCF57" s="160"/>
      <c r="XCG57" s="154"/>
      <c r="XCH57" s="161"/>
      <c r="XCI57" s="160"/>
      <c r="XCJ57" s="154"/>
      <c r="XCK57" s="161"/>
      <c r="XCL57" s="160"/>
      <c r="XCM57" s="154"/>
      <c r="XCN57" s="161"/>
      <c r="XCO57" s="160"/>
      <c r="XCP57" s="154"/>
      <c r="XCQ57" s="161"/>
      <c r="XCR57" s="160"/>
      <c r="XCS57" s="154"/>
      <c r="XCT57" s="161"/>
      <c r="XCU57" s="160"/>
      <c r="XCV57" s="154"/>
      <c r="XCW57" s="161"/>
      <c r="XCX57" s="160"/>
      <c r="XCY57" s="154"/>
      <c r="XCZ57" s="161"/>
      <c r="XDA57" s="160"/>
      <c r="XDB57" s="154"/>
      <c r="XDC57" s="161"/>
      <c r="XDD57" s="160"/>
      <c r="XDE57" s="154"/>
      <c r="XDF57" s="161"/>
      <c r="XDG57" s="160"/>
      <c r="XDH57" s="154"/>
      <c r="XDI57" s="161"/>
      <c r="XDJ57" s="160"/>
      <c r="XDK57" s="154"/>
      <c r="XDL57" s="161"/>
      <c r="XDM57" s="160"/>
      <c r="XDN57" s="154"/>
      <c r="XDO57" s="161"/>
      <c r="XDP57" s="160"/>
      <c r="XDQ57" s="154"/>
      <c r="XDR57" s="161"/>
      <c r="XDS57" s="160"/>
      <c r="XDT57" s="154"/>
      <c r="XDU57" s="161"/>
      <c r="XDV57" s="160"/>
      <c r="XDW57" s="154"/>
      <c r="XDX57" s="161"/>
      <c r="XDY57" s="160"/>
      <c r="XDZ57" s="154"/>
      <c r="XEA57" s="161"/>
      <c r="XEB57" s="160"/>
      <c r="XEC57" s="154"/>
      <c r="XED57" s="161"/>
      <c r="XEE57" s="160"/>
      <c r="XEF57" s="154"/>
      <c r="XEG57" s="161"/>
      <c r="XEH57" s="160"/>
      <c r="XEI57" s="154"/>
      <c r="XEJ57" s="161"/>
      <c r="XEK57" s="160"/>
      <c r="XEL57" s="154"/>
      <c r="XEM57" s="161"/>
      <c r="XEN57" s="160"/>
      <c r="XEO57" s="154"/>
      <c r="XEP57" s="161"/>
      <c r="XEQ57" s="160"/>
      <c r="XER57" s="154"/>
      <c r="XES57" s="161"/>
      <c r="XET57" s="160"/>
      <c r="XEU57" s="154"/>
      <c r="XEV57" s="161"/>
      <c r="XEW57" s="160"/>
      <c r="XEX57" s="154"/>
      <c r="XEY57" s="161"/>
      <c r="XEZ57" s="160"/>
      <c r="XFA57" s="154"/>
      <c r="XFB57" s="161"/>
      <c r="XFC57" s="160"/>
      <c r="XFD57" s="154"/>
    </row>
    <row r="58" spans="1:16384" ht="18.95" customHeight="1">
      <c r="A58"/>
      <c r="B58" s="162" t="s">
        <v>247</v>
      </c>
      <c r="C58" s="162"/>
      <c r="D58" s="163" t="s">
        <v>248</v>
      </c>
      <c r="E58" s="170"/>
    </row>
    <row r="59" spans="1:16384" ht="24">
      <c r="A59"/>
      <c r="B59" s="51"/>
      <c r="C59" s="51"/>
      <c r="D59" s="164" t="s">
        <v>257</v>
      </c>
    </row>
    <row r="60" spans="1:16384" ht="18.95" customHeight="1">
      <c r="A60"/>
      <c r="B60" s="168" t="s">
        <v>252</v>
      </c>
      <c r="C60" s="168"/>
      <c r="D60" s="163" t="s">
        <v>253</v>
      </c>
      <c r="E60" s="156"/>
    </row>
    <row r="61" spans="1:16384">
      <c r="B61"/>
      <c r="C61"/>
      <c r="D61" s="164" t="s">
        <v>197</v>
      </c>
    </row>
    <row r="62" spans="1:16384">
      <c r="B62"/>
      <c r="C62"/>
      <c r="D62" s="164" t="s">
        <v>254</v>
      </c>
    </row>
    <row r="63" spans="1:16384" ht="18.95" customHeight="1">
      <c r="A63"/>
      <c r="B63" s="169" t="s">
        <v>255</v>
      </c>
      <c r="C63" s="169"/>
      <c r="D63" s="164" t="s">
        <v>256</v>
      </c>
      <c r="E63" s="170" t="s">
        <v>203</v>
      </c>
    </row>
    <row r="64" spans="1:16384" ht="14.25" thickBot="1">
      <c r="B64"/>
      <c r="C64"/>
      <c r="D64" s="167"/>
    </row>
    <row r="65" spans="1:16384" ht="30.75" customHeight="1" thickBot="1">
      <c r="A65"/>
      <c r="B65" s="157" t="s">
        <v>258</v>
      </c>
      <c r="C65" s="157"/>
      <c r="D65" s="158" t="s">
        <v>259</v>
      </c>
      <c r="E65" s="159"/>
      <c r="F65" s="160"/>
      <c r="G65" s="154"/>
      <c r="H65" s="161"/>
      <c r="I65" s="160"/>
      <c r="J65" s="154"/>
      <c r="K65" s="161"/>
      <c r="L65" s="160"/>
      <c r="M65" s="154"/>
      <c r="N65" s="161"/>
      <c r="O65" s="160"/>
      <c r="P65" s="154"/>
      <c r="Q65" s="161"/>
      <c r="R65" s="160"/>
      <c r="S65" s="154"/>
      <c r="T65" s="161"/>
      <c r="U65" s="160"/>
      <c r="V65" s="154"/>
      <c r="W65" s="161"/>
      <c r="X65" s="160"/>
      <c r="Y65" s="154"/>
      <c r="Z65" s="161"/>
      <c r="AA65" s="160"/>
      <c r="AB65" s="154"/>
      <c r="AC65" s="161"/>
      <c r="AD65" s="160"/>
      <c r="AE65" s="154"/>
      <c r="AF65" s="161"/>
      <c r="AG65" s="160"/>
      <c r="AH65" s="154"/>
      <c r="AI65" s="161"/>
      <c r="AJ65" s="160"/>
      <c r="AK65" s="154"/>
      <c r="AL65" s="161"/>
      <c r="AM65" s="160"/>
      <c r="AN65" s="154"/>
      <c r="AO65" s="161"/>
      <c r="AP65" s="160"/>
      <c r="AQ65" s="154"/>
      <c r="AR65" s="161"/>
      <c r="AS65" s="160"/>
      <c r="AT65" s="154"/>
      <c r="AU65" s="161"/>
      <c r="AV65" s="160"/>
      <c r="AW65" s="154"/>
      <c r="AX65" s="161"/>
      <c r="AY65" s="160"/>
      <c r="AZ65" s="154"/>
      <c r="BA65" s="161"/>
      <c r="BB65" s="160"/>
      <c r="BC65" s="154"/>
      <c r="BD65" s="161"/>
      <c r="BE65" s="160"/>
      <c r="BF65" s="154"/>
      <c r="BG65" s="161"/>
      <c r="BH65" s="160"/>
      <c r="BI65" s="154"/>
      <c r="BJ65" s="161"/>
      <c r="BK65" s="160"/>
      <c r="BL65" s="154"/>
      <c r="BM65" s="161"/>
      <c r="BN65" s="160"/>
      <c r="BO65" s="154"/>
      <c r="BP65" s="161"/>
      <c r="BQ65" s="160"/>
      <c r="BR65" s="154"/>
      <c r="BS65" s="161"/>
      <c r="BT65" s="160"/>
      <c r="BU65" s="154"/>
      <c r="BV65" s="161"/>
      <c r="BW65" s="160"/>
      <c r="BX65" s="154"/>
      <c r="BY65" s="161"/>
      <c r="BZ65" s="160"/>
      <c r="CA65" s="154"/>
      <c r="CB65" s="161"/>
      <c r="CC65" s="160"/>
      <c r="CD65" s="154"/>
      <c r="CE65" s="161"/>
      <c r="CF65" s="160"/>
      <c r="CG65" s="154"/>
      <c r="CH65" s="161"/>
      <c r="CI65" s="160"/>
      <c r="CJ65" s="154"/>
      <c r="CK65" s="161"/>
      <c r="CL65" s="160"/>
      <c r="CM65" s="154"/>
      <c r="CN65" s="161"/>
      <c r="CO65" s="160"/>
      <c r="CP65" s="154"/>
      <c r="CQ65" s="161"/>
      <c r="CR65" s="160"/>
      <c r="CS65" s="154"/>
      <c r="CT65" s="161"/>
      <c r="CU65" s="160"/>
      <c r="CV65" s="154"/>
      <c r="CW65" s="161"/>
      <c r="CX65" s="160"/>
      <c r="CY65" s="154"/>
      <c r="CZ65" s="161"/>
      <c r="DA65" s="160"/>
      <c r="DB65" s="154"/>
      <c r="DC65" s="161"/>
      <c r="DD65" s="160"/>
      <c r="DE65" s="154"/>
      <c r="DF65" s="161"/>
      <c r="DG65" s="160"/>
      <c r="DH65" s="154"/>
      <c r="DI65" s="161"/>
      <c r="DJ65" s="160"/>
      <c r="DK65" s="154"/>
      <c r="DL65" s="161"/>
      <c r="DM65" s="160"/>
      <c r="DN65" s="154"/>
      <c r="DO65" s="161"/>
      <c r="DP65" s="160"/>
      <c r="DQ65" s="154"/>
      <c r="DR65" s="161"/>
      <c r="DS65" s="160"/>
      <c r="DT65" s="154"/>
      <c r="DU65" s="161"/>
      <c r="DV65" s="160"/>
      <c r="DW65" s="154"/>
      <c r="DX65" s="161"/>
      <c r="DY65" s="160"/>
      <c r="DZ65" s="154"/>
      <c r="EA65" s="161"/>
      <c r="EB65" s="160"/>
      <c r="EC65" s="154"/>
      <c r="ED65" s="161"/>
      <c r="EE65" s="160"/>
      <c r="EF65" s="154"/>
      <c r="EG65" s="161"/>
      <c r="EH65" s="160"/>
      <c r="EI65" s="154"/>
      <c r="EJ65" s="161"/>
      <c r="EK65" s="160"/>
      <c r="EL65" s="154"/>
      <c r="EM65" s="161"/>
      <c r="EN65" s="160"/>
      <c r="EO65" s="154"/>
      <c r="EP65" s="161"/>
      <c r="EQ65" s="160"/>
      <c r="ER65" s="154"/>
      <c r="ES65" s="161"/>
      <c r="ET65" s="160"/>
      <c r="EU65" s="154"/>
      <c r="EV65" s="161"/>
      <c r="EW65" s="160"/>
      <c r="EX65" s="154"/>
      <c r="EY65" s="161"/>
      <c r="EZ65" s="160"/>
      <c r="FA65" s="154"/>
      <c r="FB65" s="161"/>
      <c r="FC65" s="160"/>
      <c r="FD65" s="154"/>
      <c r="FE65" s="161"/>
      <c r="FF65" s="160"/>
      <c r="FG65" s="154"/>
      <c r="FH65" s="161"/>
      <c r="FI65" s="160"/>
      <c r="FJ65" s="154"/>
      <c r="FK65" s="161"/>
      <c r="FL65" s="160"/>
      <c r="FM65" s="154"/>
      <c r="FN65" s="161"/>
      <c r="FO65" s="160"/>
      <c r="FP65" s="154"/>
      <c r="FQ65" s="161"/>
      <c r="FR65" s="160"/>
      <c r="FS65" s="154"/>
      <c r="FT65" s="161"/>
      <c r="FU65" s="160"/>
      <c r="FV65" s="154"/>
      <c r="FW65" s="161"/>
      <c r="FX65" s="160"/>
      <c r="FY65" s="154"/>
      <c r="FZ65" s="161"/>
      <c r="GA65" s="160"/>
      <c r="GB65" s="154"/>
      <c r="GC65" s="161"/>
      <c r="GD65" s="160"/>
      <c r="GE65" s="154"/>
      <c r="GF65" s="161"/>
      <c r="GG65" s="160"/>
      <c r="GH65" s="154"/>
      <c r="GI65" s="161"/>
      <c r="GJ65" s="160"/>
      <c r="GK65" s="154"/>
      <c r="GL65" s="161"/>
      <c r="GM65" s="160"/>
      <c r="GN65" s="154"/>
      <c r="GO65" s="161"/>
      <c r="GP65" s="160"/>
      <c r="GQ65" s="154"/>
      <c r="GR65" s="161"/>
      <c r="GS65" s="160"/>
      <c r="GT65" s="154"/>
      <c r="GU65" s="161"/>
      <c r="GV65" s="160"/>
      <c r="GW65" s="154"/>
      <c r="GX65" s="161"/>
      <c r="GY65" s="160"/>
      <c r="GZ65" s="154"/>
      <c r="HA65" s="161"/>
      <c r="HB65" s="160"/>
      <c r="HC65" s="154"/>
      <c r="HD65" s="161"/>
      <c r="HE65" s="160"/>
      <c r="HF65" s="154"/>
      <c r="HG65" s="161"/>
      <c r="HH65" s="160"/>
      <c r="HI65" s="154"/>
      <c r="HJ65" s="161"/>
      <c r="HK65" s="160"/>
      <c r="HL65" s="154"/>
      <c r="HM65" s="161"/>
      <c r="HN65" s="160"/>
      <c r="HO65" s="154"/>
      <c r="HP65" s="161"/>
      <c r="HQ65" s="160"/>
      <c r="HR65" s="154"/>
      <c r="HS65" s="161"/>
      <c r="HT65" s="160"/>
      <c r="HU65" s="154"/>
      <c r="HV65" s="161"/>
      <c r="HW65" s="160"/>
      <c r="HX65" s="154"/>
      <c r="HY65" s="161"/>
      <c r="HZ65" s="160"/>
      <c r="IA65" s="154"/>
      <c r="IB65" s="161"/>
      <c r="IC65" s="160"/>
      <c r="ID65" s="154"/>
      <c r="IE65" s="161"/>
      <c r="IF65" s="160"/>
      <c r="IG65" s="154"/>
      <c r="IH65" s="161"/>
      <c r="II65" s="160"/>
      <c r="IJ65" s="154"/>
      <c r="IK65" s="161"/>
      <c r="IL65" s="160"/>
      <c r="IM65" s="154"/>
      <c r="IN65" s="161"/>
      <c r="IO65" s="160"/>
      <c r="IP65" s="154"/>
      <c r="IQ65" s="161"/>
      <c r="IR65" s="160"/>
      <c r="IS65" s="154"/>
      <c r="IT65" s="161"/>
      <c r="IU65" s="160"/>
      <c r="IV65" s="154"/>
      <c r="IW65" s="161"/>
      <c r="IX65" s="160"/>
      <c r="IY65" s="154"/>
      <c r="IZ65" s="161"/>
      <c r="JA65" s="160"/>
      <c r="JB65" s="154"/>
      <c r="JC65" s="161"/>
      <c r="JD65" s="160"/>
      <c r="JE65" s="154"/>
      <c r="JF65" s="161"/>
      <c r="JG65" s="160"/>
      <c r="JH65" s="154"/>
      <c r="JI65" s="161"/>
      <c r="JJ65" s="160"/>
      <c r="JK65" s="154"/>
      <c r="JL65" s="161"/>
      <c r="JM65" s="160"/>
      <c r="JN65" s="154"/>
      <c r="JO65" s="161"/>
      <c r="JP65" s="160"/>
      <c r="JQ65" s="154"/>
      <c r="JR65" s="161"/>
      <c r="JS65" s="160"/>
      <c r="JT65" s="154"/>
      <c r="JU65" s="161"/>
      <c r="JV65" s="160"/>
      <c r="JW65" s="154"/>
      <c r="JX65" s="161"/>
      <c r="JY65" s="160"/>
      <c r="JZ65" s="154"/>
      <c r="KA65" s="161"/>
      <c r="KB65" s="160"/>
      <c r="KC65" s="154"/>
      <c r="KD65" s="161"/>
      <c r="KE65" s="160"/>
      <c r="KF65" s="154"/>
      <c r="KG65" s="161"/>
      <c r="KH65" s="160"/>
      <c r="KI65" s="154"/>
      <c r="KJ65" s="161"/>
      <c r="KK65" s="160"/>
      <c r="KL65" s="154"/>
      <c r="KM65" s="161"/>
      <c r="KN65" s="160"/>
      <c r="KO65" s="154"/>
      <c r="KP65" s="161"/>
      <c r="KQ65" s="160"/>
      <c r="KR65" s="154"/>
      <c r="KS65" s="161"/>
      <c r="KT65" s="160"/>
      <c r="KU65" s="154"/>
      <c r="KV65" s="161"/>
      <c r="KW65" s="160"/>
      <c r="KX65" s="154"/>
      <c r="KY65" s="161"/>
      <c r="KZ65" s="160"/>
      <c r="LA65" s="154"/>
      <c r="LB65" s="161"/>
      <c r="LC65" s="160"/>
      <c r="LD65" s="154"/>
      <c r="LE65" s="161"/>
      <c r="LF65" s="160"/>
      <c r="LG65" s="154"/>
      <c r="LH65" s="161"/>
      <c r="LI65" s="160"/>
      <c r="LJ65" s="154"/>
      <c r="LK65" s="161"/>
      <c r="LL65" s="160"/>
      <c r="LM65" s="154"/>
      <c r="LN65" s="161"/>
      <c r="LO65" s="160"/>
      <c r="LP65" s="154"/>
      <c r="LQ65" s="161"/>
      <c r="LR65" s="160"/>
      <c r="LS65" s="154"/>
      <c r="LT65" s="161"/>
      <c r="LU65" s="160"/>
      <c r="LV65" s="154"/>
      <c r="LW65" s="161"/>
      <c r="LX65" s="160"/>
      <c r="LY65" s="154"/>
      <c r="LZ65" s="161"/>
      <c r="MA65" s="160"/>
      <c r="MB65" s="154"/>
      <c r="MC65" s="161"/>
      <c r="MD65" s="160"/>
      <c r="ME65" s="154"/>
      <c r="MF65" s="161"/>
      <c r="MG65" s="160"/>
      <c r="MH65" s="154"/>
      <c r="MI65" s="161"/>
      <c r="MJ65" s="160"/>
      <c r="MK65" s="154"/>
      <c r="ML65" s="161"/>
      <c r="MM65" s="160"/>
      <c r="MN65" s="154"/>
      <c r="MO65" s="161"/>
      <c r="MP65" s="160"/>
      <c r="MQ65" s="154"/>
      <c r="MR65" s="161"/>
      <c r="MS65" s="160"/>
      <c r="MT65" s="154"/>
      <c r="MU65" s="161"/>
      <c r="MV65" s="160"/>
      <c r="MW65" s="154"/>
      <c r="MX65" s="161"/>
      <c r="MY65" s="160"/>
      <c r="MZ65" s="154"/>
      <c r="NA65" s="161"/>
      <c r="NB65" s="160"/>
      <c r="NC65" s="154"/>
      <c r="ND65" s="161"/>
      <c r="NE65" s="160"/>
      <c r="NF65" s="154"/>
      <c r="NG65" s="161"/>
      <c r="NH65" s="160"/>
      <c r="NI65" s="154"/>
      <c r="NJ65" s="161"/>
      <c r="NK65" s="160"/>
      <c r="NL65" s="154"/>
      <c r="NM65" s="161"/>
      <c r="NN65" s="160"/>
      <c r="NO65" s="154"/>
      <c r="NP65" s="161"/>
      <c r="NQ65" s="160"/>
      <c r="NR65" s="154"/>
      <c r="NS65" s="161"/>
      <c r="NT65" s="160"/>
      <c r="NU65" s="154"/>
      <c r="NV65" s="161"/>
      <c r="NW65" s="160"/>
      <c r="NX65" s="154"/>
      <c r="NY65" s="161"/>
      <c r="NZ65" s="160"/>
      <c r="OA65" s="154"/>
      <c r="OB65" s="161"/>
      <c r="OC65" s="160"/>
      <c r="OD65" s="154"/>
      <c r="OE65" s="161"/>
      <c r="OF65" s="160"/>
      <c r="OG65" s="154"/>
      <c r="OH65" s="161"/>
      <c r="OI65" s="160"/>
      <c r="OJ65" s="154"/>
      <c r="OK65" s="161"/>
      <c r="OL65" s="160"/>
      <c r="OM65" s="154"/>
      <c r="ON65" s="161"/>
      <c r="OO65" s="160"/>
      <c r="OP65" s="154"/>
      <c r="OQ65" s="161"/>
      <c r="OR65" s="160"/>
      <c r="OS65" s="154"/>
      <c r="OT65" s="161"/>
      <c r="OU65" s="160"/>
      <c r="OV65" s="154"/>
      <c r="OW65" s="161"/>
      <c r="OX65" s="160"/>
      <c r="OY65" s="154"/>
      <c r="OZ65" s="161"/>
      <c r="PA65" s="160"/>
      <c r="PB65" s="154"/>
      <c r="PC65" s="161"/>
      <c r="PD65" s="160"/>
      <c r="PE65" s="154"/>
      <c r="PF65" s="161"/>
      <c r="PG65" s="160"/>
      <c r="PH65" s="154"/>
      <c r="PI65" s="161"/>
      <c r="PJ65" s="160"/>
      <c r="PK65" s="154"/>
      <c r="PL65" s="161"/>
      <c r="PM65" s="160"/>
      <c r="PN65" s="154"/>
      <c r="PO65" s="161"/>
      <c r="PP65" s="160"/>
      <c r="PQ65" s="154"/>
      <c r="PR65" s="161"/>
      <c r="PS65" s="160"/>
      <c r="PT65" s="154"/>
      <c r="PU65" s="161"/>
      <c r="PV65" s="160"/>
      <c r="PW65" s="154"/>
      <c r="PX65" s="161"/>
      <c r="PY65" s="160"/>
      <c r="PZ65" s="154"/>
      <c r="QA65" s="161"/>
      <c r="QB65" s="160"/>
      <c r="QC65" s="154"/>
      <c r="QD65" s="161"/>
      <c r="QE65" s="160"/>
      <c r="QF65" s="154"/>
      <c r="QG65" s="161"/>
      <c r="QH65" s="160"/>
      <c r="QI65" s="154"/>
      <c r="QJ65" s="161"/>
      <c r="QK65" s="160"/>
      <c r="QL65" s="154"/>
      <c r="QM65" s="161"/>
      <c r="QN65" s="160"/>
      <c r="QO65" s="154"/>
      <c r="QP65" s="161"/>
      <c r="QQ65" s="160"/>
      <c r="QR65" s="154"/>
      <c r="QS65" s="161"/>
      <c r="QT65" s="160"/>
      <c r="QU65" s="154"/>
      <c r="QV65" s="161"/>
      <c r="QW65" s="160"/>
      <c r="QX65" s="154"/>
      <c r="QY65" s="161"/>
      <c r="QZ65" s="160"/>
      <c r="RA65" s="154"/>
      <c r="RB65" s="161"/>
      <c r="RC65" s="160"/>
      <c r="RD65" s="154"/>
      <c r="RE65" s="161"/>
      <c r="RF65" s="160"/>
      <c r="RG65" s="154"/>
      <c r="RH65" s="161"/>
      <c r="RI65" s="160"/>
      <c r="RJ65" s="154"/>
      <c r="RK65" s="161"/>
      <c r="RL65" s="160"/>
      <c r="RM65" s="154"/>
      <c r="RN65" s="161"/>
      <c r="RO65" s="160"/>
      <c r="RP65" s="154"/>
      <c r="RQ65" s="161"/>
      <c r="RR65" s="160"/>
      <c r="RS65" s="154"/>
      <c r="RT65" s="161"/>
      <c r="RU65" s="160"/>
      <c r="RV65" s="154"/>
      <c r="RW65" s="161"/>
      <c r="RX65" s="160"/>
      <c r="RY65" s="154"/>
      <c r="RZ65" s="161"/>
      <c r="SA65" s="160"/>
      <c r="SB65" s="154"/>
      <c r="SC65" s="161"/>
      <c r="SD65" s="160"/>
      <c r="SE65" s="154"/>
      <c r="SF65" s="161"/>
      <c r="SG65" s="160"/>
      <c r="SH65" s="154"/>
      <c r="SI65" s="161"/>
      <c r="SJ65" s="160"/>
      <c r="SK65" s="154"/>
      <c r="SL65" s="161"/>
      <c r="SM65" s="160"/>
      <c r="SN65" s="154"/>
      <c r="SO65" s="161"/>
      <c r="SP65" s="160"/>
      <c r="SQ65" s="154"/>
      <c r="SR65" s="161"/>
      <c r="SS65" s="160"/>
      <c r="ST65" s="154"/>
      <c r="SU65" s="161"/>
      <c r="SV65" s="160"/>
      <c r="SW65" s="154"/>
      <c r="SX65" s="161"/>
      <c r="SY65" s="160"/>
      <c r="SZ65" s="154"/>
      <c r="TA65" s="161"/>
      <c r="TB65" s="160"/>
      <c r="TC65" s="154"/>
      <c r="TD65" s="161"/>
      <c r="TE65" s="160"/>
      <c r="TF65" s="154"/>
      <c r="TG65" s="161"/>
      <c r="TH65" s="160"/>
      <c r="TI65" s="154"/>
      <c r="TJ65" s="161"/>
      <c r="TK65" s="160"/>
      <c r="TL65" s="154"/>
      <c r="TM65" s="161"/>
      <c r="TN65" s="160"/>
      <c r="TO65" s="154"/>
      <c r="TP65" s="161"/>
      <c r="TQ65" s="160"/>
      <c r="TR65" s="154"/>
      <c r="TS65" s="161"/>
      <c r="TT65" s="160"/>
      <c r="TU65" s="154"/>
      <c r="TV65" s="161"/>
      <c r="TW65" s="160"/>
      <c r="TX65" s="154"/>
      <c r="TY65" s="161"/>
      <c r="TZ65" s="160"/>
      <c r="UA65" s="154"/>
      <c r="UB65" s="161"/>
      <c r="UC65" s="160"/>
      <c r="UD65" s="154"/>
      <c r="UE65" s="161"/>
      <c r="UF65" s="160"/>
      <c r="UG65" s="154"/>
      <c r="UH65" s="161"/>
      <c r="UI65" s="160"/>
      <c r="UJ65" s="154"/>
      <c r="UK65" s="161"/>
      <c r="UL65" s="160"/>
      <c r="UM65" s="154"/>
      <c r="UN65" s="161"/>
      <c r="UO65" s="160"/>
      <c r="UP65" s="154"/>
      <c r="UQ65" s="161"/>
      <c r="UR65" s="160"/>
      <c r="US65" s="154"/>
      <c r="UT65" s="161"/>
      <c r="UU65" s="160"/>
      <c r="UV65" s="154"/>
      <c r="UW65" s="161"/>
      <c r="UX65" s="160"/>
      <c r="UY65" s="154"/>
      <c r="UZ65" s="161"/>
      <c r="VA65" s="160"/>
      <c r="VB65" s="154"/>
      <c r="VC65" s="161"/>
      <c r="VD65" s="160"/>
      <c r="VE65" s="154"/>
      <c r="VF65" s="161"/>
      <c r="VG65" s="160"/>
      <c r="VH65" s="154"/>
      <c r="VI65" s="161"/>
      <c r="VJ65" s="160"/>
      <c r="VK65" s="154"/>
      <c r="VL65" s="161"/>
      <c r="VM65" s="160"/>
      <c r="VN65" s="154"/>
      <c r="VO65" s="161"/>
      <c r="VP65" s="160"/>
      <c r="VQ65" s="154"/>
      <c r="VR65" s="161"/>
      <c r="VS65" s="160"/>
      <c r="VT65" s="154"/>
      <c r="VU65" s="161"/>
      <c r="VV65" s="160"/>
      <c r="VW65" s="154"/>
      <c r="VX65" s="161"/>
      <c r="VY65" s="160"/>
      <c r="VZ65" s="154"/>
      <c r="WA65" s="161"/>
      <c r="WB65" s="160"/>
      <c r="WC65" s="154"/>
      <c r="WD65" s="161"/>
      <c r="WE65" s="160"/>
      <c r="WF65" s="154"/>
      <c r="WG65" s="161"/>
      <c r="WH65" s="160"/>
      <c r="WI65" s="154"/>
      <c r="WJ65" s="161"/>
      <c r="WK65" s="160"/>
      <c r="WL65" s="154"/>
      <c r="WM65" s="161"/>
      <c r="WN65" s="160"/>
      <c r="WO65" s="154"/>
      <c r="WP65" s="161"/>
      <c r="WQ65" s="160"/>
      <c r="WR65" s="154"/>
      <c r="WS65" s="161"/>
      <c r="WT65" s="160"/>
      <c r="WU65" s="154"/>
      <c r="WV65" s="161"/>
      <c r="WW65" s="160"/>
      <c r="WX65" s="154"/>
      <c r="WY65" s="161"/>
      <c r="WZ65" s="160"/>
      <c r="XA65" s="154"/>
      <c r="XB65" s="161"/>
      <c r="XC65" s="160"/>
      <c r="XD65" s="154"/>
      <c r="XE65" s="161"/>
      <c r="XF65" s="160"/>
      <c r="XG65" s="154"/>
      <c r="XH65" s="161"/>
      <c r="XI65" s="160"/>
      <c r="XJ65" s="154"/>
      <c r="XK65" s="161"/>
      <c r="XL65" s="160"/>
      <c r="XM65" s="154"/>
      <c r="XN65" s="161"/>
      <c r="XO65" s="160"/>
      <c r="XP65" s="154"/>
      <c r="XQ65" s="161"/>
      <c r="XR65" s="160"/>
      <c r="XS65" s="154"/>
      <c r="XT65" s="161"/>
      <c r="XU65" s="160"/>
      <c r="XV65" s="154"/>
      <c r="XW65" s="161"/>
      <c r="XX65" s="160"/>
      <c r="XY65" s="154"/>
      <c r="XZ65" s="161"/>
      <c r="YA65" s="160"/>
      <c r="YB65" s="154"/>
      <c r="YC65" s="161"/>
      <c r="YD65" s="160"/>
      <c r="YE65" s="154"/>
      <c r="YF65" s="161"/>
      <c r="YG65" s="160"/>
      <c r="YH65" s="154"/>
      <c r="YI65" s="161"/>
      <c r="YJ65" s="160"/>
      <c r="YK65" s="154"/>
      <c r="YL65" s="161"/>
      <c r="YM65" s="160"/>
      <c r="YN65" s="154"/>
      <c r="YO65" s="161"/>
      <c r="YP65" s="160"/>
      <c r="YQ65" s="154"/>
      <c r="YR65" s="161"/>
      <c r="YS65" s="160"/>
      <c r="YT65" s="154"/>
      <c r="YU65" s="161"/>
      <c r="YV65" s="160"/>
      <c r="YW65" s="154"/>
      <c r="YX65" s="161"/>
      <c r="YY65" s="160"/>
      <c r="YZ65" s="154"/>
      <c r="ZA65" s="161"/>
      <c r="ZB65" s="160"/>
      <c r="ZC65" s="154"/>
      <c r="ZD65" s="161"/>
      <c r="ZE65" s="160"/>
      <c r="ZF65" s="154"/>
      <c r="ZG65" s="161"/>
      <c r="ZH65" s="160"/>
      <c r="ZI65" s="154"/>
      <c r="ZJ65" s="161"/>
      <c r="ZK65" s="160"/>
      <c r="ZL65" s="154"/>
      <c r="ZM65" s="161"/>
      <c r="ZN65" s="160"/>
      <c r="ZO65" s="154"/>
      <c r="ZP65" s="161"/>
      <c r="ZQ65" s="160"/>
      <c r="ZR65" s="154"/>
      <c r="ZS65" s="161"/>
      <c r="ZT65" s="160"/>
      <c r="ZU65" s="154"/>
      <c r="ZV65" s="161"/>
      <c r="ZW65" s="160"/>
      <c r="ZX65" s="154"/>
      <c r="ZY65" s="161"/>
      <c r="ZZ65" s="160"/>
      <c r="AAA65" s="154"/>
      <c r="AAB65" s="161"/>
      <c r="AAC65" s="160"/>
      <c r="AAD65" s="154"/>
      <c r="AAE65" s="161"/>
      <c r="AAF65" s="160"/>
      <c r="AAG65" s="154"/>
      <c r="AAH65" s="161"/>
      <c r="AAI65" s="160"/>
      <c r="AAJ65" s="154"/>
      <c r="AAK65" s="161"/>
      <c r="AAL65" s="160"/>
      <c r="AAM65" s="154"/>
      <c r="AAN65" s="161"/>
      <c r="AAO65" s="160"/>
      <c r="AAP65" s="154"/>
      <c r="AAQ65" s="161"/>
      <c r="AAR65" s="160"/>
      <c r="AAS65" s="154"/>
      <c r="AAT65" s="161"/>
      <c r="AAU65" s="160"/>
      <c r="AAV65" s="154"/>
      <c r="AAW65" s="161"/>
      <c r="AAX65" s="160"/>
      <c r="AAY65" s="154"/>
      <c r="AAZ65" s="161"/>
      <c r="ABA65" s="160"/>
      <c r="ABB65" s="154"/>
      <c r="ABC65" s="161"/>
      <c r="ABD65" s="160"/>
      <c r="ABE65" s="154"/>
      <c r="ABF65" s="161"/>
      <c r="ABG65" s="160"/>
      <c r="ABH65" s="154"/>
      <c r="ABI65" s="161"/>
      <c r="ABJ65" s="160"/>
      <c r="ABK65" s="154"/>
      <c r="ABL65" s="161"/>
      <c r="ABM65" s="160"/>
      <c r="ABN65" s="154"/>
      <c r="ABO65" s="161"/>
      <c r="ABP65" s="160"/>
      <c r="ABQ65" s="154"/>
      <c r="ABR65" s="161"/>
      <c r="ABS65" s="160"/>
      <c r="ABT65" s="154"/>
      <c r="ABU65" s="161"/>
      <c r="ABV65" s="160"/>
      <c r="ABW65" s="154"/>
      <c r="ABX65" s="161"/>
      <c r="ABY65" s="160"/>
      <c r="ABZ65" s="154"/>
      <c r="ACA65" s="161"/>
      <c r="ACB65" s="160"/>
      <c r="ACC65" s="154"/>
      <c r="ACD65" s="161"/>
      <c r="ACE65" s="160"/>
      <c r="ACF65" s="154"/>
      <c r="ACG65" s="161"/>
      <c r="ACH65" s="160"/>
      <c r="ACI65" s="154"/>
      <c r="ACJ65" s="161"/>
      <c r="ACK65" s="160"/>
      <c r="ACL65" s="154"/>
      <c r="ACM65" s="161"/>
      <c r="ACN65" s="160"/>
      <c r="ACO65" s="154"/>
      <c r="ACP65" s="161"/>
      <c r="ACQ65" s="160"/>
      <c r="ACR65" s="154"/>
      <c r="ACS65" s="161"/>
      <c r="ACT65" s="160"/>
      <c r="ACU65" s="154"/>
      <c r="ACV65" s="161"/>
      <c r="ACW65" s="160"/>
      <c r="ACX65" s="154"/>
      <c r="ACY65" s="161"/>
      <c r="ACZ65" s="160"/>
      <c r="ADA65" s="154"/>
      <c r="ADB65" s="161"/>
      <c r="ADC65" s="160"/>
      <c r="ADD65" s="154"/>
      <c r="ADE65" s="161"/>
      <c r="ADF65" s="160"/>
      <c r="ADG65" s="154"/>
      <c r="ADH65" s="161"/>
      <c r="ADI65" s="160"/>
      <c r="ADJ65" s="154"/>
      <c r="ADK65" s="161"/>
      <c r="ADL65" s="160"/>
      <c r="ADM65" s="154"/>
      <c r="ADN65" s="161"/>
      <c r="ADO65" s="160"/>
      <c r="ADP65" s="154"/>
      <c r="ADQ65" s="161"/>
      <c r="ADR65" s="160"/>
      <c r="ADS65" s="154"/>
      <c r="ADT65" s="161"/>
      <c r="ADU65" s="160"/>
      <c r="ADV65" s="154"/>
      <c r="ADW65" s="161"/>
      <c r="ADX65" s="160"/>
      <c r="ADY65" s="154"/>
      <c r="ADZ65" s="161"/>
      <c r="AEA65" s="160"/>
      <c r="AEB65" s="154"/>
      <c r="AEC65" s="161"/>
      <c r="AED65" s="160"/>
      <c r="AEE65" s="154"/>
      <c r="AEF65" s="161"/>
      <c r="AEG65" s="160"/>
      <c r="AEH65" s="154"/>
      <c r="AEI65" s="161"/>
      <c r="AEJ65" s="160"/>
      <c r="AEK65" s="154"/>
      <c r="AEL65" s="161"/>
      <c r="AEM65" s="160"/>
      <c r="AEN65" s="154"/>
      <c r="AEO65" s="161"/>
      <c r="AEP65" s="160"/>
      <c r="AEQ65" s="154"/>
      <c r="AER65" s="161"/>
      <c r="AES65" s="160"/>
      <c r="AET65" s="154"/>
      <c r="AEU65" s="161"/>
      <c r="AEV65" s="160"/>
      <c r="AEW65" s="154"/>
      <c r="AEX65" s="161"/>
      <c r="AEY65" s="160"/>
      <c r="AEZ65" s="154"/>
      <c r="AFA65" s="161"/>
      <c r="AFB65" s="160"/>
      <c r="AFC65" s="154"/>
      <c r="AFD65" s="161"/>
      <c r="AFE65" s="160"/>
      <c r="AFF65" s="154"/>
      <c r="AFG65" s="161"/>
      <c r="AFH65" s="160"/>
      <c r="AFI65" s="154"/>
      <c r="AFJ65" s="161"/>
      <c r="AFK65" s="160"/>
      <c r="AFL65" s="154"/>
      <c r="AFM65" s="161"/>
      <c r="AFN65" s="160"/>
      <c r="AFO65" s="154"/>
      <c r="AFP65" s="161"/>
      <c r="AFQ65" s="160"/>
      <c r="AFR65" s="154"/>
      <c r="AFS65" s="161"/>
      <c r="AFT65" s="160"/>
      <c r="AFU65" s="154"/>
      <c r="AFV65" s="161"/>
      <c r="AFW65" s="160"/>
      <c r="AFX65" s="154"/>
      <c r="AFY65" s="161"/>
      <c r="AFZ65" s="160"/>
      <c r="AGA65" s="154"/>
      <c r="AGB65" s="161"/>
      <c r="AGC65" s="160"/>
      <c r="AGD65" s="154"/>
      <c r="AGE65" s="161"/>
      <c r="AGF65" s="160"/>
      <c r="AGG65" s="154"/>
      <c r="AGH65" s="161"/>
      <c r="AGI65" s="160"/>
      <c r="AGJ65" s="154"/>
      <c r="AGK65" s="161"/>
      <c r="AGL65" s="160"/>
      <c r="AGM65" s="154"/>
      <c r="AGN65" s="161"/>
      <c r="AGO65" s="160"/>
      <c r="AGP65" s="154"/>
      <c r="AGQ65" s="161"/>
      <c r="AGR65" s="160"/>
      <c r="AGS65" s="154"/>
      <c r="AGT65" s="161"/>
      <c r="AGU65" s="160"/>
      <c r="AGV65" s="154"/>
      <c r="AGW65" s="161"/>
      <c r="AGX65" s="160"/>
      <c r="AGY65" s="154"/>
      <c r="AGZ65" s="161"/>
      <c r="AHA65" s="160"/>
      <c r="AHB65" s="154"/>
      <c r="AHC65" s="161"/>
      <c r="AHD65" s="160"/>
      <c r="AHE65" s="154"/>
      <c r="AHF65" s="161"/>
      <c r="AHG65" s="160"/>
      <c r="AHH65" s="154"/>
      <c r="AHI65" s="161"/>
      <c r="AHJ65" s="160"/>
      <c r="AHK65" s="154"/>
      <c r="AHL65" s="161"/>
      <c r="AHM65" s="160"/>
      <c r="AHN65" s="154"/>
      <c r="AHO65" s="161"/>
      <c r="AHP65" s="160"/>
      <c r="AHQ65" s="154"/>
      <c r="AHR65" s="161"/>
      <c r="AHS65" s="160"/>
      <c r="AHT65" s="154"/>
      <c r="AHU65" s="161"/>
      <c r="AHV65" s="160"/>
      <c r="AHW65" s="154"/>
      <c r="AHX65" s="161"/>
      <c r="AHY65" s="160"/>
      <c r="AHZ65" s="154"/>
      <c r="AIA65" s="161"/>
      <c r="AIB65" s="160"/>
      <c r="AIC65" s="154"/>
      <c r="AID65" s="161"/>
      <c r="AIE65" s="160"/>
      <c r="AIF65" s="154"/>
      <c r="AIG65" s="161"/>
      <c r="AIH65" s="160"/>
      <c r="AII65" s="154"/>
      <c r="AIJ65" s="161"/>
      <c r="AIK65" s="160"/>
      <c r="AIL65" s="154"/>
      <c r="AIM65" s="161"/>
      <c r="AIN65" s="160"/>
      <c r="AIO65" s="154"/>
      <c r="AIP65" s="161"/>
      <c r="AIQ65" s="160"/>
      <c r="AIR65" s="154"/>
      <c r="AIS65" s="161"/>
      <c r="AIT65" s="160"/>
      <c r="AIU65" s="154"/>
      <c r="AIV65" s="161"/>
      <c r="AIW65" s="160"/>
      <c r="AIX65" s="154"/>
      <c r="AIY65" s="161"/>
      <c r="AIZ65" s="160"/>
      <c r="AJA65" s="154"/>
      <c r="AJB65" s="161"/>
      <c r="AJC65" s="160"/>
      <c r="AJD65" s="154"/>
      <c r="AJE65" s="161"/>
      <c r="AJF65" s="160"/>
      <c r="AJG65" s="154"/>
      <c r="AJH65" s="161"/>
      <c r="AJI65" s="160"/>
      <c r="AJJ65" s="154"/>
      <c r="AJK65" s="161"/>
      <c r="AJL65" s="160"/>
      <c r="AJM65" s="154"/>
      <c r="AJN65" s="161"/>
      <c r="AJO65" s="160"/>
      <c r="AJP65" s="154"/>
      <c r="AJQ65" s="161"/>
      <c r="AJR65" s="160"/>
      <c r="AJS65" s="154"/>
      <c r="AJT65" s="161"/>
      <c r="AJU65" s="160"/>
      <c r="AJV65" s="154"/>
      <c r="AJW65" s="161"/>
      <c r="AJX65" s="160"/>
      <c r="AJY65" s="154"/>
      <c r="AJZ65" s="161"/>
      <c r="AKA65" s="160"/>
      <c r="AKB65" s="154"/>
      <c r="AKC65" s="161"/>
      <c r="AKD65" s="160"/>
      <c r="AKE65" s="154"/>
      <c r="AKF65" s="161"/>
      <c r="AKG65" s="160"/>
      <c r="AKH65" s="154"/>
      <c r="AKI65" s="161"/>
      <c r="AKJ65" s="160"/>
      <c r="AKK65" s="154"/>
      <c r="AKL65" s="161"/>
      <c r="AKM65" s="160"/>
      <c r="AKN65" s="154"/>
      <c r="AKO65" s="161"/>
      <c r="AKP65" s="160"/>
      <c r="AKQ65" s="154"/>
      <c r="AKR65" s="161"/>
      <c r="AKS65" s="160"/>
      <c r="AKT65" s="154"/>
      <c r="AKU65" s="161"/>
      <c r="AKV65" s="160"/>
      <c r="AKW65" s="154"/>
      <c r="AKX65" s="161"/>
      <c r="AKY65" s="160"/>
      <c r="AKZ65" s="154"/>
      <c r="ALA65" s="161"/>
      <c r="ALB65" s="160"/>
      <c r="ALC65" s="154"/>
      <c r="ALD65" s="161"/>
      <c r="ALE65" s="160"/>
      <c r="ALF65" s="154"/>
      <c r="ALG65" s="161"/>
      <c r="ALH65" s="160"/>
      <c r="ALI65" s="154"/>
      <c r="ALJ65" s="161"/>
      <c r="ALK65" s="160"/>
      <c r="ALL65" s="154"/>
      <c r="ALM65" s="161"/>
      <c r="ALN65" s="160"/>
      <c r="ALO65" s="154"/>
      <c r="ALP65" s="161"/>
      <c r="ALQ65" s="160"/>
      <c r="ALR65" s="154"/>
      <c r="ALS65" s="161"/>
      <c r="ALT65" s="160"/>
      <c r="ALU65" s="154"/>
      <c r="ALV65" s="161"/>
      <c r="ALW65" s="160"/>
      <c r="ALX65" s="154"/>
      <c r="ALY65" s="161"/>
      <c r="ALZ65" s="160"/>
      <c r="AMA65" s="154"/>
      <c r="AMB65" s="161"/>
      <c r="AMC65" s="160"/>
      <c r="AMD65" s="154"/>
      <c r="AME65" s="161"/>
      <c r="AMF65" s="160"/>
      <c r="AMG65" s="154"/>
      <c r="AMH65" s="161"/>
      <c r="AMI65" s="160"/>
      <c r="AMJ65" s="154"/>
      <c r="AMK65" s="161"/>
      <c r="AML65" s="160"/>
      <c r="AMM65" s="154"/>
      <c r="AMN65" s="161"/>
      <c r="AMO65" s="160"/>
      <c r="AMP65" s="154"/>
      <c r="AMQ65" s="161"/>
      <c r="AMR65" s="160"/>
      <c r="AMS65" s="154"/>
      <c r="AMT65" s="161"/>
      <c r="AMU65" s="160"/>
      <c r="AMV65" s="154"/>
      <c r="AMW65" s="161"/>
      <c r="AMX65" s="160"/>
      <c r="AMY65" s="154"/>
      <c r="AMZ65" s="161"/>
      <c r="ANA65" s="160"/>
      <c r="ANB65" s="154"/>
      <c r="ANC65" s="161"/>
      <c r="AND65" s="160"/>
      <c r="ANE65" s="154"/>
      <c r="ANF65" s="161"/>
      <c r="ANG65" s="160"/>
      <c r="ANH65" s="154"/>
      <c r="ANI65" s="161"/>
      <c r="ANJ65" s="160"/>
      <c r="ANK65" s="154"/>
      <c r="ANL65" s="161"/>
      <c r="ANM65" s="160"/>
      <c r="ANN65" s="154"/>
      <c r="ANO65" s="161"/>
      <c r="ANP65" s="160"/>
      <c r="ANQ65" s="154"/>
      <c r="ANR65" s="161"/>
      <c r="ANS65" s="160"/>
      <c r="ANT65" s="154"/>
      <c r="ANU65" s="161"/>
      <c r="ANV65" s="160"/>
      <c r="ANW65" s="154"/>
      <c r="ANX65" s="161"/>
      <c r="ANY65" s="160"/>
      <c r="ANZ65" s="154"/>
      <c r="AOA65" s="161"/>
      <c r="AOB65" s="160"/>
      <c r="AOC65" s="154"/>
      <c r="AOD65" s="161"/>
      <c r="AOE65" s="160"/>
      <c r="AOF65" s="154"/>
      <c r="AOG65" s="161"/>
      <c r="AOH65" s="160"/>
      <c r="AOI65" s="154"/>
      <c r="AOJ65" s="161"/>
      <c r="AOK65" s="160"/>
      <c r="AOL65" s="154"/>
      <c r="AOM65" s="161"/>
      <c r="AON65" s="160"/>
      <c r="AOO65" s="154"/>
      <c r="AOP65" s="161"/>
      <c r="AOQ65" s="160"/>
      <c r="AOR65" s="154"/>
      <c r="AOS65" s="161"/>
      <c r="AOT65" s="160"/>
      <c r="AOU65" s="154"/>
      <c r="AOV65" s="161"/>
      <c r="AOW65" s="160"/>
      <c r="AOX65" s="154"/>
      <c r="AOY65" s="161"/>
      <c r="AOZ65" s="160"/>
      <c r="APA65" s="154"/>
      <c r="APB65" s="161"/>
      <c r="APC65" s="160"/>
      <c r="APD65" s="154"/>
      <c r="APE65" s="161"/>
      <c r="APF65" s="160"/>
      <c r="APG65" s="154"/>
      <c r="APH65" s="161"/>
      <c r="API65" s="160"/>
      <c r="APJ65" s="154"/>
      <c r="APK65" s="161"/>
      <c r="APL65" s="160"/>
      <c r="APM65" s="154"/>
      <c r="APN65" s="161"/>
      <c r="APO65" s="160"/>
      <c r="APP65" s="154"/>
      <c r="APQ65" s="161"/>
      <c r="APR65" s="160"/>
      <c r="APS65" s="154"/>
      <c r="APT65" s="161"/>
      <c r="APU65" s="160"/>
      <c r="APV65" s="154"/>
      <c r="APW65" s="161"/>
      <c r="APX65" s="160"/>
      <c r="APY65" s="154"/>
      <c r="APZ65" s="161"/>
      <c r="AQA65" s="160"/>
      <c r="AQB65" s="154"/>
      <c r="AQC65" s="161"/>
      <c r="AQD65" s="160"/>
      <c r="AQE65" s="154"/>
      <c r="AQF65" s="161"/>
      <c r="AQG65" s="160"/>
      <c r="AQH65" s="154"/>
      <c r="AQI65" s="161"/>
      <c r="AQJ65" s="160"/>
      <c r="AQK65" s="154"/>
      <c r="AQL65" s="161"/>
      <c r="AQM65" s="160"/>
      <c r="AQN65" s="154"/>
      <c r="AQO65" s="161"/>
      <c r="AQP65" s="160"/>
      <c r="AQQ65" s="154"/>
      <c r="AQR65" s="161"/>
      <c r="AQS65" s="160"/>
      <c r="AQT65" s="154"/>
      <c r="AQU65" s="161"/>
      <c r="AQV65" s="160"/>
      <c r="AQW65" s="154"/>
      <c r="AQX65" s="161"/>
      <c r="AQY65" s="160"/>
      <c r="AQZ65" s="154"/>
      <c r="ARA65" s="161"/>
      <c r="ARB65" s="160"/>
      <c r="ARC65" s="154"/>
      <c r="ARD65" s="161"/>
      <c r="ARE65" s="160"/>
      <c r="ARF65" s="154"/>
      <c r="ARG65" s="161"/>
      <c r="ARH65" s="160"/>
      <c r="ARI65" s="154"/>
      <c r="ARJ65" s="161"/>
      <c r="ARK65" s="160"/>
      <c r="ARL65" s="154"/>
      <c r="ARM65" s="161"/>
      <c r="ARN65" s="160"/>
      <c r="ARO65" s="154"/>
      <c r="ARP65" s="161"/>
      <c r="ARQ65" s="160"/>
      <c r="ARR65" s="154"/>
      <c r="ARS65" s="161"/>
      <c r="ART65" s="160"/>
      <c r="ARU65" s="154"/>
      <c r="ARV65" s="161"/>
      <c r="ARW65" s="160"/>
      <c r="ARX65" s="154"/>
      <c r="ARY65" s="161"/>
      <c r="ARZ65" s="160"/>
      <c r="ASA65" s="154"/>
      <c r="ASB65" s="161"/>
      <c r="ASC65" s="160"/>
      <c r="ASD65" s="154"/>
      <c r="ASE65" s="161"/>
      <c r="ASF65" s="160"/>
      <c r="ASG65" s="154"/>
      <c r="ASH65" s="161"/>
      <c r="ASI65" s="160"/>
      <c r="ASJ65" s="154"/>
      <c r="ASK65" s="161"/>
      <c r="ASL65" s="160"/>
      <c r="ASM65" s="154"/>
      <c r="ASN65" s="161"/>
      <c r="ASO65" s="160"/>
      <c r="ASP65" s="154"/>
      <c r="ASQ65" s="161"/>
      <c r="ASR65" s="160"/>
      <c r="ASS65" s="154"/>
      <c r="AST65" s="161"/>
      <c r="ASU65" s="160"/>
      <c r="ASV65" s="154"/>
      <c r="ASW65" s="161"/>
      <c r="ASX65" s="160"/>
      <c r="ASY65" s="154"/>
      <c r="ASZ65" s="161"/>
      <c r="ATA65" s="160"/>
      <c r="ATB65" s="154"/>
      <c r="ATC65" s="161"/>
      <c r="ATD65" s="160"/>
      <c r="ATE65" s="154"/>
      <c r="ATF65" s="161"/>
      <c r="ATG65" s="160"/>
      <c r="ATH65" s="154"/>
      <c r="ATI65" s="161"/>
      <c r="ATJ65" s="160"/>
      <c r="ATK65" s="154"/>
      <c r="ATL65" s="161"/>
      <c r="ATM65" s="160"/>
      <c r="ATN65" s="154"/>
      <c r="ATO65" s="161"/>
      <c r="ATP65" s="160"/>
      <c r="ATQ65" s="154"/>
      <c r="ATR65" s="161"/>
      <c r="ATS65" s="160"/>
      <c r="ATT65" s="154"/>
      <c r="ATU65" s="161"/>
      <c r="ATV65" s="160"/>
      <c r="ATW65" s="154"/>
      <c r="ATX65" s="161"/>
      <c r="ATY65" s="160"/>
      <c r="ATZ65" s="154"/>
      <c r="AUA65" s="161"/>
      <c r="AUB65" s="160"/>
      <c r="AUC65" s="154"/>
      <c r="AUD65" s="161"/>
      <c r="AUE65" s="160"/>
      <c r="AUF65" s="154"/>
      <c r="AUG65" s="161"/>
      <c r="AUH65" s="160"/>
      <c r="AUI65" s="154"/>
      <c r="AUJ65" s="161"/>
      <c r="AUK65" s="160"/>
      <c r="AUL65" s="154"/>
      <c r="AUM65" s="161"/>
      <c r="AUN65" s="160"/>
      <c r="AUO65" s="154"/>
      <c r="AUP65" s="161"/>
      <c r="AUQ65" s="160"/>
      <c r="AUR65" s="154"/>
      <c r="AUS65" s="161"/>
      <c r="AUT65" s="160"/>
      <c r="AUU65" s="154"/>
      <c r="AUV65" s="161"/>
      <c r="AUW65" s="160"/>
      <c r="AUX65" s="154"/>
      <c r="AUY65" s="161"/>
      <c r="AUZ65" s="160"/>
      <c r="AVA65" s="154"/>
      <c r="AVB65" s="161"/>
      <c r="AVC65" s="160"/>
      <c r="AVD65" s="154"/>
      <c r="AVE65" s="161"/>
      <c r="AVF65" s="160"/>
      <c r="AVG65" s="154"/>
      <c r="AVH65" s="161"/>
      <c r="AVI65" s="160"/>
      <c r="AVJ65" s="154"/>
      <c r="AVK65" s="161"/>
      <c r="AVL65" s="160"/>
      <c r="AVM65" s="154"/>
      <c r="AVN65" s="161"/>
      <c r="AVO65" s="160"/>
      <c r="AVP65" s="154"/>
      <c r="AVQ65" s="161"/>
      <c r="AVR65" s="160"/>
      <c r="AVS65" s="154"/>
      <c r="AVT65" s="161"/>
      <c r="AVU65" s="160"/>
      <c r="AVV65" s="154"/>
      <c r="AVW65" s="161"/>
      <c r="AVX65" s="160"/>
      <c r="AVY65" s="154"/>
      <c r="AVZ65" s="161"/>
      <c r="AWA65" s="160"/>
      <c r="AWB65" s="154"/>
      <c r="AWC65" s="161"/>
      <c r="AWD65" s="160"/>
      <c r="AWE65" s="154"/>
      <c r="AWF65" s="161"/>
      <c r="AWG65" s="160"/>
      <c r="AWH65" s="154"/>
      <c r="AWI65" s="161"/>
      <c r="AWJ65" s="160"/>
      <c r="AWK65" s="154"/>
      <c r="AWL65" s="161"/>
      <c r="AWM65" s="160"/>
      <c r="AWN65" s="154"/>
      <c r="AWO65" s="161"/>
      <c r="AWP65" s="160"/>
      <c r="AWQ65" s="154"/>
      <c r="AWR65" s="161"/>
      <c r="AWS65" s="160"/>
      <c r="AWT65" s="154"/>
      <c r="AWU65" s="161"/>
      <c r="AWV65" s="160"/>
      <c r="AWW65" s="154"/>
      <c r="AWX65" s="161"/>
      <c r="AWY65" s="160"/>
      <c r="AWZ65" s="154"/>
      <c r="AXA65" s="161"/>
      <c r="AXB65" s="160"/>
      <c r="AXC65" s="154"/>
      <c r="AXD65" s="161"/>
      <c r="AXE65" s="160"/>
      <c r="AXF65" s="154"/>
      <c r="AXG65" s="161"/>
      <c r="AXH65" s="160"/>
      <c r="AXI65" s="154"/>
      <c r="AXJ65" s="161"/>
      <c r="AXK65" s="160"/>
      <c r="AXL65" s="154"/>
      <c r="AXM65" s="161"/>
      <c r="AXN65" s="160"/>
      <c r="AXO65" s="154"/>
      <c r="AXP65" s="161"/>
      <c r="AXQ65" s="160"/>
      <c r="AXR65" s="154"/>
      <c r="AXS65" s="161"/>
      <c r="AXT65" s="160"/>
      <c r="AXU65" s="154"/>
      <c r="AXV65" s="161"/>
      <c r="AXW65" s="160"/>
      <c r="AXX65" s="154"/>
      <c r="AXY65" s="161"/>
      <c r="AXZ65" s="160"/>
      <c r="AYA65" s="154"/>
      <c r="AYB65" s="161"/>
      <c r="AYC65" s="160"/>
      <c r="AYD65" s="154"/>
      <c r="AYE65" s="161"/>
      <c r="AYF65" s="160"/>
      <c r="AYG65" s="154"/>
      <c r="AYH65" s="161"/>
      <c r="AYI65" s="160"/>
      <c r="AYJ65" s="154"/>
      <c r="AYK65" s="161"/>
      <c r="AYL65" s="160"/>
      <c r="AYM65" s="154"/>
      <c r="AYN65" s="161"/>
      <c r="AYO65" s="160"/>
      <c r="AYP65" s="154"/>
      <c r="AYQ65" s="161"/>
      <c r="AYR65" s="160"/>
      <c r="AYS65" s="154"/>
      <c r="AYT65" s="161"/>
      <c r="AYU65" s="160"/>
      <c r="AYV65" s="154"/>
      <c r="AYW65" s="161"/>
      <c r="AYX65" s="160"/>
      <c r="AYY65" s="154"/>
      <c r="AYZ65" s="161"/>
      <c r="AZA65" s="160"/>
      <c r="AZB65" s="154"/>
      <c r="AZC65" s="161"/>
      <c r="AZD65" s="160"/>
      <c r="AZE65" s="154"/>
      <c r="AZF65" s="161"/>
      <c r="AZG65" s="160"/>
      <c r="AZH65" s="154"/>
      <c r="AZI65" s="161"/>
      <c r="AZJ65" s="160"/>
      <c r="AZK65" s="154"/>
      <c r="AZL65" s="161"/>
      <c r="AZM65" s="160"/>
      <c r="AZN65" s="154"/>
      <c r="AZO65" s="161"/>
      <c r="AZP65" s="160"/>
      <c r="AZQ65" s="154"/>
      <c r="AZR65" s="161"/>
      <c r="AZS65" s="160"/>
      <c r="AZT65" s="154"/>
      <c r="AZU65" s="161"/>
      <c r="AZV65" s="160"/>
      <c r="AZW65" s="154"/>
      <c r="AZX65" s="161"/>
      <c r="AZY65" s="160"/>
      <c r="AZZ65" s="154"/>
      <c r="BAA65" s="161"/>
      <c r="BAB65" s="160"/>
      <c r="BAC65" s="154"/>
      <c r="BAD65" s="161"/>
      <c r="BAE65" s="160"/>
      <c r="BAF65" s="154"/>
      <c r="BAG65" s="161"/>
      <c r="BAH65" s="160"/>
      <c r="BAI65" s="154"/>
      <c r="BAJ65" s="161"/>
      <c r="BAK65" s="160"/>
      <c r="BAL65" s="154"/>
      <c r="BAM65" s="161"/>
      <c r="BAN65" s="160"/>
      <c r="BAO65" s="154"/>
      <c r="BAP65" s="161"/>
      <c r="BAQ65" s="160"/>
      <c r="BAR65" s="154"/>
      <c r="BAS65" s="161"/>
      <c r="BAT65" s="160"/>
      <c r="BAU65" s="154"/>
      <c r="BAV65" s="161"/>
      <c r="BAW65" s="160"/>
      <c r="BAX65" s="154"/>
      <c r="BAY65" s="161"/>
      <c r="BAZ65" s="160"/>
      <c r="BBA65" s="154"/>
      <c r="BBB65" s="161"/>
      <c r="BBC65" s="160"/>
      <c r="BBD65" s="154"/>
      <c r="BBE65" s="161"/>
      <c r="BBF65" s="160"/>
      <c r="BBG65" s="154"/>
      <c r="BBH65" s="161"/>
      <c r="BBI65" s="160"/>
      <c r="BBJ65" s="154"/>
      <c r="BBK65" s="161"/>
      <c r="BBL65" s="160"/>
      <c r="BBM65" s="154"/>
      <c r="BBN65" s="161"/>
      <c r="BBO65" s="160"/>
      <c r="BBP65" s="154"/>
      <c r="BBQ65" s="161"/>
      <c r="BBR65" s="160"/>
      <c r="BBS65" s="154"/>
      <c r="BBT65" s="161"/>
      <c r="BBU65" s="160"/>
      <c r="BBV65" s="154"/>
      <c r="BBW65" s="161"/>
      <c r="BBX65" s="160"/>
      <c r="BBY65" s="154"/>
      <c r="BBZ65" s="161"/>
      <c r="BCA65" s="160"/>
      <c r="BCB65" s="154"/>
      <c r="BCC65" s="161"/>
      <c r="BCD65" s="160"/>
      <c r="BCE65" s="154"/>
      <c r="BCF65" s="161"/>
      <c r="BCG65" s="160"/>
      <c r="BCH65" s="154"/>
      <c r="BCI65" s="161"/>
      <c r="BCJ65" s="160"/>
      <c r="BCK65" s="154"/>
      <c r="BCL65" s="161"/>
      <c r="BCM65" s="160"/>
      <c r="BCN65" s="154"/>
      <c r="BCO65" s="161"/>
      <c r="BCP65" s="160"/>
      <c r="BCQ65" s="154"/>
      <c r="BCR65" s="161"/>
      <c r="BCS65" s="160"/>
      <c r="BCT65" s="154"/>
      <c r="BCU65" s="161"/>
      <c r="BCV65" s="160"/>
      <c r="BCW65" s="154"/>
      <c r="BCX65" s="161"/>
      <c r="BCY65" s="160"/>
      <c r="BCZ65" s="154"/>
      <c r="BDA65" s="161"/>
      <c r="BDB65" s="160"/>
      <c r="BDC65" s="154"/>
      <c r="BDD65" s="161"/>
      <c r="BDE65" s="160"/>
      <c r="BDF65" s="154"/>
      <c r="BDG65" s="161"/>
      <c r="BDH65" s="160"/>
      <c r="BDI65" s="154"/>
      <c r="BDJ65" s="161"/>
      <c r="BDK65" s="160"/>
      <c r="BDL65" s="154"/>
      <c r="BDM65" s="161"/>
      <c r="BDN65" s="160"/>
      <c r="BDO65" s="154"/>
      <c r="BDP65" s="161"/>
      <c r="BDQ65" s="160"/>
      <c r="BDR65" s="154"/>
      <c r="BDS65" s="161"/>
      <c r="BDT65" s="160"/>
      <c r="BDU65" s="154"/>
      <c r="BDV65" s="161"/>
      <c r="BDW65" s="160"/>
      <c r="BDX65" s="154"/>
      <c r="BDY65" s="161"/>
      <c r="BDZ65" s="160"/>
      <c r="BEA65" s="154"/>
      <c r="BEB65" s="161"/>
      <c r="BEC65" s="160"/>
      <c r="BED65" s="154"/>
      <c r="BEE65" s="161"/>
      <c r="BEF65" s="160"/>
      <c r="BEG65" s="154"/>
      <c r="BEH65" s="161"/>
      <c r="BEI65" s="160"/>
      <c r="BEJ65" s="154"/>
      <c r="BEK65" s="161"/>
      <c r="BEL65" s="160"/>
      <c r="BEM65" s="154"/>
      <c r="BEN65" s="161"/>
      <c r="BEO65" s="160"/>
      <c r="BEP65" s="154"/>
      <c r="BEQ65" s="161"/>
      <c r="BER65" s="160"/>
      <c r="BES65" s="154"/>
      <c r="BET65" s="161"/>
      <c r="BEU65" s="160"/>
      <c r="BEV65" s="154"/>
      <c r="BEW65" s="161"/>
      <c r="BEX65" s="160"/>
      <c r="BEY65" s="154"/>
      <c r="BEZ65" s="161"/>
      <c r="BFA65" s="160"/>
      <c r="BFB65" s="154"/>
      <c r="BFC65" s="161"/>
      <c r="BFD65" s="160"/>
      <c r="BFE65" s="154"/>
      <c r="BFF65" s="161"/>
      <c r="BFG65" s="160"/>
      <c r="BFH65" s="154"/>
      <c r="BFI65" s="161"/>
      <c r="BFJ65" s="160"/>
      <c r="BFK65" s="154"/>
      <c r="BFL65" s="161"/>
      <c r="BFM65" s="160"/>
      <c r="BFN65" s="154"/>
      <c r="BFO65" s="161"/>
      <c r="BFP65" s="160"/>
      <c r="BFQ65" s="154"/>
      <c r="BFR65" s="161"/>
      <c r="BFS65" s="160"/>
      <c r="BFT65" s="154"/>
      <c r="BFU65" s="161"/>
      <c r="BFV65" s="160"/>
      <c r="BFW65" s="154"/>
      <c r="BFX65" s="161"/>
      <c r="BFY65" s="160"/>
      <c r="BFZ65" s="154"/>
      <c r="BGA65" s="161"/>
      <c r="BGB65" s="160"/>
      <c r="BGC65" s="154"/>
      <c r="BGD65" s="161"/>
      <c r="BGE65" s="160"/>
      <c r="BGF65" s="154"/>
      <c r="BGG65" s="161"/>
      <c r="BGH65" s="160"/>
      <c r="BGI65" s="154"/>
      <c r="BGJ65" s="161"/>
      <c r="BGK65" s="160"/>
      <c r="BGL65" s="154"/>
      <c r="BGM65" s="161"/>
      <c r="BGN65" s="160"/>
      <c r="BGO65" s="154"/>
      <c r="BGP65" s="161"/>
      <c r="BGQ65" s="160"/>
      <c r="BGR65" s="154"/>
      <c r="BGS65" s="161"/>
      <c r="BGT65" s="160"/>
      <c r="BGU65" s="154"/>
      <c r="BGV65" s="161"/>
      <c r="BGW65" s="160"/>
      <c r="BGX65" s="154"/>
      <c r="BGY65" s="161"/>
      <c r="BGZ65" s="160"/>
      <c r="BHA65" s="154"/>
      <c r="BHB65" s="161"/>
      <c r="BHC65" s="160"/>
      <c r="BHD65" s="154"/>
      <c r="BHE65" s="161"/>
      <c r="BHF65" s="160"/>
      <c r="BHG65" s="154"/>
      <c r="BHH65" s="161"/>
      <c r="BHI65" s="160"/>
      <c r="BHJ65" s="154"/>
      <c r="BHK65" s="161"/>
      <c r="BHL65" s="160"/>
      <c r="BHM65" s="154"/>
      <c r="BHN65" s="161"/>
      <c r="BHO65" s="160"/>
      <c r="BHP65" s="154"/>
      <c r="BHQ65" s="161"/>
      <c r="BHR65" s="160"/>
      <c r="BHS65" s="154"/>
      <c r="BHT65" s="161"/>
      <c r="BHU65" s="160"/>
      <c r="BHV65" s="154"/>
      <c r="BHW65" s="161"/>
      <c r="BHX65" s="160"/>
      <c r="BHY65" s="154"/>
      <c r="BHZ65" s="161"/>
      <c r="BIA65" s="160"/>
      <c r="BIB65" s="154"/>
      <c r="BIC65" s="161"/>
      <c r="BID65" s="160"/>
      <c r="BIE65" s="154"/>
      <c r="BIF65" s="161"/>
      <c r="BIG65" s="160"/>
      <c r="BIH65" s="154"/>
      <c r="BII65" s="161"/>
      <c r="BIJ65" s="160"/>
      <c r="BIK65" s="154"/>
      <c r="BIL65" s="161"/>
      <c r="BIM65" s="160"/>
      <c r="BIN65" s="154"/>
      <c r="BIO65" s="161"/>
      <c r="BIP65" s="160"/>
      <c r="BIQ65" s="154"/>
      <c r="BIR65" s="161"/>
      <c r="BIS65" s="160"/>
      <c r="BIT65" s="154"/>
      <c r="BIU65" s="161"/>
      <c r="BIV65" s="160"/>
      <c r="BIW65" s="154"/>
      <c r="BIX65" s="161"/>
      <c r="BIY65" s="160"/>
      <c r="BIZ65" s="154"/>
      <c r="BJA65" s="161"/>
      <c r="BJB65" s="160"/>
      <c r="BJC65" s="154"/>
      <c r="BJD65" s="161"/>
      <c r="BJE65" s="160"/>
      <c r="BJF65" s="154"/>
      <c r="BJG65" s="161"/>
      <c r="BJH65" s="160"/>
      <c r="BJI65" s="154"/>
      <c r="BJJ65" s="161"/>
      <c r="BJK65" s="160"/>
      <c r="BJL65" s="154"/>
      <c r="BJM65" s="161"/>
      <c r="BJN65" s="160"/>
      <c r="BJO65" s="154"/>
      <c r="BJP65" s="161"/>
      <c r="BJQ65" s="160"/>
      <c r="BJR65" s="154"/>
      <c r="BJS65" s="161"/>
      <c r="BJT65" s="160"/>
      <c r="BJU65" s="154"/>
      <c r="BJV65" s="161"/>
      <c r="BJW65" s="160"/>
      <c r="BJX65" s="154"/>
      <c r="BJY65" s="161"/>
      <c r="BJZ65" s="160"/>
      <c r="BKA65" s="154"/>
      <c r="BKB65" s="161"/>
      <c r="BKC65" s="160"/>
      <c r="BKD65" s="154"/>
      <c r="BKE65" s="161"/>
      <c r="BKF65" s="160"/>
      <c r="BKG65" s="154"/>
      <c r="BKH65" s="161"/>
      <c r="BKI65" s="160"/>
      <c r="BKJ65" s="154"/>
      <c r="BKK65" s="161"/>
      <c r="BKL65" s="160"/>
      <c r="BKM65" s="154"/>
      <c r="BKN65" s="161"/>
      <c r="BKO65" s="160"/>
      <c r="BKP65" s="154"/>
      <c r="BKQ65" s="161"/>
      <c r="BKR65" s="160"/>
      <c r="BKS65" s="154"/>
      <c r="BKT65" s="161"/>
      <c r="BKU65" s="160"/>
      <c r="BKV65" s="154"/>
      <c r="BKW65" s="161"/>
      <c r="BKX65" s="160"/>
      <c r="BKY65" s="154"/>
      <c r="BKZ65" s="161"/>
      <c r="BLA65" s="160"/>
      <c r="BLB65" s="154"/>
      <c r="BLC65" s="161"/>
      <c r="BLD65" s="160"/>
      <c r="BLE65" s="154"/>
      <c r="BLF65" s="161"/>
      <c r="BLG65" s="160"/>
      <c r="BLH65" s="154"/>
      <c r="BLI65" s="161"/>
      <c r="BLJ65" s="160"/>
      <c r="BLK65" s="154"/>
      <c r="BLL65" s="161"/>
      <c r="BLM65" s="160"/>
      <c r="BLN65" s="154"/>
      <c r="BLO65" s="161"/>
      <c r="BLP65" s="160"/>
      <c r="BLQ65" s="154"/>
      <c r="BLR65" s="161"/>
      <c r="BLS65" s="160"/>
      <c r="BLT65" s="154"/>
      <c r="BLU65" s="161"/>
      <c r="BLV65" s="160"/>
      <c r="BLW65" s="154"/>
      <c r="BLX65" s="161"/>
      <c r="BLY65" s="160"/>
      <c r="BLZ65" s="154"/>
      <c r="BMA65" s="161"/>
      <c r="BMB65" s="160"/>
      <c r="BMC65" s="154"/>
      <c r="BMD65" s="161"/>
      <c r="BME65" s="160"/>
      <c r="BMF65" s="154"/>
      <c r="BMG65" s="161"/>
      <c r="BMH65" s="160"/>
      <c r="BMI65" s="154"/>
      <c r="BMJ65" s="161"/>
      <c r="BMK65" s="160"/>
      <c r="BML65" s="154"/>
      <c r="BMM65" s="161"/>
      <c r="BMN65" s="160"/>
      <c r="BMO65" s="154"/>
      <c r="BMP65" s="161"/>
      <c r="BMQ65" s="160"/>
      <c r="BMR65" s="154"/>
      <c r="BMS65" s="161"/>
      <c r="BMT65" s="160"/>
      <c r="BMU65" s="154"/>
      <c r="BMV65" s="161"/>
      <c r="BMW65" s="160"/>
      <c r="BMX65" s="154"/>
      <c r="BMY65" s="161"/>
      <c r="BMZ65" s="160"/>
      <c r="BNA65" s="154"/>
      <c r="BNB65" s="161"/>
      <c r="BNC65" s="160"/>
      <c r="BND65" s="154"/>
      <c r="BNE65" s="161"/>
      <c r="BNF65" s="160"/>
      <c r="BNG65" s="154"/>
      <c r="BNH65" s="161"/>
      <c r="BNI65" s="160"/>
      <c r="BNJ65" s="154"/>
      <c r="BNK65" s="161"/>
      <c r="BNL65" s="160"/>
      <c r="BNM65" s="154"/>
      <c r="BNN65" s="161"/>
      <c r="BNO65" s="160"/>
      <c r="BNP65" s="154"/>
      <c r="BNQ65" s="161"/>
      <c r="BNR65" s="160"/>
      <c r="BNS65" s="154"/>
      <c r="BNT65" s="161"/>
      <c r="BNU65" s="160"/>
      <c r="BNV65" s="154"/>
      <c r="BNW65" s="161"/>
      <c r="BNX65" s="160"/>
      <c r="BNY65" s="154"/>
      <c r="BNZ65" s="161"/>
      <c r="BOA65" s="160"/>
      <c r="BOB65" s="154"/>
      <c r="BOC65" s="161"/>
      <c r="BOD65" s="160"/>
      <c r="BOE65" s="154"/>
      <c r="BOF65" s="161"/>
      <c r="BOG65" s="160"/>
      <c r="BOH65" s="154"/>
      <c r="BOI65" s="161"/>
      <c r="BOJ65" s="160"/>
      <c r="BOK65" s="154"/>
      <c r="BOL65" s="161"/>
      <c r="BOM65" s="160"/>
      <c r="BON65" s="154"/>
      <c r="BOO65" s="161"/>
      <c r="BOP65" s="160"/>
      <c r="BOQ65" s="154"/>
      <c r="BOR65" s="161"/>
      <c r="BOS65" s="160"/>
      <c r="BOT65" s="154"/>
      <c r="BOU65" s="161"/>
      <c r="BOV65" s="160"/>
      <c r="BOW65" s="154"/>
      <c r="BOX65" s="161"/>
      <c r="BOY65" s="160"/>
      <c r="BOZ65" s="154"/>
      <c r="BPA65" s="161"/>
      <c r="BPB65" s="160"/>
      <c r="BPC65" s="154"/>
      <c r="BPD65" s="161"/>
      <c r="BPE65" s="160"/>
      <c r="BPF65" s="154"/>
      <c r="BPG65" s="161"/>
      <c r="BPH65" s="160"/>
      <c r="BPI65" s="154"/>
      <c r="BPJ65" s="161"/>
      <c r="BPK65" s="160"/>
      <c r="BPL65" s="154"/>
      <c r="BPM65" s="161"/>
      <c r="BPN65" s="160"/>
      <c r="BPO65" s="154"/>
      <c r="BPP65" s="161"/>
      <c r="BPQ65" s="160"/>
      <c r="BPR65" s="154"/>
      <c r="BPS65" s="161"/>
      <c r="BPT65" s="160"/>
      <c r="BPU65" s="154"/>
      <c r="BPV65" s="161"/>
      <c r="BPW65" s="160"/>
      <c r="BPX65" s="154"/>
      <c r="BPY65" s="161"/>
      <c r="BPZ65" s="160"/>
      <c r="BQA65" s="154"/>
      <c r="BQB65" s="161"/>
      <c r="BQC65" s="160"/>
      <c r="BQD65" s="154"/>
      <c r="BQE65" s="161"/>
      <c r="BQF65" s="160"/>
      <c r="BQG65" s="154"/>
      <c r="BQH65" s="161"/>
      <c r="BQI65" s="160"/>
      <c r="BQJ65" s="154"/>
      <c r="BQK65" s="161"/>
      <c r="BQL65" s="160"/>
      <c r="BQM65" s="154"/>
      <c r="BQN65" s="161"/>
      <c r="BQO65" s="160"/>
      <c r="BQP65" s="154"/>
      <c r="BQQ65" s="161"/>
      <c r="BQR65" s="160"/>
      <c r="BQS65" s="154"/>
      <c r="BQT65" s="161"/>
      <c r="BQU65" s="160"/>
      <c r="BQV65" s="154"/>
      <c r="BQW65" s="161"/>
      <c r="BQX65" s="160"/>
      <c r="BQY65" s="154"/>
      <c r="BQZ65" s="161"/>
      <c r="BRA65" s="160"/>
      <c r="BRB65" s="154"/>
      <c r="BRC65" s="161"/>
      <c r="BRD65" s="160"/>
      <c r="BRE65" s="154"/>
      <c r="BRF65" s="161"/>
      <c r="BRG65" s="160"/>
      <c r="BRH65" s="154"/>
      <c r="BRI65" s="161"/>
      <c r="BRJ65" s="160"/>
      <c r="BRK65" s="154"/>
      <c r="BRL65" s="161"/>
      <c r="BRM65" s="160"/>
      <c r="BRN65" s="154"/>
      <c r="BRO65" s="161"/>
      <c r="BRP65" s="160"/>
      <c r="BRQ65" s="154"/>
      <c r="BRR65" s="161"/>
      <c r="BRS65" s="160"/>
      <c r="BRT65" s="154"/>
      <c r="BRU65" s="161"/>
      <c r="BRV65" s="160"/>
      <c r="BRW65" s="154"/>
      <c r="BRX65" s="161"/>
      <c r="BRY65" s="160"/>
      <c r="BRZ65" s="154"/>
      <c r="BSA65" s="161"/>
      <c r="BSB65" s="160"/>
      <c r="BSC65" s="154"/>
      <c r="BSD65" s="161"/>
      <c r="BSE65" s="160"/>
      <c r="BSF65" s="154"/>
      <c r="BSG65" s="161"/>
      <c r="BSH65" s="160"/>
      <c r="BSI65" s="154"/>
      <c r="BSJ65" s="161"/>
      <c r="BSK65" s="160"/>
      <c r="BSL65" s="154"/>
      <c r="BSM65" s="161"/>
      <c r="BSN65" s="160"/>
      <c r="BSO65" s="154"/>
      <c r="BSP65" s="161"/>
      <c r="BSQ65" s="160"/>
      <c r="BSR65" s="154"/>
      <c r="BSS65" s="161"/>
      <c r="BST65" s="160"/>
      <c r="BSU65" s="154"/>
      <c r="BSV65" s="161"/>
      <c r="BSW65" s="160"/>
      <c r="BSX65" s="154"/>
      <c r="BSY65" s="161"/>
      <c r="BSZ65" s="160"/>
      <c r="BTA65" s="154"/>
      <c r="BTB65" s="161"/>
      <c r="BTC65" s="160"/>
      <c r="BTD65" s="154"/>
      <c r="BTE65" s="161"/>
      <c r="BTF65" s="160"/>
      <c r="BTG65" s="154"/>
      <c r="BTH65" s="161"/>
      <c r="BTI65" s="160"/>
      <c r="BTJ65" s="154"/>
      <c r="BTK65" s="161"/>
      <c r="BTL65" s="160"/>
      <c r="BTM65" s="154"/>
      <c r="BTN65" s="161"/>
      <c r="BTO65" s="160"/>
      <c r="BTP65" s="154"/>
      <c r="BTQ65" s="161"/>
      <c r="BTR65" s="160"/>
      <c r="BTS65" s="154"/>
      <c r="BTT65" s="161"/>
      <c r="BTU65" s="160"/>
      <c r="BTV65" s="154"/>
      <c r="BTW65" s="161"/>
      <c r="BTX65" s="160"/>
      <c r="BTY65" s="154"/>
      <c r="BTZ65" s="161"/>
      <c r="BUA65" s="160"/>
      <c r="BUB65" s="154"/>
      <c r="BUC65" s="161"/>
      <c r="BUD65" s="160"/>
      <c r="BUE65" s="154"/>
      <c r="BUF65" s="161"/>
      <c r="BUG65" s="160"/>
      <c r="BUH65" s="154"/>
      <c r="BUI65" s="161"/>
      <c r="BUJ65" s="160"/>
      <c r="BUK65" s="154"/>
      <c r="BUL65" s="161"/>
      <c r="BUM65" s="160"/>
      <c r="BUN65" s="154"/>
      <c r="BUO65" s="161"/>
      <c r="BUP65" s="160"/>
      <c r="BUQ65" s="154"/>
      <c r="BUR65" s="161"/>
      <c r="BUS65" s="160"/>
      <c r="BUT65" s="154"/>
      <c r="BUU65" s="161"/>
      <c r="BUV65" s="160"/>
      <c r="BUW65" s="154"/>
      <c r="BUX65" s="161"/>
      <c r="BUY65" s="160"/>
      <c r="BUZ65" s="154"/>
      <c r="BVA65" s="161"/>
      <c r="BVB65" s="160"/>
      <c r="BVC65" s="154"/>
      <c r="BVD65" s="161"/>
      <c r="BVE65" s="160"/>
      <c r="BVF65" s="154"/>
      <c r="BVG65" s="161"/>
      <c r="BVH65" s="160"/>
      <c r="BVI65" s="154"/>
      <c r="BVJ65" s="161"/>
      <c r="BVK65" s="160"/>
      <c r="BVL65" s="154"/>
      <c r="BVM65" s="161"/>
      <c r="BVN65" s="160"/>
      <c r="BVO65" s="154"/>
      <c r="BVP65" s="161"/>
      <c r="BVQ65" s="160"/>
      <c r="BVR65" s="154"/>
      <c r="BVS65" s="161"/>
      <c r="BVT65" s="160"/>
      <c r="BVU65" s="154"/>
      <c r="BVV65" s="161"/>
      <c r="BVW65" s="160"/>
      <c r="BVX65" s="154"/>
      <c r="BVY65" s="161"/>
      <c r="BVZ65" s="160"/>
      <c r="BWA65" s="154"/>
      <c r="BWB65" s="161"/>
      <c r="BWC65" s="160"/>
      <c r="BWD65" s="154"/>
      <c r="BWE65" s="161"/>
      <c r="BWF65" s="160"/>
      <c r="BWG65" s="154"/>
      <c r="BWH65" s="161"/>
      <c r="BWI65" s="160"/>
      <c r="BWJ65" s="154"/>
      <c r="BWK65" s="161"/>
      <c r="BWL65" s="160"/>
      <c r="BWM65" s="154"/>
      <c r="BWN65" s="161"/>
      <c r="BWO65" s="160"/>
      <c r="BWP65" s="154"/>
      <c r="BWQ65" s="161"/>
      <c r="BWR65" s="160"/>
      <c r="BWS65" s="154"/>
      <c r="BWT65" s="161"/>
      <c r="BWU65" s="160"/>
      <c r="BWV65" s="154"/>
      <c r="BWW65" s="161"/>
      <c r="BWX65" s="160"/>
      <c r="BWY65" s="154"/>
      <c r="BWZ65" s="161"/>
      <c r="BXA65" s="160"/>
      <c r="BXB65" s="154"/>
      <c r="BXC65" s="161"/>
      <c r="BXD65" s="160"/>
      <c r="BXE65" s="154"/>
      <c r="BXF65" s="161"/>
      <c r="BXG65" s="160"/>
      <c r="BXH65" s="154"/>
      <c r="BXI65" s="161"/>
      <c r="BXJ65" s="160"/>
      <c r="BXK65" s="154"/>
      <c r="BXL65" s="161"/>
      <c r="BXM65" s="160"/>
      <c r="BXN65" s="154"/>
      <c r="BXO65" s="161"/>
      <c r="BXP65" s="160"/>
      <c r="BXQ65" s="154"/>
      <c r="BXR65" s="161"/>
      <c r="BXS65" s="160"/>
      <c r="BXT65" s="154"/>
      <c r="BXU65" s="161"/>
      <c r="BXV65" s="160"/>
      <c r="BXW65" s="154"/>
      <c r="BXX65" s="161"/>
      <c r="BXY65" s="160"/>
      <c r="BXZ65" s="154"/>
      <c r="BYA65" s="161"/>
      <c r="BYB65" s="160"/>
      <c r="BYC65" s="154"/>
      <c r="BYD65" s="161"/>
      <c r="BYE65" s="160"/>
      <c r="BYF65" s="154"/>
      <c r="BYG65" s="161"/>
      <c r="BYH65" s="160"/>
      <c r="BYI65" s="154"/>
      <c r="BYJ65" s="161"/>
      <c r="BYK65" s="160"/>
      <c r="BYL65" s="154"/>
      <c r="BYM65" s="161"/>
      <c r="BYN65" s="160"/>
      <c r="BYO65" s="154"/>
      <c r="BYP65" s="161"/>
      <c r="BYQ65" s="160"/>
      <c r="BYR65" s="154"/>
      <c r="BYS65" s="161"/>
      <c r="BYT65" s="160"/>
      <c r="BYU65" s="154"/>
      <c r="BYV65" s="161"/>
      <c r="BYW65" s="160"/>
      <c r="BYX65" s="154"/>
      <c r="BYY65" s="161"/>
      <c r="BYZ65" s="160"/>
      <c r="BZA65" s="154"/>
      <c r="BZB65" s="161"/>
      <c r="BZC65" s="160"/>
      <c r="BZD65" s="154"/>
      <c r="BZE65" s="161"/>
      <c r="BZF65" s="160"/>
      <c r="BZG65" s="154"/>
      <c r="BZH65" s="161"/>
      <c r="BZI65" s="160"/>
      <c r="BZJ65" s="154"/>
      <c r="BZK65" s="161"/>
      <c r="BZL65" s="160"/>
      <c r="BZM65" s="154"/>
      <c r="BZN65" s="161"/>
      <c r="BZO65" s="160"/>
      <c r="BZP65" s="154"/>
      <c r="BZQ65" s="161"/>
      <c r="BZR65" s="160"/>
      <c r="BZS65" s="154"/>
      <c r="BZT65" s="161"/>
      <c r="BZU65" s="160"/>
      <c r="BZV65" s="154"/>
      <c r="BZW65" s="161"/>
      <c r="BZX65" s="160"/>
      <c r="BZY65" s="154"/>
      <c r="BZZ65" s="161"/>
      <c r="CAA65" s="160"/>
      <c r="CAB65" s="154"/>
      <c r="CAC65" s="161"/>
      <c r="CAD65" s="160"/>
      <c r="CAE65" s="154"/>
      <c r="CAF65" s="161"/>
      <c r="CAG65" s="160"/>
      <c r="CAH65" s="154"/>
      <c r="CAI65" s="161"/>
      <c r="CAJ65" s="160"/>
      <c r="CAK65" s="154"/>
      <c r="CAL65" s="161"/>
      <c r="CAM65" s="160"/>
      <c r="CAN65" s="154"/>
      <c r="CAO65" s="161"/>
      <c r="CAP65" s="160"/>
      <c r="CAQ65" s="154"/>
      <c r="CAR65" s="161"/>
      <c r="CAS65" s="160"/>
      <c r="CAT65" s="154"/>
      <c r="CAU65" s="161"/>
      <c r="CAV65" s="160"/>
      <c r="CAW65" s="154"/>
      <c r="CAX65" s="161"/>
      <c r="CAY65" s="160"/>
      <c r="CAZ65" s="154"/>
      <c r="CBA65" s="161"/>
      <c r="CBB65" s="160"/>
      <c r="CBC65" s="154"/>
      <c r="CBD65" s="161"/>
      <c r="CBE65" s="160"/>
      <c r="CBF65" s="154"/>
      <c r="CBG65" s="161"/>
      <c r="CBH65" s="160"/>
      <c r="CBI65" s="154"/>
      <c r="CBJ65" s="161"/>
      <c r="CBK65" s="160"/>
      <c r="CBL65" s="154"/>
      <c r="CBM65" s="161"/>
      <c r="CBN65" s="160"/>
      <c r="CBO65" s="154"/>
      <c r="CBP65" s="161"/>
      <c r="CBQ65" s="160"/>
      <c r="CBR65" s="154"/>
      <c r="CBS65" s="161"/>
      <c r="CBT65" s="160"/>
      <c r="CBU65" s="154"/>
      <c r="CBV65" s="161"/>
      <c r="CBW65" s="160"/>
      <c r="CBX65" s="154"/>
      <c r="CBY65" s="161"/>
      <c r="CBZ65" s="160"/>
      <c r="CCA65" s="154"/>
      <c r="CCB65" s="161"/>
      <c r="CCC65" s="160"/>
      <c r="CCD65" s="154"/>
      <c r="CCE65" s="161"/>
      <c r="CCF65" s="160"/>
      <c r="CCG65" s="154"/>
      <c r="CCH65" s="161"/>
      <c r="CCI65" s="160"/>
      <c r="CCJ65" s="154"/>
      <c r="CCK65" s="161"/>
      <c r="CCL65" s="160"/>
      <c r="CCM65" s="154"/>
      <c r="CCN65" s="161"/>
      <c r="CCO65" s="160"/>
      <c r="CCP65" s="154"/>
      <c r="CCQ65" s="161"/>
      <c r="CCR65" s="160"/>
      <c r="CCS65" s="154"/>
      <c r="CCT65" s="161"/>
      <c r="CCU65" s="160"/>
      <c r="CCV65" s="154"/>
      <c r="CCW65" s="161"/>
      <c r="CCX65" s="160"/>
      <c r="CCY65" s="154"/>
      <c r="CCZ65" s="161"/>
      <c r="CDA65" s="160"/>
      <c r="CDB65" s="154"/>
      <c r="CDC65" s="161"/>
      <c r="CDD65" s="160"/>
      <c r="CDE65" s="154"/>
      <c r="CDF65" s="161"/>
      <c r="CDG65" s="160"/>
      <c r="CDH65" s="154"/>
      <c r="CDI65" s="161"/>
      <c r="CDJ65" s="160"/>
      <c r="CDK65" s="154"/>
      <c r="CDL65" s="161"/>
      <c r="CDM65" s="160"/>
      <c r="CDN65" s="154"/>
      <c r="CDO65" s="161"/>
      <c r="CDP65" s="160"/>
      <c r="CDQ65" s="154"/>
      <c r="CDR65" s="161"/>
      <c r="CDS65" s="160"/>
      <c r="CDT65" s="154"/>
      <c r="CDU65" s="161"/>
      <c r="CDV65" s="160"/>
      <c r="CDW65" s="154"/>
      <c r="CDX65" s="161"/>
      <c r="CDY65" s="160"/>
      <c r="CDZ65" s="154"/>
      <c r="CEA65" s="161"/>
      <c r="CEB65" s="160"/>
      <c r="CEC65" s="154"/>
      <c r="CED65" s="161"/>
      <c r="CEE65" s="160"/>
      <c r="CEF65" s="154"/>
      <c r="CEG65" s="161"/>
      <c r="CEH65" s="160"/>
      <c r="CEI65" s="154"/>
      <c r="CEJ65" s="161"/>
      <c r="CEK65" s="160"/>
      <c r="CEL65" s="154"/>
      <c r="CEM65" s="161"/>
      <c r="CEN65" s="160"/>
      <c r="CEO65" s="154"/>
      <c r="CEP65" s="161"/>
      <c r="CEQ65" s="160"/>
      <c r="CER65" s="154"/>
      <c r="CES65" s="161"/>
      <c r="CET65" s="160"/>
      <c r="CEU65" s="154"/>
      <c r="CEV65" s="161"/>
      <c r="CEW65" s="160"/>
      <c r="CEX65" s="154"/>
      <c r="CEY65" s="161"/>
      <c r="CEZ65" s="160"/>
      <c r="CFA65" s="154"/>
      <c r="CFB65" s="161"/>
      <c r="CFC65" s="160"/>
      <c r="CFD65" s="154"/>
      <c r="CFE65" s="161"/>
      <c r="CFF65" s="160"/>
      <c r="CFG65" s="154"/>
      <c r="CFH65" s="161"/>
      <c r="CFI65" s="160"/>
      <c r="CFJ65" s="154"/>
      <c r="CFK65" s="161"/>
      <c r="CFL65" s="160"/>
      <c r="CFM65" s="154"/>
      <c r="CFN65" s="161"/>
      <c r="CFO65" s="160"/>
      <c r="CFP65" s="154"/>
      <c r="CFQ65" s="161"/>
      <c r="CFR65" s="160"/>
      <c r="CFS65" s="154"/>
      <c r="CFT65" s="161"/>
      <c r="CFU65" s="160"/>
      <c r="CFV65" s="154"/>
      <c r="CFW65" s="161"/>
      <c r="CFX65" s="160"/>
      <c r="CFY65" s="154"/>
      <c r="CFZ65" s="161"/>
      <c r="CGA65" s="160"/>
      <c r="CGB65" s="154"/>
      <c r="CGC65" s="161"/>
      <c r="CGD65" s="160"/>
      <c r="CGE65" s="154"/>
      <c r="CGF65" s="161"/>
      <c r="CGG65" s="160"/>
      <c r="CGH65" s="154"/>
      <c r="CGI65" s="161"/>
      <c r="CGJ65" s="160"/>
      <c r="CGK65" s="154"/>
      <c r="CGL65" s="161"/>
      <c r="CGM65" s="160"/>
      <c r="CGN65" s="154"/>
      <c r="CGO65" s="161"/>
      <c r="CGP65" s="160"/>
      <c r="CGQ65" s="154"/>
      <c r="CGR65" s="161"/>
      <c r="CGS65" s="160"/>
      <c r="CGT65" s="154"/>
      <c r="CGU65" s="161"/>
      <c r="CGV65" s="160"/>
      <c r="CGW65" s="154"/>
      <c r="CGX65" s="161"/>
      <c r="CGY65" s="160"/>
      <c r="CGZ65" s="154"/>
      <c r="CHA65" s="161"/>
      <c r="CHB65" s="160"/>
      <c r="CHC65" s="154"/>
      <c r="CHD65" s="161"/>
      <c r="CHE65" s="160"/>
      <c r="CHF65" s="154"/>
      <c r="CHG65" s="161"/>
      <c r="CHH65" s="160"/>
      <c r="CHI65" s="154"/>
      <c r="CHJ65" s="161"/>
      <c r="CHK65" s="160"/>
      <c r="CHL65" s="154"/>
      <c r="CHM65" s="161"/>
      <c r="CHN65" s="160"/>
      <c r="CHO65" s="154"/>
      <c r="CHP65" s="161"/>
      <c r="CHQ65" s="160"/>
      <c r="CHR65" s="154"/>
      <c r="CHS65" s="161"/>
      <c r="CHT65" s="160"/>
      <c r="CHU65" s="154"/>
      <c r="CHV65" s="161"/>
      <c r="CHW65" s="160"/>
      <c r="CHX65" s="154"/>
      <c r="CHY65" s="161"/>
      <c r="CHZ65" s="160"/>
      <c r="CIA65" s="154"/>
      <c r="CIB65" s="161"/>
      <c r="CIC65" s="160"/>
      <c r="CID65" s="154"/>
      <c r="CIE65" s="161"/>
      <c r="CIF65" s="160"/>
      <c r="CIG65" s="154"/>
      <c r="CIH65" s="161"/>
      <c r="CII65" s="160"/>
      <c r="CIJ65" s="154"/>
      <c r="CIK65" s="161"/>
      <c r="CIL65" s="160"/>
      <c r="CIM65" s="154"/>
      <c r="CIN65" s="161"/>
      <c r="CIO65" s="160"/>
      <c r="CIP65" s="154"/>
      <c r="CIQ65" s="161"/>
      <c r="CIR65" s="160"/>
      <c r="CIS65" s="154"/>
      <c r="CIT65" s="161"/>
      <c r="CIU65" s="160"/>
      <c r="CIV65" s="154"/>
      <c r="CIW65" s="161"/>
      <c r="CIX65" s="160"/>
      <c r="CIY65" s="154"/>
      <c r="CIZ65" s="161"/>
      <c r="CJA65" s="160"/>
      <c r="CJB65" s="154"/>
      <c r="CJC65" s="161"/>
      <c r="CJD65" s="160"/>
      <c r="CJE65" s="154"/>
      <c r="CJF65" s="161"/>
      <c r="CJG65" s="160"/>
      <c r="CJH65" s="154"/>
      <c r="CJI65" s="161"/>
      <c r="CJJ65" s="160"/>
      <c r="CJK65" s="154"/>
      <c r="CJL65" s="161"/>
      <c r="CJM65" s="160"/>
      <c r="CJN65" s="154"/>
      <c r="CJO65" s="161"/>
      <c r="CJP65" s="160"/>
      <c r="CJQ65" s="154"/>
      <c r="CJR65" s="161"/>
      <c r="CJS65" s="160"/>
      <c r="CJT65" s="154"/>
      <c r="CJU65" s="161"/>
      <c r="CJV65" s="160"/>
      <c r="CJW65" s="154"/>
      <c r="CJX65" s="161"/>
      <c r="CJY65" s="160"/>
      <c r="CJZ65" s="154"/>
      <c r="CKA65" s="161"/>
      <c r="CKB65" s="160"/>
      <c r="CKC65" s="154"/>
      <c r="CKD65" s="161"/>
      <c r="CKE65" s="160"/>
      <c r="CKF65" s="154"/>
      <c r="CKG65" s="161"/>
      <c r="CKH65" s="160"/>
      <c r="CKI65" s="154"/>
      <c r="CKJ65" s="161"/>
      <c r="CKK65" s="160"/>
      <c r="CKL65" s="154"/>
      <c r="CKM65" s="161"/>
      <c r="CKN65" s="160"/>
      <c r="CKO65" s="154"/>
      <c r="CKP65" s="161"/>
      <c r="CKQ65" s="160"/>
      <c r="CKR65" s="154"/>
      <c r="CKS65" s="161"/>
      <c r="CKT65" s="160"/>
      <c r="CKU65" s="154"/>
      <c r="CKV65" s="161"/>
      <c r="CKW65" s="160"/>
      <c r="CKX65" s="154"/>
      <c r="CKY65" s="161"/>
      <c r="CKZ65" s="160"/>
      <c r="CLA65" s="154"/>
      <c r="CLB65" s="161"/>
      <c r="CLC65" s="160"/>
      <c r="CLD65" s="154"/>
      <c r="CLE65" s="161"/>
      <c r="CLF65" s="160"/>
      <c r="CLG65" s="154"/>
      <c r="CLH65" s="161"/>
      <c r="CLI65" s="160"/>
      <c r="CLJ65" s="154"/>
      <c r="CLK65" s="161"/>
      <c r="CLL65" s="160"/>
      <c r="CLM65" s="154"/>
      <c r="CLN65" s="161"/>
      <c r="CLO65" s="160"/>
      <c r="CLP65" s="154"/>
      <c r="CLQ65" s="161"/>
      <c r="CLR65" s="160"/>
      <c r="CLS65" s="154"/>
      <c r="CLT65" s="161"/>
      <c r="CLU65" s="160"/>
      <c r="CLV65" s="154"/>
      <c r="CLW65" s="161"/>
      <c r="CLX65" s="160"/>
      <c r="CLY65" s="154"/>
      <c r="CLZ65" s="161"/>
      <c r="CMA65" s="160"/>
      <c r="CMB65" s="154"/>
      <c r="CMC65" s="161"/>
      <c r="CMD65" s="160"/>
      <c r="CME65" s="154"/>
      <c r="CMF65" s="161"/>
      <c r="CMG65" s="160"/>
      <c r="CMH65" s="154"/>
      <c r="CMI65" s="161"/>
      <c r="CMJ65" s="160"/>
      <c r="CMK65" s="154"/>
      <c r="CML65" s="161"/>
      <c r="CMM65" s="160"/>
      <c r="CMN65" s="154"/>
      <c r="CMO65" s="161"/>
      <c r="CMP65" s="160"/>
      <c r="CMQ65" s="154"/>
      <c r="CMR65" s="161"/>
      <c r="CMS65" s="160"/>
      <c r="CMT65" s="154"/>
      <c r="CMU65" s="161"/>
      <c r="CMV65" s="160"/>
      <c r="CMW65" s="154"/>
      <c r="CMX65" s="161"/>
      <c r="CMY65" s="160"/>
      <c r="CMZ65" s="154"/>
      <c r="CNA65" s="161"/>
      <c r="CNB65" s="160"/>
      <c r="CNC65" s="154"/>
      <c r="CND65" s="161"/>
      <c r="CNE65" s="160"/>
      <c r="CNF65" s="154"/>
      <c r="CNG65" s="161"/>
      <c r="CNH65" s="160"/>
      <c r="CNI65" s="154"/>
      <c r="CNJ65" s="161"/>
      <c r="CNK65" s="160"/>
      <c r="CNL65" s="154"/>
      <c r="CNM65" s="161"/>
      <c r="CNN65" s="160"/>
      <c r="CNO65" s="154"/>
      <c r="CNP65" s="161"/>
      <c r="CNQ65" s="160"/>
      <c r="CNR65" s="154"/>
      <c r="CNS65" s="161"/>
      <c r="CNT65" s="160"/>
      <c r="CNU65" s="154"/>
      <c r="CNV65" s="161"/>
      <c r="CNW65" s="160"/>
      <c r="CNX65" s="154"/>
      <c r="CNY65" s="161"/>
      <c r="CNZ65" s="160"/>
      <c r="COA65" s="154"/>
      <c r="COB65" s="161"/>
      <c r="COC65" s="160"/>
      <c r="COD65" s="154"/>
      <c r="COE65" s="161"/>
      <c r="COF65" s="160"/>
      <c r="COG65" s="154"/>
      <c r="COH65" s="161"/>
      <c r="COI65" s="160"/>
      <c r="COJ65" s="154"/>
      <c r="COK65" s="161"/>
      <c r="COL65" s="160"/>
      <c r="COM65" s="154"/>
      <c r="CON65" s="161"/>
      <c r="COO65" s="160"/>
      <c r="COP65" s="154"/>
      <c r="COQ65" s="161"/>
      <c r="COR65" s="160"/>
      <c r="COS65" s="154"/>
      <c r="COT65" s="161"/>
      <c r="COU65" s="160"/>
      <c r="COV65" s="154"/>
      <c r="COW65" s="161"/>
      <c r="COX65" s="160"/>
      <c r="COY65" s="154"/>
      <c r="COZ65" s="161"/>
      <c r="CPA65" s="160"/>
      <c r="CPB65" s="154"/>
      <c r="CPC65" s="161"/>
      <c r="CPD65" s="160"/>
      <c r="CPE65" s="154"/>
      <c r="CPF65" s="161"/>
      <c r="CPG65" s="160"/>
      <c r="CPH65" s="154"/>
      <c r="CPI65" s="161"/>
      <c r="CPJ65" s="160"/>
      <c r="CPK65" s="154"/>
      <c r="CPL65" s="161"/>
      <c r="CPM65" s="160"/>
      <c r="CPN65" s="154"/>
      <c r="CPO65" s="161"/>
      <c r="CPP65" s="160"/>
      <c r="CPQ65" s="154"/>
      <c r="CPR65" s="161"/>
      <c r="CPS65" s="160"/>
      <c r="CPT65" s="154"/>
      <c r="CPU65" s="161"/>
      <c r="CPV65" s="160"/>
      <c r="CPW65" s="154"/>
      <c r="CPX65" s="161"/>
      <c r="CPY65" s="160"/>
      <c r="CPZ65" s="154"/>
      <c r="CQA65" s="161"/>
      <c r="CQB65" s="160"/>
      <c r="CQC65" s="154"/>
      <c r="CQD65" s="161"/>
      <c r="CQE65" s="160"/>
      <c r="CQF65" s="154"/>
      <c r="CQG65" s="161"/>
      <c r="CQH65" s="160"/>
      <c r="CQI65" s="154"/>
      <c r="CQJ65" s="161"/>
      <c r="CQK65" s="160"/>
      <c r="CQL65" s="154"/>
      <c r="CQM65" s="161"/>
      <c r="CQN65" s="160"/>
      <c r="CQO65" s="154"/>
      <c r="CQP65" s="161"/>
      <c r="CQQ65" s="160"/>
      <c r="CQR65" s="154"/>
      <c r="CQS65" s="161"/>
      <c r="CQT65" s="160"/>
      <c r="CQU65" s="154"/>
      <c r="CQV65" s="161"/>
      <c r="CQW65" s="160"/>
      <c r="CQX65" s="154"/>
      <c r="CQY65" s="161"/>
      <c r="CQZ65" s="160"/>
      <c r="CRA65" s="154"/>
      <c r="CRB65" s="161"/>
      <c r="CRC65" s="160"/>
      <c r="CRD65" s="154"/>
      <c r="CRE65" s="161"/>
      <c r="CRF65" s="160"/>
      <c r="CRG65" s="154"/>
      <c r="CRH65" s="161"/>
      <c r="CRI65" s="160"/>
      <c r="CRJ65" s="154"/>
      <c r="CRK65" s="161"/>
      <c r="CRL65" s="160"/>
      <c r="CRM65" s="154"/>
      <c r="CRN65" s="161"/>
      <c r="CRO65" s="160"/>
      <c r="CRP65" s="154"/>
      <c r="CRQ65" s="161"/>
      <c r="CRR65" s="160"/>
      <c r="CRS65" s="154"/>
      <c r="CRT65" s="161"/>
      <c r="CRU65" s="160"/>
      <c r="CRV65" s="154"/>
      <c r="CRW65" s="161"/>
      <c r="CRX65" s="160"/>
      <c r="CRY65" s="154"/>
      <c r="CRZ65" s="161"/>
      <c r="CSA65" s="160"/>
      <c r="CSB65" s="154"/>
      <c r="CSC65" s="161"/>
      <c r="CSD65" s="160"/>
      <c r="CSE65" s="154"/>
      <c r="CSF65" s="161"/>
      <c r="CSG65" s="160"/>
      <c r="CSH65" s="154"/>
      <c r="CSI65" s="161"/>
      <c r="CSJ65" s="160"/>
      <c r="CSK65" s="154"/>
      <c r="CSL65" s="161"/>
      <c r="CSM65" s="160"/>
      <c r="CSN65" s="154"/>
      <c r="CSO65" s="161"/>
      <c r="CSP65" s="160"/>
      <c r="CSQ65" s="154"/>
      <c r="CSR65" s="161"/>
      <c r="CSS65" s="160"/>
      <c r="CST65" s="154"/>
      <c r="CSU65" s="161"/>
      <c r="CSV65" s="160"/>
      <c r="CSW65" s="154"/>
      <c r="CSX65" s="161"/>
      <c r="CSY65" s="160"/>
      <c r="CSZ65" s="154"/>
      <c r="CTA65" s="161"/>
      <c r="CTB65" s="160"/>
      <c r="CTC65" s="154"/>
      <c r="CTD65" s="161"/>
      <c r="CTE65" s="160"/>
      <c r="CTF65" s="154"/>
      <c r="CTG65" s="161"/>
      <c r="CTH65" s="160"/>
      <c r="CTI65" s="154"/>
      <c r="CTJ65" s="161"/>
      <c r="CTK65" s="160"/>
      <c r="CTL65" s="154"/>
      <c r="CTM65" s="161"/>
      <c r="CTN65" s="160"/>
      <c r="CTO65" s="154"/>
      <c r="CTP65" s="161"/>
      <c r="CTQ65" s="160"/>
      <c r="CTR65" s="154"/>
      <c r="CTS65" s="161"/>
      <c r="CTT65" s="160"/>
      <c r="CTU65" s="154"/>
      <c r="CTV65" s="161"/>
      <c r="CTW65" s="160"/>
      <c r="CTX65" s="154"/>
      <c r="CTY65" s="161"/>
      <c r="CTZ65" s="160"/>
      <c r="CUA65" s="154"/>
      <c r="CUB65" s="161"/>
      <c r="CUC65" s="160"/>
      <c r="CUD65" s="154"/>
      <c r="CUE65" s="161"/>
      <c r="CUF65" s="160"/>
      <c r="CUG65" s="154"/>
      <c r="CUH65" s="161"/>
      <c r="CUI65" s="160"/>
      <c r="CUJ65" s="154"/>
      <c r="CUK65" s="161"/>
      <c r="CUL65" s="160"/>
      <c r="CUM65" s="154"/>
      <c r="CUN65" s="161"/>
      <c r="CUO65" s="160"/>
      <c r="CUP65" s="154"/>
      <c r="CUQ65" s="161"/>
      <c r="CUR65" s="160"/>
      <c r="CUS65" s="154"/>
      <c r="CUT65" s="161"/>
      <c r="CUU65" s="160"/>
      <c r="CUV65" s="154"/>
      <c r="CUW65" s="161"/>
      <c r="CUX65" s="160"/>
      <c r="CUY65" s="154"/>
      <c r="CUZ65" s="161"/>
      <c r="CVA65" s="160"/>
      <c r="CVB65" s="154"/>
      <c r="CVC65" s="161"/>
      <c r="CVD65" s="160"/>
      <c r="CVE65" s="154"/>
      <c r="CVF65" s="161"/>
      <c r="CVG65" s="160"/>
      <c r="CVH65" s="154"/>
      <c r="CVI65" s="161"/>
      <c r="CVJ65" s="160"/>
      <c r="CVK65" s="154"/>
      <c r="CVL65" s="161"/>
      <c r="CVM65" s="160"/>
      <c r="CVN65" s="154"/>
      <c r="CVO65" s="161"/>
      <c r="CVP65" s="160"/>
      <c r="CVQ65" s="154"/>
      <c r="CVR65" s="161"/>
      <c r="CVS65" s="160"/>
      <c r="CVT65" s="154"/>
      <c r="CVU65" s="161"/>
      <c r="CVV65" s="160"/>
      <c r="CVW65" s="154"/>
      <c r="CVX65" s="161"/>
      <c r="CVY65" s="160"/>
      <c r="CVZ65" s="154"/>
      <c r="CWA65" s="161"/>
      <c r="CWB65" s="160"/>
      <c r="CWC65" s="154"/>
      <c r="CWD65" s="161"/>
      <c r="CWE65" s="160"/>
      <c r="CWF65" s="154"/>
      <c r="CWG65" s="161"/>
      <c r="CWH65" s="160"/>
      <c r="CWI65" s="154"/>
      <c r="CWJ65" s="161"/>
      <c r="CWK65" s="160"/>
      <c r="CWL65" s="154"/>
      <c r="CWM65" s="161"/>
      <c r="CWN65" s="160"/>
      <c r="CWO65" s="154"/>
      <c r="CWP65" s="161"/>
      <c r="CWQ65" s="160"/>
      <c r="CWR65" s="154"/>
      <c r="CWS65" s="161"/>
      <c r="CWT65" s="160"/>
      <c r="CWU65" s="154"/>
      <c r="CWV65" s="161"/>
      <c r="CWW65" s="160"/>
      <c r="CWX65" s="154"/>
      <c r="CWY65" s="161"/>
      <c r="CWZ65" s="160"/>
      <c r="CXA65" s="154"/>
      <c r="CXB65" s="161"/>
      <c r="CXC65" s="160"/>
      <c r="CXD65" s="154"/>
      <c r="CXE65" s="161"/>
      <c r="CXF65" s="160"/>
      <c r="CXG65" s="154"/>
      <c r="CXH65" s="161"/>
      <c r="CXI65" s="160"/>
      <c r="CXJ65" s="154"/>
      <c r="CXK65" s="161"/>
      <c r="CXL65" s="160"/>
      <c r="CXM65" s="154"/>
      <c r="CXN65" s="161"/>
      <c r="CXO65" s="160"/>
      <c r="CXP65" s="154"/>
      <c r="CXQ65" s="161"/>
      <c r="CXR65" s="160"/>
      <c r="CXS65" s="154"/>
      <c r="CXT65" s="161"/>
      <c r="CXU65" s="160"/>
      <c r="CXV65" s="154"/>
      <c r="CXW65" s="161"/>
      <c r="CXX65" s="160"/>
      <c r="CXY65" s="154"/>
      <c r="CXZ65" s="161"/>
      <c r="CYA65" s="160"/>
      <c r="CYB65" s="154"/>
      <c r="CYC65" s="161"/>
      <c r="CYD65" s="160"/>
      <c r="CYE65" s="154"/>
      <c r="CYF65" s="161"/>
      <c r="CYG65" s="160"/>
      <c r="CYH65" s="154"/>
      <c r="CYI65" s="161"/>
      <c r="CYJ65" s="160"/>
      <c r="CYK65" s="154"/>
      <c r="CYL65" s="161"/>
      <c r="CYM65" s="160"/>
      <c r="CYN65" s="154"/>
      <c r="CYO65" s="161"/>
      <c r="CYP65" s="160"/>
      <c r="CYQ65" s="154"/>
      <c r="CYR65" s="161"/>
      <c r="CYS65" s="160"/>
      <c r="CYT65" s="154"/>
      <c r="CYU65" s="161"/>
      <c r="CYV65" s="160"/>
      <c r="CYW65" s="154"/>
      <c r="CYX65" s="161"/>
      <c r="CYY65" s="160"/>
      <c r="CYZ65" s="154"/>
      <c r="CZA65" s="161"/>
      <c r="CZB65" s="160"/>
      <c r="CZC65" s="154"/>
      <c r="CZD65" s="161"/>
      <c r="CZE65" s="160"/>
      <c r="CZF65" s="154"/>
      <c r="CZG65" s="161"/>
      <c r="CZH65" s="160"/>
      <c r="CZI65" s="154"/>
      <c r="CZJ65" s="161"/>
      <c r="CZK65" s="160"/>
      <c r="CZL65" s="154"/>
      <c r="CZM65" s="161"/>
      <c r="CZN65" s="160"/>
      <c r="CZO65" s="154"/>
      <c r="CZP65" s="161"/>
      <c r="CZQ65" s="160"/>
      <c r="CZR65" s="154"/>
      <c r="CZS65" s="161"/>
      <c r="CZT65" s="160"/>
      <c r="CZU65" s="154"/>
      <c r="CZV65" s="161"/>
      <c r="CZW65" s="160"/>
      <c r="CZX65" s="154"/>
      <c r="CZY65" s="161"/>
      <c r="CZZ65" s="160"/>
      <c r="DAA65" s="154"/>
      <c r="DAB65" s="161"/>
      <c r="DAC65" s="160"/>
      <c r="DAD65" s="154"/>
      <c r="DAE65" s="161"/>
      <c r="DAF65" s="160"/>
      <c r="DAG65" s="154"/>
      <c r="DAH65" s="161"/>
      <c r="DAI65" s="160"/>
      <c r="DAJ65" s="154"/>
      <c r="DAK65" s="161"/>
      <c r="DAL65" s="160"/>
      <c r="DAM65" s="154"/>
      <c r="DAN65" s="161"/>
      <c r="DAO65" s="160"/>
      <c r="DAP65" s="154"/>
      <c r="DAQ65" s="161"/>
      <c r="DAR65" s="160"/>
      <c r="DAS65" s="154"/>
      <c r="DAT65" s="161"/>
      <c r="DAU65" s="160"/>
      <c r="DAV65" s="154"/>
      <c r="DAW65" s="161"/>
      <c r="DAX65" s="160"/>
      <c r="DAY65" s="154"/>
      <c r="DAZ65" s="161"/>
      <c r="DBA65" s="160"/>
      <c r="DBB65" s="154"/>
      <c r="DBC65" s="161"/>
      <c r="DBD65" s="160"/>
      <c r="DBE65" s="154"/>
      <c r="DBF65" s="161"/>
      <c r="DBG65" s="160"/>
      <c r="DBH65" s="154"/>
      <c r="DBI65" s="161"/>
      <c r="DBJ65" s="160"/>
      <c r="DBK65" s="154"/>
      <c r="DBL65" s="161"/>
      <c r="DBM65" s="160"/>
      <c r="DBN65" s="154"/>
      <c r="DBO65" s="161"/>
      <c r="DBP65" s="160"/>
      <c r="DBQ65" s="154"/>
      <c r="DBR65" s="161"/>
      <c r="DBS65" s="160"/>
      <c r="DBT65" s="154"/>
      <c r="DBU65" s="161"/>
      <c r="DBV65" s="160"/>
      <c r="DBW65" s="154"/>
      <c r="DBX65" s="161"/>
      <c r="DBY65" s="160"/>
      <c r="DBZ65" s="154"/>
      <c r="DCA65" s="161"/>
      <c r="DCB65" s="160"/>
      <c r="DCC65" s="154"/>
      <c r="DCD65" s="161"/>
      <c r="DCE65" s="160"/>
      <c r="DCF65" s="154"/>
      <c r="DCG65" s="161"/>
      <c r="DCH65" s="160"/>
      <c r="DCI65" s="154"/>
      <c r="DCJ65" s="161"/>
      <c r="DCK65" s="160"/>
      <c r="DCL65" s="154"/>
      <c r="DCM65" s="161"/>
      <c r="DCN65" s="160"/>
      <c r="DCO65" s="154"/>
      <c r="DCP65" s="161"/>
      <c r="DCQ65" s="160"/>
      <c r="DCR65" s="154"/>
      <c r="DCS65" s="161"/>
      <c r="DCT65" s="160"/>
      <c r="DCU65" s="154"/>
      <c r="DCV65" s="161"/>
      <c r="DCW65" s="160"/>
      <c r="DCX65" s="154"/>
      <c r="DCY65" s="161"/>
      <c r="DCZ65" s="160"/>
      <c r="DDA65" s="154"/>
      <c r="DDB65" s="161"/>
      <c r="DDC65" s="160"/>
      <c r="DDD65" s="154"/>
      <c r="DDE65" s="161"/>
      <c r="DDF65" s="160"/>
      <c r="DDG65" s="154"/>
      <c r="DDH65" s="161"/>
      <c r="DDI65" s="160"/>
      <c r="DDJ65" s="154"/>
      <c r="DDK65" s="161"/>
      <c r="DDL65" s="160"/>
      <c r="DDM65" s="154"/>
      <c r="DDN65" s="161"/>
      <c r="DDO65" s="160"/>
      <c r="DDP65" s="154"/>
      <c r="DDQ65" s="161"/>
      <c r="DDR65" s="160"/>
      <c r="DDS65" s="154"/>
      <c r="DDT65" s="161"/>
      <c r="DDU65" s="160"/>
      <c r="DDV65" s="154"/>
      <c r="DDW65" s="161"/>
      <c r="DDX65" s="160"/>
      <c r="DDY65" s="154"/>
      <c r="DDZ65" s="161"/>
      <c r="DEA65" s="160"/>
      <c r="DEB65" s="154"/>
      <c r="DEC65" s="161"/>
      <c r="DED65" s="160"/>
      <c r="DEE65" s="154"/>
      <c r="DEF65" s="161"/>
      <c r="DEG65" s="160"/>
      <c r="DEH65" s="154"/>
      <c r="DEI65" s="161"/>
      <c r="DEJ65" s="160"/>
      <c r="DEK65" s="154"/>
      <c r="DEL65" s="161"/>
      <c r="DEM65" s="160"/>
      <c r="DEN65" s="154"/>
      <c r="DEO65" s="161"/>
      <c r="DEP65" s="160"/>
      <c r="DEQ65" s="154"/>
      <c r="DER65" s="161"/>
      <c r="DES65" s="160"/>
      <c r="DET65" s="154"/>
      <c r="DEU65" s="161"/>
      <c r="DEV65" s="160"/>
      <c r="DEW65" s="154"/>
      <c r="DEX65" s="161"/>
      <c r="DEY65" s="160"/>
      <c r="DEZ65" s="154"/>
      <c r="DFA65" s="161"/>
      <c r="DFB65" s="160"/>
      <c r="DFC65" s="154"/>
      <c r="DFD65" s="161"/>
      <c r="DFE65" s="160"/>
      <c r="DFF65" s="154"/>
      <c r="DFG65" s="161"/>
      <c r="DFH65" s="160"/>
      <c r="DFI65" s="154"/>
      <c r="DFJ65" s="161"/>
      <c r="DFK65" s="160"/>
      <c r="DFL65" s="154"/>
      <c r="DFM65" s="161"/>
      <c r="DFN65" s="160"/>
      <c r="DFO65" s="154"/>
      <c r="DFP65" s="161"/>
      <c r="DFQ65" s="160"/>
      <c r="DFR65" s="154"/>
      <c r="DFS65" s="161"/>
      <c r="DFT65" s="160"/>
      <c r="DFU65" s="154"/>
      <c r="DFV65" s="161"/>
      <c r="DFW65" s="160"/>
      <c r="DFX65" s="154"/>
      <c r="DFY65" s="161"/>
      <c r="DFZ65" s="160"/>
      <c r="DGA65" s="154"/>
      <c r="DGB65" s="161"/>
      <c r="DGC65" s="160"/>
      <c r="DGD65" s="154"/>
      <c r="DGE65" s="161"/>
      <c r="DGF65" s="160"/>
      <c r="DGG65" s="154"/>
      <c r="DGH65" s="161"/>
      <c r="DGI65" s="160"/>
      <c r="DGJ65" s="154"/>
      <c r="DGK65" s="161"/>
      <c r="DGL65" s="160"/>
      <c r="DGM65" s="154"/>
      <c r="DGN65" s="161"/>
      <c r="DGO65" s="160"/>
      <c r="DGP65" s="154"/>
      <c r="DGQ65" s="161"/>
      <c r="DGR65" s="160"/>
      <c r="DGS65" s="154"/>
      <c r="DGT65" s="161"/>
      <c r="DGU65" s="160"/>
      <c r="DGV65" s="154"/>
      <c r="DGW65" s="161"/>
      <c r="DGX65" s="160"/>
      <c r="DGY65" s="154"/>
      <c r="DGZ65" s="161"/>
      <c r="DHA65" s="160"/>
      <c r="DHB65" s="154"/>
      <c r="DHC65" s="161"/>
      <c r="DHD65" s="160"/>
      <c r="DHE65" s="154"/>
      <c r="DHF65" s="161"/>
      <c r="DHG65" s="160"/>
      <c r="DHH65" s="154"/>
      <c r="DHI65" s="161"/>
      <c r="DHJ65" s="160"/>
      <c r="DHK65" s="154"/>
      <c r="DHL65" s="161"/>
      <c r="DHM65" s="160"/>
      <c r="DHN65" s="154"/>
      <c r="DHO65" s="161"/>
      <c r="DHP65" s="160"/>
      <c r="DHQ65" s="154"/>
      <c r="DHR65" s="161"/>
      <c r="DHS65" s="160"/>
      <c r="DHT65" s="154"/>
      <c r="DHU65" s="161"/>
      <c r="DHV65" s="160"/>
      <c r="DHW65" s="154"/>
      <c r="DHX65" s="161"/>
      <c r="DHY65" s="160"/>
      <c r="DHZ65" s="154"/>
      <c r="DIA65" s="161"/>
      <c r="DIB65" s="160"/>
      <c r="DIC65" s="154"/>
      <c r="DID65" s="161"/>
      <c r="DIE65" s="160"/>
      <c r="DIF65" s="154"/>
      <c r="DIG65" s="161"/>
      <c r="DIH65" s="160"/>
      <c r="DII65" s="154"/>
      <c r="DIJ65" s="161"/>
      <c r="DIK65" s="160"/>
      <c r="DIL65" s="154"/>
      <c r="DIM65" s="161"/>
      <c r="DIN65" s="160"/>
      <c r="DIO65" s="154"/>
      <c r="DIP65" s="161"/>
      <c r="DIQ65" s="160"/>
      <c r="DIR65" s="154"/>
      <c r="DIS65" s="161"/>
      <c r="DIT65" s="160"/>
      <c r="DIU65" s="154"/>
      <c r="DIV65" s="161"/>
      <c r="DIW65" s="160"/>
      <c r="DIX65" s="154"/>
      <c r="DIY65" s="161"/>
      <c r="DIZ65" s="160"/>
      <c r="DJA65" s="154"/>
      <c r="DJB65" s="161"/>
      <c r="DJC65" s="160"/>
      <c r="DJD65" s="154"/>
      <c r="DJE65" s="161"/>
      <c r="DJF65" s="160"/>
      <c r="DJG65" s="154"/>
      <c r="DJH65" s="161"/>
      <c r="DJI65" s="160"/>
      <c r="DJJ65" s="154"/>
      <c r="DJK65" s="161"/>
      <c r="DJL65" s="160"/>
      <c r="DJM65" s="154"/>
      <c r="DJN65" s="161"/>
      <c r="DJO65" s="160"/>
      <c r="DJP65" s="154"/>
      <c r="DJQ65" s="161"/>
      <c r="DJR65" s="160"/>
      <c r="DJS65" s="154"/>
      <c r="DJT65" s="161"/>
      <c r="DJU65" s="160"/>
      <c r="DJV65" s="154"/>
      <c r="DJW65" s="161"/>
      <c r="DJX65" s="160"/>
      <c r="DJY65" s="154"/>
      <c r="DJZ65" s="161"/>
      <c r="DKA65" s="160"/>
      <c r="DKB65" s="154"/>
      <c r="DKC65" s="161"/>
      <c r="DKD65" s="160"/>
      <c r="DKE65" s="154"/>
      <c r="DKF65" s="161"/>
      <c r="DKG65" s="160"/>
      <c r="DKH65" s="154"/>
      <c r="DKI65" s="161"/>
      <c r="DKJ65" s="160"/>
      <c r="DKK65" s="154"/>
      <c r="DKL65" s="161"/>
      <c r="DKM65" s="160"/>
      <c r="DKN65" s="154"/>
      <c r="DKO65" s="161"/>
      <c r="DKP65" s="160"/>
      <c r="DKQ65" s="154"/>
      <c r="DKR65" s="161"/>
      <c r="DKS65" s="160"/>
      <c r="DKT65" s="154"/>
      <c r="DKU65" s="161"/>
      <c r="DKV65" s="160"/>
      <c r="DKW65" s="154"/>
      <c r="DKX65" s="161"/>
      <c r="DKY65" s="160"/>
      <c r="DKZ65" s="154"/>
      <c r="DLA65" s="161"/>
      <c r="DLB65" s="160"/>
      <c r="DLC65" s="154"/>
      <c r="DLD65" s="161"/>
      <c r="DLE65" s="160"/>
      <c r="DLF65" s="154"/>
      <c r="DLG65" s="161"/>
      <c r="DLH65" s="160"/>
      <c r="DLI65" s="154"/>
      <c r="DLJ65" s="161"/>
      <c r="DLK65" s="160"/>
      <c r="DLL65" s="154"/>
      <c r="DLM65" s="161"/>
      <c r="DLN65" s="160"/>
      <c r="DLO65" s="154"/>
      <c r="DLP65" s="161"/>
      <c r="DLQ65" s="160"/>
      <c r="DLR65" s="154"/>
      <c r="DLS65" s="161"/>
      <c r="DLT65" s="160"/>
      <c r="DLU65" s="154"/>
      <c r="DLV65" s="161"/>
      <c r="DLW65" s="160"/>
      <c r="DLX65" s="154"/>
      <c r="DLY65" s="161"/>
      <c r="DLZ65" s="160"/>
      <c r="DMA65" s="154"/>
      <c r="DMB65" s="161"/>
      <c r="DMC65" s="160"/>
      <c r="DMD65" s="154"/>
      <c r="DME65" s="161"/>
      <c r="DMF65" s="160"/>
      <c r="DMG65" s="154"/>
      <c r="DMH65" s="161"/>
      <c r="DMI65" s="160"/>
      <c r="DMJ65" s="154"/>
      <c r="DMK65" s="161"/>
      <c r="DML65" s="160"/>
      <c r="DMM65" s="154"/>
      <c r="DMN65" s="161"/>
      <c r="DMO65" s="160"/>
      <c r="DMP65" s="154"/>
      <c r="DMQ65" s="161"/>
      <c r="DMR65" s="160"/>
      <c r="DMS65" s="154"/>
      <c r="DMT65" s="161"/>
      <c r="DMU65" s="160"/>
      <c r="DMV65" s="154"/>
      <c r="DMW65" s="161"/>
      <c r="DMX65" s="160"/>
      <c r="DMY65" s="154"/>
      <c r="DMZ65" s="161"/>
      <c r="DNA65" s="160"/>
      <c r="DNB65" s="154"/>
      <c r="DNC65" s="161"/>
      <c r="DND65" s="160"/>
      <c r="DNE65" s="154"/>
      <c r="DNF65" s="161"/>
      <c r="DNG65" s="160"/>
      <c r="DNH65" s="154"/>
      <c r="DNI65" s="161"/>
      <c r="DNJ65" s="160"/>
      <c r="DNK65" s="154"/>
      <c r="DNL65" s="161"/>
      <c r="DNM65" s="160"/>
      <c r="DNN65" s="154"/>
      <c r="DNO65" s="161"/>
      <c r="DNP65" s="160"/>
      <c r="DNQ65" s="154"/>
      <c r="DNR65" s="161"/>
      <c r="DNS65" s="160"/>
      <c r="DNT65" s="154"/>
      <c r="DNU65" s="161"/>
      <c r="DNV65" s="160"/>
      <c r="DNW65" s="154"/>
      <c r="DNX65" s="161"/>
      <c r="DNY65" s="160"/>
      <c r="DNZ65" s="154"/>
      <c r="DOA65" s="161"/>
      <c r="DOB65" s="160"/>
      <c r="DOC65" s="154"/>
      <c r="DOD65" s="161"/>
      <c r="DOE65" s="160"/>
      <c r="DOF65" s="154"/>
      <c r="DOG65" s="161"/>
      <c r="DOH65" s="160"/>
      <c r="DOI65" s="154"/>
      <c r="DOJ65" s="161"/>
      <c r="DOK65" s="160"/>
      <c r="DOL65" s="154"/>
      <c r="DOM65" s="161"/>
      <c r="DON65" s="160"/>
      <c r="DOO65" s="154"/>
      <c r="DOP65" s="161"/>
      <c r="DOQ65" s="160"/>
      <c r="DOR65" s="154"/>
      <c r="DOS65" s="161"/>
      <c r="DOT65" s="160"/>
      <c r="DOU65" s="154"/>
      <c r="DOV65" s="161"/>
      <c r="DOW65" s="160"/>
      <c r="DOX65" s="154"/>
      <c r="DOY65" s="161"/>
      <c r="DOZ65" s="160"/>
      <c r="DPA65" s="154"/>
      <c r="DPB65" s="161"/>
      <c r="DPC65" s="160"/>
      <c r="DPD65" s="154"/>
      <c r="DPE65" s="161"/>
      <c r="DPF65" s="160"/>
      <c r="DPG65" s="154"/>
      <c r="DPH65" s="161"/>
      <c r="DPI65" s="160"/>
      <c r="DPJ65" s="154"/>
      <c r="DPK65" s="161"/>
      <c r="DPL65" s="160"/>
      <c r="DPM65" s="154"/>
      <c r="DPN65" s="161"/>
      <c r="DPO65" s="160"/>
      <c r="DPP65" s="154"/>
      <c r="DPQ65" s="161"/>
      <c r="DPR65" s="160"/>
      <c r="DPS65" s="154"/>
      <c r="DPT65" s="161"/>
      <c r="DPU65" s="160"/>
      <c r="DPV65" s="154"/>
      <c r="DPW65" s="161"/>
      <c r="DPX65" s="160"/>
      <c r="DPY65" s="154"/>
      <c r="DPZ65" s="161"/>
      <c r="DQA65" s="160"/>
      <c r="DQB65" s="154"/>
      <c r="DQC65" s="161"/>
      <c r="DQD65" s="160"/>
      <c r="DQE65" s="154"/>
      <c r="DQF65" s="161"/>
      <c r="DQG65" s="160"/>
      <c r="DQH65" s="154"/>
      <c r="DQI65" s="161"/>
      <c r="DQJ65" s="160"/>
      <c r="DQK65" s="154"/>
      <c r="DQL65" s="161"/>
      <c r="DQM65" s="160"/>
      <c r="DQN65" s="154"/>
      <c r="DQO65" s="161"/>
      <c r="DQP65" s="160"/>
      <c r="DQQ65" s="154"/>
      <c r="DQR65" s="161"/>
      <c r="DQS65" s="160"/>
      <c r="DQT65" s="154"/>
      <c r="DQU65" s="161"/>
      <c r="DQV65" s="160"/>
      <c r="DQW65" s="154"/>
      <c r="DQX65" s="161"/>
      <c r="DQY65" s="160"/>
      <c r="DQZ65" s="154"/>
      <c r="DRA65" s="161"/>
      <c r="DRB65" s="160"/>
      <c r="DRC65" s="154"/>
      <c r="DRD65" s="161"/>
      <c r="DRE65" s="160"/>
      <c r="DRF65" s="154"/>
      <c r="DRG65" s="161"/>
      <c r="DRH65" s="160"/>
      <c r="DRI65" s="154"/>
      <c r="DRJ65" s="161"/>
      <c r="DRK65" s="160"/>
      <c r="DRL65" s="154"/>
      <c r="DRM65" s="161"/>
      <c r="DRN65" s="160"/>
      <c r="DRO65" s="154"/>
      <c r="DRP65" s="161"/>
      <c r="DRQ65" s="160"/>
      <c r="DRR65" s="154"/>
      <c r="DRS65" s="161"/>
      <c r="DRT65" s="160"/>
      <c r="DRU65" s="154"/>
      <c r="DRV65" s="161"/>
      <c r="DRW65" s="160"/>
      <c r="DRX65" s="154"/>
      <c r="DRY65" s="161"/>
      <c r="DRZ65" s="160"/>
      <c r="DSA65" s="154"/>
      <c r="DSB65" s="161"/>
      <c r="DSC65" s="160"/>
      <c r="DSD65" s="154"/>
      <c r="DSE65" s="161"/>
      <c r="DSF65" s="160"/>
      <c r="DSG65" s="154"/>
      <c r="DSH65" s="161"/>
      <c r="DSI65" s="160"/>
      <c r="DSJ65" s="154"/>
      <c r="DSK65" s="161"/>
      <c r="DSL65" s="160"/>
      <c r="DSM65" s="154"/>
      <c r="DSN65" s="161"/>
      <c r="DSO65" s="160"/>
      <c r="DSP65" s="154"/>
      <c r="DSQ65" s="161"/>
      <c r="DSR65" s="160"/>
      <c r="DSS65" s="154"/>
      <c r="DST65" s="161"/>
      <c r="DSU65" s="160"/>
      <c r="DSV65" s="154"/>
      <c r="DSW65" s="161"/>
      <c r="DSX65" s="160"/>
      <c r="DSY65" s="154"/>
      <c r="DSZ65" s="161"/>
      <c r="DTA65" s="160"/>
      <c r="DTB65" s="154"/>
      <c r="DTC65" s="161"/>
      <c r="DTD65" s="160"/>
      <c r="DTE65" s="154"/>
      <c r="DTF65" s="161"/>
      <c r="DTG65" s="160"/>
      <c r="DTH65" s="154"/>
      <c r="DTI65" s="161"/>
      <c r="DTJ65" s="160"/>
      <c r="DTK65" s="154"/>
      <c r="DTL65" s="161"/>
      <c r="DTM65" s="160"/>
      <c r="DTN65" s="154"/>
      <c r="DTO65" s="161"/>
      <c r="DTP65" s="160"/>
      <c r="DTQ65" s="154"/>
      <c r="DTR65" s="161"/>
      <c r="DTS65" s="160"/>
      <c r="DTT65" s="154"/>
      <c r="DTU65" s="161"/>
      <c r="DTV65" s="160"/>
      <c r="DTW65" s="154"/>
      <c r="DTX65" s="161"/>
      <c r="DTY65" s="160"/>
      <c r="DTZ65" s="154"/>
      <c r="DUA65" s="161"/>
      <c r="DUB65" s="160"/>
      <c r="DUC65" s="154"/>
      <c r="DUD65" s="161"/>
      <c r="DUE65" s="160"/>
      <c r="DUF65" s="154"/>
      <c r="DUG65" s="161"/>
      <c r="DUH65" s="160"/>
      <c r="DUI65" s="154"/>
      <c r="DUJ65" s="161"/>
      <c r="DUK65" s="160"/>
      <c r="DUL65" s="154"/>
      <c r="DUM65" s="161"/>
      <c r="DUN65" s="160"/>
      <c r="DUO65" s="154"/>
      <c r="DUP65" s="161"/>
      <c r="DUQ65" s="160"/>
      <c r="DUR65" s="154"/>
      <c r="DUS65" s="161"/>
      <c r="DUT65" s="160"/>
      <c r="DUU65" s="154"/>
      <c r="DUV65" s="161"/>
      <c r="DUW65" s="160"/>
      <c r="DUX65" s="154"/>
      <c r="DUY65" s="161"/>
      <c r="DUZ65" s="160"/>
      <c r="DVA65" s="154"/>
      <c r="DVB65" s="161"/>
      <c r="DVC65" s="160"/>
      <c r="DVD65" s="154"/>
      <c r="DVE65" s="161"/>
      <c r="DVF65" s="160"/>
      <c r="DVG65" s="154"/>
      <c r="DVH65" s="161"/>
      <c r="DVI65" s="160"/>
      <c r="DVJ65" s="154"/>
      <c r="DVK65" s="161"/>
      <c r="DVL65" s="160"/>
      <c r="DVM65" s="154"/>
      <c r="DVN65" s="161"/>
      <c r="DVO65" s="160"/>
      <c r="DVP65" s="154"/>
      <c r="DVQ65" s="161"/>
      <c r="DVR65" s="160"/>
      <c r="DVS65" s="154"/>
      <c r="DVT65" s="161"/>
      <c r="DVU65" s="160"/>
      <c r="DVV65" s="154"/>
      <c r="DVW65" s="161"/>
      <c r="DVX65" s="160"/>
      <c r="DVY65" s="154"/>
      <c r="DVZ65" s="161"/>
      <c r="DWA65" s="160"/>
      <c r="DWB65" s="154"/>
      <c r="DWC65" s="161"/>
      <c r="DWD65" s="160"/>
      <c r="DWE65" s="154"/>
      <c r="DWF65" s="161"/>
      <c r="DWG65" s="160"/>
      <c r="DWH65" s="154"/>
      <c r="DWI65" s="161"/>
      <c r="DWJ65" s="160"/>
      <c r="DWK65" s="154"/>
      <c r="DWL65" s="161"/>
      <c r="DWM65" s="160"/>
      <c r="DWN65" s="154"/>
      <c r="DWO65" s="161"/>
      <c r="DWP65" s="160"/>
      <c r="DWQ65" s="154"/>
      <c r="DWR65" s="161"/>
      <c r="DWS65" s="160"/>
      <c r="DWT65" s="154"/>
      <c r="DWU65" s="161"/>
      <c r="DWV65" s="160"/>
      <c r="DWW65" s="154"/>
      <c r="DWX65" s="161"/>
      <c r="DWY65" s="160"/>
      <c r="DWZ65" s="154"/>
      <c r="DXA65" s="161"/>
      <c r="DXB65" s="160"/>
      <c r="DXC65" s="154"/>
      <c r="DXD65" s="161"/>
      <c r="DXE65" s="160"/>
      <c r="DXF65" s="154"/>
      <c r="DXG65" s="161"/>
      <c r="DXH65" s="160"/>
      <c r="DXI65" s="154"/>
      <c r="DXJ65" s="161"/>
      <c r="DXK65" s="160"/>
      <c r="DXL65" s="154"/>
      <c r="DXM65" s="161"/>
      <c r="DXN65" s="160"/>
      <c r="DXO65" s="154"/>
      <c r="DXP65" s="161"/>
      <c r="DXQ65" s="160"/>
      <c r="DXR65" s="154"/>
      <c r="DXS65" s="161"/>
      <c r="DXT65" s="160"/>
      <c r="DXU65" s="154"/>
      <c r="DXV65" s="161"/>
      <c r="DXW65" s="160"/>
      <c r="DXX65" s="154"/>
      <c r="DXY65" s="161"/>
      <c r="DXZ65" s="160"/>
      <c r="DYA65" s="154"/>
      <c r="DYB65" s="161"/>
      <c r="DYC65" s="160"/>
      <c r="DYD65" s="154"/>
      <c r="DYE65" s="161"/>
      <c r="DYF65" s="160"/>
      <c r="DYG65" s="154"/>
      <c r="DYH65" s="161"/>
      <c r="DYI65" s="160"/>
      <c r="DYJ65" s="154"/>
      <c r="DYK65" s="161"/>
      <c r="DYL65" s="160"/>
      <c r="DYM65" s="154"/>
      <c r="DYN65" s="161"/>
      <c r="DYO65" s="160"/>
      <c r="DYP65" s="154"/>
      <c r="DYQ65" s="161"/>
      <c r="DYR65" s="160"/>
      <c r="DYS65" s="154"/>
      <c r="DYT65" s="161"/>
      <c r="DYU65" s="160"/>
      <c r="DYV65" s="154"/>
      <c r="DYW65" s="161"/>
      <c r="DYX65" s="160"/>
      <c r="DYY65" s="154"/>
      <c r="DYZ65" s="161"/>
      <c r="DZA65" s="160"/>
      <c r="DZB65" s="154"/>
      <c r="DZC65" s="161"/>
      <c r="DZD65" s="160"/>
      <c r="DZE65" s="154"/>
      <c r="DZF65" s="161"/>
      <c r="DZG65" s="160"/>
      <c r="DZH65" s="154"/>
      <c r="DZI65" s="161"/>
      <c r="DZJ65" s="160"/>
      <c r="DZK65" s="154"/>
      <c r="DZL65" s="161"/>
      <c r="DZM65" s="160"/>
      <c r="DZN65" s="154"/>
      <c r="DZO65" s="161"/>
      <c r="DZP65" s="160"/>
      <c r="DZQ65" s="154"/>
      <c r="DZR65" s="161"/>
      <c r="DZS65" s="160"/>
      <c r="DZT65" s="154"/>
      <c r="DZU65" s="161"/>
      <c r="DZV65" s="160"/>
      <c r="DZW65" s="154"/>
      <c r="DZX65" s="161"/>
      <c r="DZY65" s="160"/>
      <c r="DZZ65" s="154"/>
      <c r="EAA65" s="161"/>
      <c r="EAB65" s="160"/>
      <c r="EAC65" s="154"/>
      <c r="EAD65" s="161"/>
      <c r="EAE65" s="160"/>
      <c r="EAF65" s="154"/>
      <c r="EAG65" s="161"/>
      <c r="EAH65" s="160"/>
      <c r="EAI65" s="154"/>
      <c r="EAJ65" s="161"/>
      <c r="EAK65" s="160"/>
      <c r="EAL65" s="154"/>
      <c r="EAM65" s="161"/>
      <c r="EAN65" s="160"/>
      <c r="EAO65" s="154"/>
      <c r="EAP65" s="161"/>
      <c r="EAQ65" s="160"/>
      <c r="EAR65" s="154"/>
      <c r="EAS65" s="161"/>
      <c r="EAT65" s="160"/>
      <c r="EAU65" s="154"/>
      <c r="EAV65" s="161"/>
      <c r="EAW65" s="160"/>
      <c r="EAX65" s="154"/>
      <c r="EAY65" s="161"/>
      <c r="EAZ65" s="160"/>
      <c r="EBA65" s="154"/>
      <c r="EBB65" s="161"/>
      <c r="EBC65" s="160"/>
      <c r="EBD65" s="154"/>
      <c r="EBE65" s="161"/>
      <c r="EBF65" s="160"/>
      <c r="EBG65" s="154"/>
      <c r="EBH65" s="161"/>
      <c r="EBI65" s="160"/>
      <c r="EBJ65" s="154"/>
      <c r="EBK65" s="161"/>
      <c r="EBL65" s="160"/>
      <c r="EBM65" s="154"/>
      <c r="EBN65" s="161"/>
      <c r="EBO65" s="160"/>
      <c r="EBP65" s="154"/>
      <c r="EBQ65" s="161"/>
      <c r="EBR65" s="160"/>
      <c r="EBS65" s="154"/>
      <c r="EBT65" s="161"/>
      <c r="EBU65" s="160"/>
      <c r="EBV65" s="154"/>
      <c r="EBW65" s="161"/>
      <c r="EBX65" s="160"/>
      <c r="EBY65" s="154"/>
      <c r="EBZ65" s="161"/>
      <c r="ECA65" s="160"/>
      <c r="ECB65" s="154"/>
      <c r="ECC65" s="161"/>
      <c r="ECD65" s="160"/>
      <c r="ECE65" s="154"/>
      <c r="ECF65" s="161"/>
      <c r="ECG65" s="160"/>
      <c r="ECH65" s="154"/>
      <c r="ECI65" s="161"/>
      <c r="ECJ65" s="160"/>
      <c r="ECK65" s="154"/>
      <c r="ECL65" s="161"/>
      <c r="ECM65" s="160"/>
      <c r="ECN65" s="154"/>
      <c r="ECO65" s="161"/>
      <c r="ECP65" s="160"/>
      <c r="ECQ65" s="154"/>
      <c r="ECR65" s="161"/>
      <c r="ECS65" s="160"/>
      <c r="ECT65" s="154"/>
      <c r="ECU65" s="161"/>
      <c r="ECV65" s="160"/>
      <c r="ECW65" s="154"/>
      <c r="ECX65" s="161"/>
      <c r="ECY65" s="160"/>
      <c r="ECZ65" s="154"/>
      <c r="EDA65" s="161"/>
      <c r="EDB65" s="160"/>
      <c r="EDC65" s="154"/>
      <c r="EDD65" s="161"/>
      <c r="EDE65" s="160"/>
      <c r="EDF65" s="154"/>
      <c r="EDG65" s="161"/>
      <c r="EDH65" s="160"/>
      <c r="EDI65" s="154"/>
      <c r="EDJ65" s="161"/>
      <c r="EDK65" s="160"/>
      <c r="EDL65" s="154"/>
      <c r="EDM65" s="161"/>
      <c r="EDN65" s="160"/>
      <c r="EDO65" s="154"/>
      <c r="EDP65" s="161"/>
      <c r="EDQ65" s="160"/>
      <c r="EDR65" s="154"/>
      <c r="EDS65" s="161"/>
      <c r="EDT65" s="160"/>
      <c r="EDU65" s="154"/>
      <c r="EDV65" s="161"/>
      <c r="EDW65" s="160"/>
      <c r="EDX65" s="154"/>
      <c r="EDY65" s="161"/>
      <c r="EDZ65" s="160"/>
      <c r="EEA65" s="154"/>
      <c r="EEB65" s="161"/>
      <c r="EEC65" s="160"/>
      <c r="EED65" s="154"/>
      <c r="EEE65" s="161"/>
      <c r="EEF65" s="160"/>
      <c r="EEG65" s="154"/>
      <c r="EEH65" s="161"/>
      <c r="EEI65" s="160"/>
      <c r="EEJ65" s="154"/>
      <c r="EEK65" s="161"/>
      <c r="EEL65" s="160"/>
      <c r="EEM65" s="154"/>
      <c r="EEN65" s="161"/>
      <c r="EEO65" s="160"/>
      <c r="EEP65" s="154"/>
      <c r="EEQ65" s="161"/>
      <c r="EER65" s="160"/>
      <c r="EES65" s="154"/>
      <c r="EET65" s="161"/>
      <c r="EEU65" s="160"/>
      <c r="EEV65" s="154"/>
      <c r="EEW65" s="161"/>
      <c r="EEX65" s="160"/>
      <c r="EEY65" s="154"/>
      <c r="EEZ65" s="161"/>
      <c r="EFA65" s="160"/>
      <c r="EFB65" s="154"/>
      <c r="EFC65" s="161"/>
      <c r="EFD65" s="160"/>
      <c r="EFE65" s="154"/>
      <c r="EFF65" s="161"/>
      <c r="EFG65" s="160"/>
      <c r="EFH65" s="154"/>
      <c r="EFI65" s="161"/>
      <c r="EFJ65" s="160"/>
      <c r="EFK65" s="154"/>
      <c r="EFL65" s="161"/>
      <c r="EFM65" s="160"/>
      <c r="EFN65" s="154"/>
      <c r="EFO65" s="161"/>
      <c r="EFP65" s="160"/>
      <c r="EFQ65" s="154"/>
      <c r="EFR65" s="161"/>
      <c r="EFS65" s="160"/>
      <c r="EFT65" s="154"/>
      <c r="EFU65" s="161"/>
      <c r="EFV65" s="160"/>
      <c r="EFW65" s="154"/>
      <c r="EFX65" s="161"/>
      <c r="EFY65" s="160"/>
      <c r="EFZ65" s="154"/>
      <c r="EGA65" s="161"/>
      <c r="EGB65" s="160"/>
      <c r="EGC65" s="154"/>
      <c r="EGD65" s="161"/>
      <c r="EGE65" s="160"/>
      <c r="EGF65" s="154"/>
      <c r="EGG65" s="161"/>
      <c r="EGH65" s="160"/>
      <c r="EGI65" s="154"/>
      <c r="EGJ65" s="161"/>
      <c r="EGK65" s="160"/>
      <c r="EGL65" s="154"/>
      <c r="EGM65" s="161"/>
      <c r="EGN65" s="160"/>
      <c r="EGO65" s="154"/>
      <c r="EGP65" s="161"/>
      <c r="EGQ65" s="160"/>
      <c r="EGR65" s="154"/>
      <c r="EGS65" s="161"/>
      <c r="EGT65" s="160"/>
      <c r="EGU65" s="154"/>
      <c r="EGV65" s="161"/>
      <c r="EGW65" s="160"/>
      <c r="EGX65" s="154"/>
      <c r="EGY65" s="161"/>
      <c r="EGZ65" s="160"/>
      <c r="EHA65" s="154"/>
      <c r="EHB65" s="161"/>
      <c r="EHC65" s="160"/>
      <c r="EHD65" s="154"/>
      <c r="EHE65" s="161"/>
      <c r="EHF65" s="160"/>
      <c r="EHG65" s="154"/>
      <c r="EHH65" s="161"/>
      <c r="EHI65" s="160"/>
      <c r="EHJ65" s="154"/>
      <c r="EHK65" s="161"/>
      <c r="EHL65" s="160"/>
      <c r="EHM65" s="154"/>
      <c r="EHN65" s="161"/>
      <c r="EHO65" s="160"/>
      <c r="EHP65" s="154"/>
      <c r="EHQ65" s="161"/>
      <c r="EHR65" s="160"/>
      <c r="EHS65" s="154"/>
      <c r="EHT65" s="161"/>
      <c r="EHU65" s="160"/>
      <c r="EHV65" s="154"/>
      <c r="EHW65" s="161"/>
      <c r="EHX65" s="160"/>
      <c r="EHY65" s="154"/>
      <c r="EHZ65" s="161"/>
      <c r="EIA65" s="160"/>
      <c r="EIB65" s="154"/>
      <c r="EIC65" s="161"/>
      <c r="EID65" s="160"/>
      <c r="EIE65" s="154"/>
      <c r="EIF65" s="161"/>
      <c r="EIG65" s="160"/>
      <c r="EIH65" s="154"/>
      <c r="EII65" s="161"/>
      <c r="EIJ65" s="160"/>
      <c r="EIK65" s="154"/>
      <c r="EIL65" s="161"/>
      <c r="EIM65" s="160"/>
      <c r="EIN65" s="154"/>
      <c r="EIO65" s="161"/>
      <c r="EIP65" s="160"/>
      <c r="EIQ65" s="154"/>
      <c r="EIR65" s="161"/>
      <c r="EIS65" s="160"/>
      <c r="EIT65" s="154"/>
      <c r="EIU65" s="161"/>
      <c r="EIV65" s="160"/>
      <c r="EIW65" s="154"/>
      <c r="EIX65" s="161"/>
      <c r="EIY65" s="160"/>
      <c r="EIZ65" s="154"/>
      <c r="EJA65" s="161"/>
      <c r="EJB65" s="160"/>
      <c r="EJC65" s="154"/>
      <c r="EJD65" s="161"/>
      <c r="EJE65" s="160"/>
      <c r="EJF65" s="154"/>
      <c r="EJG65" s="161"/>
      <c r="EJH65" s="160"/>
      <c r="EJI65" s="154"/>
      <c r="EJJ65" s="161"/>
      <c r="EJK65" s="160"/>
      <c r="EJL65" s="154"/>
      <c r="EJM65" s="161"/>
      <c r="EJN65" s="160"/>
      <c r="EJO65" s="154"/>
      <c r="EJP65" s="161"/>
      <c r="EJQ65" s="160"/>
      <c r="EJR65" s="154"/>
      <c r="EJS65" s="161"/>
      <c r="EJT65" s="160"/>
      <c r="EJU65" s="154"/>
      <c r="EJV65" s="161"/>
      <c r="EJW65" s="160"/>
      <c r="EJX65" s="154"/>
      <c r="EJY65" s="161"/>
      <c r="EJZ65" s="160"/>
      <c r="EKA65" s="154"/>
      <c r="EKB65" s="161"/>
      <c r="EKC65" s="160"/>
      <c r="EKD65" s="154"/>
      <c r="EKE65" s="161"/>
      <c r="EKF65" s="160"/>
      <c r="EKG65" s="154"/>
      <c r="EKH65" s="161"/>
      <c r="EKI65" s="160"/>
      <c r="EKJ65" s="154"/>
      <c r="EKK65" s="161"/>
      <c r="EKL65" s="160"/>
      <c r="EKM65" s="154"/>
      <c r="EKN65" s="161"/>
      <c r="EKO65" s="160"/>
      <c r="EKP65" s="154"/>
      <c r="EKQ65" s="161"/>
      <c r="EKR65" s="160"/>
      <c r="EKS65" s="154"/>
      <c r="EKT65" s="161"/>
      <c r="EKU65" s="160"/>
      <c r="EKV65" s="154"/>
      <c r="EKW65" s="161"/>
      <c r="EKX65" s="160"/>
      <c r="EKY65" s="154"/>
      <c r="EKZ65" s="161"/>
      <c r="ELA65" s="160"/>
      <c r="ELB65" s="154"/>
      <c r="ELC65" s="161"/>
      <c r="ELD65" s="160"/>
      <c r="ELE65" s="154"/>
      <c r="ELF65" s="161"/>
      <c r="ELG65" s="160"/>
      <c r="ELH65" s="154"/>
      <c r="ELI65" s="161"/>
      <c r="ELJ65" s="160"/>
      <c r="ELK65" s="154"/>
      <c r="ELL65" s="161"/>
      <c r="ELM65" s="160"/>
      <c r="ELN65" s="154"/>
      <c r="ELO65" s="161"/>
      <c r="ELP65" s="160"/>
      <c r="ELQ65" s="154"/>
      <c r="ELR65" s="161"/>
      <c r="ELS65" s="160"/>
      <c r="ELT65" s="154"/>
      <c r="ELU65" s="161"/>
      <c r="ELV65" s="160"/>
      <c r="ELW65" s="154"/>
      <c r="ELX65" s="161"/>
      <c r="ELY65" s="160"/>
      <c r="ELZ65" s="154"/>
      <c r="EMA65" s="161"/>
      <c r="EMB65" s="160"/>
      <c r="EMC65" s="154"/>
      <c r="EMD65" s="161"/>
      <c r="EME65" s="160"/>
      <c r="EMF65" s="154"/>
      <c r="EMG65" s="161"/>
      <c r="EMH65" s="160"/>
      <c r="EMI65" s="154"/>
      <c r="EMJ65" s="161"/>
      <c r="EMK65" s="160"/>
      <c r="EML65" s="154"/>
      <c r="EMM65" s="161"/>
      <c r="EMN65" s="160"/>
      <c r="EMO65" s="154"/>
      <c r="EMP65" s="161"/>
      <c r="EMQ65" s="160"/>
      <c r="EMR65" s="154"/>
      <c r="EMS65" s="161"/>
      <c r="EMT65" s="160"/>
      <c r="EMU65" s="154"/>
      <c r="EMV65" s="161"/>
      <c r="EMW65" s="160"/>
      <c r="EMX65" s="154"/>
      <c r="EMY65" s="161"/>
      <c r="EMZ65" s="160"/>
      <c r="ENA65" s="154"/>
      <c r="ENB65" s="161"/>
      <c r="ENC65" s="160"/>
      <c r="END65" s="154"/>
      <c r="ENE65" s="161"/>
      <c r="ENF65" s="160"/>
      <c r="ENG65" s="154"/>
      <c r="ENH65" s="161"/>
      <c r="ENI65" s="160"/>
      <c r="ENJ65" s="154"/>
      <c r="ENK65" s="161"/>
      <c r="ENL65" s="160"/>
      <c r="ENM65" s="154"/>
      <c r="ENN65" s="161"/>
      <c r="ENO65" s="160"/>
      <c r="ENP65" s="154"/>
      <c r="ENQ65" s="161"/>
      <c r="ENR65" s="160"/>
      <c r="ENS65" s="154"/>
      <c r="ENT65" s="161"/>
      <c r="ENU65" s="160"/>
      <c r="ENV65" s="154"/>
      <c r="ENW65" s="161"/>
      <c r="ENX65" s="160"/>
      <c r="ENY65" s="154"/>
      <c r="ENZ65" s="161"/>
      <c r="EOA65" s="160"/>
      <c r="EOB65" s="154"/>
      <c r="EOC65" s="161"/>
      <c r="EOD65" s="160"/>
      <c r="EOE65" s="154"/>
      <c r="EOF65" s="161"/>
      <c r="EOG65" s="160"/>
      <c r="EOH65" s="154"/>
      <c r="EOI65" s="161"/>
      <c r="EOJ65" s="160"/>
      <c r="EOK65" s="154"/>
      <c r="EOL65" s="161"/>
      <c r="EOM65" s="160"/>
      <c r="EON65" s="154"/>
      <c r="EOO65" s="161"/>
      <c r="EOP65" s="160"/>
      <c r="EOQ65" s="154"/>
      <c r="EOR65" s="161"/>
      <c r="EOS65" s="160"/>
      <c r="EOT65" s="154"/>
      <c r="EOU65" s="161"/>
      <c r="EOV65" s="160"/>
      <c r="EOW65" s="154"/>
      <c r="EOX65" s="161"/>
      <c r="EOY65" s="160"/>
      <c r="EOZ65" s="154"/>
      <c r="EPA65" s="161"/>
      <c r="EPB65" s="160"/>
      <c r="EPC65" s="154"/>
      <c r="EPD65" s="161"/>
      <c r="EPE65" s="160"/>
      <c r="EPF65" s="154"/>
      <c r="EPG65" s="161"/>
      <c r="EPH65" s="160"/>
      <c r="EPI65" s="154"/>
      <c r="EPJ65" s="161"/>
      <c r="EPK65" s="160"/>
      <c r="EPL65" s="154"/>
      <c r="EPM65" s="161"/>
      <c r="EPN65" s="160"/>
      <c r="EPO65" s="154"/>
      <c r="EPP65" s="161"/>
      <c r="EPQ65" s="160"/>
      <c r="EPR65" s="154"/>
      <c r="EPS65" s="161"/>
      <c r="EPT65" s="160"/>
      <c r="EPU65" s="154"/>
      <c r="EPV65" s="161"/>
      <c r="EPW65" s="160"/>
      <c r="EPX65" s="154"/>
      <c r="EPY65" s="161"/>
      <c r="EPZ65" s="160"/>
      <c r="EQA65" s="154"/>
      <c r="EQB65" s="161"/>
      <c r="EQC65" s="160"/>
      <c r="EQD65" s="154"/>
      <c r="EQE65" s="161"/>
      <c r="EQF65" s="160"/>
      <c r="EQG65" s="154"/>
      <c r="EQH65" s="161"/>
      <c r="EQI65" s="160"/>
      <c r="EQJ65" s="154"/>
      <c r="EQK65" s="161"/>
      <c r="EQL65" s="160"/>
      <c r="EQM65" s="154"/>
      <c r="EQN65" s="161"/>
      <c r="EQO65" s="160"/>
      <c r="EQP65" s="154"/>
      <c r="EQQ65" s="161"/>
      <c r="EQR65" s="160"/>
      <c r="EQS65" s="154"/>
      <c r="EQT65" s="161"/>
      <c r="EQU65" s="160"/>
      <c r="EQV65" s="154"/>
      <c r="EQW65" s="161"/>
      <c r="EQX65" s="160"/>
      <c r="EQY65" s="154"/>
      <c r="EQZ65" s="161"/>
      <c r="ERA65" s="160"/>
      <c r="ERB65" s="154"/>
      <c r="ERC65" s="161"/>
      <c r="ERD65" s="160"/>
      <c r="ERE65" s="154"/>
      <c r="ERF65" s="161"/>
      <c r="ERG65" s="160"/>
      <c r="ERH65" s="154"/>
      <c r="ERI65" s="161"/>
      <c r="ERJ65" s="160"/>
      <c r="ERK65" s="154"/>
      <c r="ERL65" s="161"/>
      <c r="ERM65" s="160"/>
      <c r="ERN65" s="154"/>
      <c r="ERO65" s="161"/>
      <c r="ERP65" s="160"/>
      <c r="ERQ65" s="154"/>
      <c r="ERR65" s="161"/>
      <c r="ERS65" s="160"/>
      <c r="ERT65" s="154"/>
      <c r="ERU65" s="161"/>
      <c r="ERV65" s="160"/>
      <c r="ERW65" s="154"/>
      <c r="ERX65" s="161"/>
      <c r="ERY65" s="160"/>
      <c r="ERZ65" s="154"/>
      <c r="ESA65" s="161"/>
      <c r="ESB65" s="160"/>
      <c r="ESC65" s="154"/>
      <c r="ESD65" s="161"/>
      <c r="ESE65" s="160"/>
      <c r="ESF65" s="154"/>
      <c r="ESG65" s="161"/>
      <c r="ESH65" s="160"/>
      <c r="ESI65" s="154"/>
      <c r="ESJ65" s="161"/>
      <c r="ESK65" s="160"/>
      <c r="ESL65" s="154"/>
      <c r="ESM65" s="161"/>
      <c r="ESN65" s="160"/>
      <c r="ESO65" s="154"/>
      <c r="ESP65" s="161"/>
      <c r="ESQ65" s="160"/>
      <c r="ESR65" s="154"/>
      <c r="ESS65" s="161"/>
      <c r="EST65" s="160"/>
      <c r="ESU65" s="154"/>
      <c r="ESV65" s="161"/>
      <c r="ESW65" s="160"/>
      <c r="ESX65" s="154"/>
      <c r="ESY65" s="161"/>
      <c r="ESZ65" s="160"/>
      <c r="ETA65" s="154"/>
      <c r="ETB65" s="161"/>
      <c r="ETC65" s="160"/>
      <c r="ETD65" s="154"/>
      <c r="ETE65" s="161"/>
      <c r="ETF65" s="160"/>
      <c r="ETG65" s="154"/>
      <c r="ETH65" s="161"/>
      <c r="ETI65" s="160"/>
      <c r="ETJ65" s="154"/>
      <c r="ETK65" s="161"/>
      <c r="ETL65" s="160"/>
      <c r="ETM65" s="154"/>
      <c r="ETN65" s="161"/>
      <c r="ETO65" s="160"/>
      <c r="ETP65" s="154"/>
      <c r="ETQ65" s="161"/>
      <c r="ETR65" s="160"/>
      <c r="ETS65" s="154"/>
      <c r="ETT65" s="161"/>
      <c r="ETU65" s="160"/>
      <c r="ETV65" s="154"/>
      <c r="ETW65" s="161"/>
      <c r="ETX65" s="160"/>
      <c r="ETY65" s="154"/>
      <c r="ETZ65" s="161"/>
      <c r="EUA65" s="160"/>
      <c r="EUB65" s="154"/>
      <c r="EUC65" s="161"/>
      <c r="EUD65" s="160"/>
      <c r="EUE65" s="154"/>
      <c r="EUF65" s="161"/>
      <c r="EUG65" s="160"/>
      <c r="EUH65" s="154"/>
      <c r="EUI65" s="161"/>
      <c r="EUJ65" s="160"/>
      <c r="EUK65" s="154"/>
      <c r="EUL65" s="161"/>
      <c r="EUM65" s="160"/>
      <c r="EUN65" s="154"/>
      <c r="EUO65" s="161"/>
      <c r="EUP65" s="160"/>
      <c r="EUQ65" s="154"/>
      <c r="EUR65" s="161"/>
      <c r="EUS65" s="160"/>
      <c r="EUT65" s="154"/>
      <c r="EUU65" s="161"/>
      <c r="EUV65" s="160"/>
      <c r="EUW65" s="154"/>
      <c r="EUX65" s="161"/>
      <c r="EUY65" s="160"/>
      <c r="EUZ65" s="154"/>
      <c r="EVA65" s="161"/>
      <c r="EVB65" s="160"/>
      <c r="EVC65" s="154"/>
      <c r="EVD65" s="161"/>
      <c r="EVE65" s="160"/>
      <c r="EVF65" s="154"/>
      <c r="EVG65" s="161"/>
      <c r="EVH65" s="160"/>
      <c r="EVI65" s="154"/>
      <c r="EVJ65" s="161"/>
      <c r="EVK65" s="160"/>
      <c r="EVL65" s="154"/>
      <c r="EVM65" s="161"/>
      <c r="EVN65" s="160"/>
      <c r="EVO65" s="154"/>
      <c r="EVP65" s="161"/>
      <c r="EVQ65" s="160"/>
      <c r="EVR65" s="154"/>
      <c r="EVS65" s="161"/>
      <c r="EVT65" s="160"/>
      <c r="EVU65" s="154"/>
      <c r="EVV65" s="161"/>
      <c r="EVW65" s="160"/>
      <c r="EVX65" s="154"/>
      <c r="EVY65" s="161"/>
      <c r="EVZ65" s="160"/>
      <c r="EWA65" s="154"/>
      <c r="EWB65" s="161"/>
      <c r="EWC65" s="160"/>
      <c r="EWD65" s="154"/>
      <c r="EWE65" s="161"/>
      <c r="EWF65" s="160"/>
      <c r="EWG65" s="154"/>
      <c r="EWH65" s="161"/>
      <c r="EWI65" s="160"/>
      <c r="EWJ65" s="154"/>
      <c r="EWK65" s="161"/>
      <c r="EWL65" s="160"/>
      <c r="EWM65" s="154"/>
      <c r="EWN65" s="161"/>
      <c r="EWO65" s="160"/>
      <c r="EWP65" s="154"/>
      <c r="EWQ65" s="161"/>
      <c r="EWR65" s="160"/>
      <c r="EWS65" s="154"/>
      <c r="EWT65" s="161"/>
      <c r="EWU65" s="160"/>
      <c r="EWV65" s="154"/>
      <c r="EWW65" s="161"/>
      <c r="EWX65" s="160"/>
      <c r="EWY65" s="154"/>
      <c r="EWZ65" s="161"/>
      <c r="EXA65" s="160"/>
      <c r="EXB65" s="154"/>
      <c r="EXC65" s="161"/>
      <c r="EXD65" s="160"/>
      <c r="EXE65" s="154"/>
      <c r="EXF65" s="161"/>
      <c r="EXG65" s="160"/>
      <c r="EXH65" s="154"/>
      <c r="EXI65" s="161"/>
      <c r="EXJ65" s="160"/>
      <c r="EXK65" s="154"/>
      <c r="EXL65" s="161"/>
      <c r="EXM65" s="160"/>
      <c r="EXN65" s="154"/>
      <c r="EXO65" s="161"/>
      <c r="EXP65" s="160"/>
      <c r="EXQ65" s="154"/>
      <c r="EXR65" s="161"/>
      <c r="EXS65" s="160"/>
      <c r="EXT65" s="154"/>
      <c r="EXU65" s="161"/>
      <c r="EXV65" s="160"/>
      <c r="EXW65" s="154"/>
      <c r="EXX65" s="161"/>
      <c r="EXY65" s="160"/>
      <c r="EXZ65" s="154"/>
      <c r="EYA65" s="161"/>
      <c r="EYB65" s="160"/>
      <c r="EYC65" s="154"/>
      <c r="EYD65" s="161"/>
      <c r="EYE65" s="160"/>
      <c r="EYF65" s="154"/>
      <c r="EYG65" s="161"/>
      <c r="EYH65" s="160"/>
      <c r="EYI65" s="154"/>
      <c r="EYJ65" s="161"/>
      <c r="EYK65" s="160"/>
      <c r="EYL65" s="154"/>
      <c r="EYM65" s="161"/>
      <c r="EYN65" s="160"/>
      <c r="EYO65" s="154"/>
      <c r="EYP65" s="161"/>
      <c r="EYQ65" s="160"/>
      <c r="EYR65" s="154"/>
      <c r="EYS65" s="161"/>
      <c r="EYT65" s="160"/>
      <c r="EYU65" s="154"/>
      <c r="EYV65" s="161"/>
      <c r="EYW65" s="160"/>
      <c r="EYX65" s="154"/>
      <c r="EYY65" s="161"/>
      <c r="EYZ65" s="160"/>
      <c r="EZA65" s="154"/>
      <c r="EZB65" s="161"/>
      <c r="EZC65" s="160"/>
      <c r="EZD65" s="154"/>
      <c r="EZE65" s="161"/>
      <c r="EZF65" s="160"/>
      <c r="EZG65" s="154"/>
      <c r="EZH65" s="161"/>
      <c r="EZI65" s="160"/>
      <c r="EZJ65" s="154"/>
      <c r="EZK65" s="161"/>
      <c r="EZL65" s="160"/>
      <c r="EZM65" s="154"/>
      <c r="EZN65" s="161"/>
      <c r="EZO65" s="160"/>
      <c r="EZP65" s="154"/>
      <c r="EZQ65" s="161"/>
      <c r="EZR65" s="160"/>
      <c r="EZS65" s="154"/>
      <c r="EZT65" s="161"/>
      <c r="EZU65" s="160"/>
      <c r="EZV65" s="154"/>
      <c r="EZW65" s="161"/>
      <c r="EZX65" s="160"/>
      <c r="EZY65" s="154"/>
      <c r="EZZ65" s="161"/>
      <c r="FAA65" s="160"/>
      <c r="FAB65" s="154"/>
      <c r="FAC65" s="161"/>
      <c r="FAD65" s="160"/>
      <c r="FAE65" s="154"/>
      <c r="FAF65" s="161"/>
      <c r="FAG65" s="160"/>
      <c r="FAH65" s="154"/>
      <c r="FAI65" s="161"/>
      <c r="FAJ65" s="160"/>
      <c r="FAK65" s="154"/>
      <c r="FAL65" s="161"/>
      <c r="FAM65" s="160"/>
      <c r="FAN65" s="154"/>
      <c r="FAO65" s="161"/>
      <c r="FAP65" s="160"/>
      <c r="FAQ65" s="154"/>
      <c r="FAR65" s="161"/>
      <c r="FAS65" s="160"/>
      <c r="FAT65" s="154"/>
      <c r="FAU65" s="161"/>
      <c r="FAV65" s="160"/>
      <c r="FAW65" s="154"/>
      <c r="FAX65" s="161"/>
      <c r="FAY65" s="160"/>
      <c r="FAZ65" s="154"/>
      <c r="FBA65" s="161"/>
      <c r="FBB65" s="160"/>
      <c r="FBC65" s="154"/>
      <c r="FBD65" s="161"/>
      <c r="FBE65" s="160"/>
      <c r="FBF65" s="154"/>
      <c r="FBG65" s="161"/>
      <c r="FBH65" s="160"/>
      <c r="FBI65" s="154"/>
      <c r="FBJ65" s="161"/>
      <c r="FBK65" s="160"/>
      <c r="FBL65" s="154"/>
      <c r="FBM65" s="161"/>
      <c r="FBN65" s="160"/>
      <c r="FBO65" s="154"/>
      <c r="FBP65" s="161"/>
      <c r="FBQ65" s="160"/>
      <c r="FBR65" s="154"/>
      <c r="FBS65" s="161"/>
      <c r="FBT65" s="160"/>
      <c r="FBU65" s="154"/>
      <c r="FBV65" s="161"/>
      <c r="FBW65" s="160"/>
      <c r="FBX65" s="154"/>
      <c r="FBY65" s="161"/>
      <c r="FBZ65" s="160"/>
      <c r="FCA65" s="154"/>
      <c r="FCB65" s="161"/>
      <c r="FCC65" s="160"/>
      <c r="FCD65" s="154"/>
      <c r="FCE65" s="161"/>
      <c r="FCF65" s="160"/>
      <c r="FCG65" s="154"/>
      <c r="FCH65" s="161"/>
      <c r="FCI65" s="160"/>
      <c r="FCJ65" s="154"/>
      <c r="FCK65" s="161"/>
      <c r="FCL65" s="160"/>
      <c r="FCM65" s="154"/>
      <c r="FCN65" s="161"/>
      <c r="FCO65" s="160"/>
      <c r="FCP65" s="154"/>
      <c r="FCQ65" s="161"/>
      <c r="FCR65" s="160"/>
      <c r="FCS65" s="154"/>
      <c r="FCT65" s="161"/>
      <c r="FCU65" s="160"/>
      <c r="FCV65" s="154"/>
      <c r="FCW65" s="161"/>
      <c r="FCX65" s="160"/>
      <c r="FCY65" s="154"/>
      <c r="FCZ65" s="161"/>
      <c r="FDA65" s="160"/>
      <c r="FDB65" s="154"/>
      <c r="FDC65" s="161"/>
      <c r="FDD65" s="160"/>
      <c r="FDE65" s="154"/>
      <c r="FDF65" s="161"/>
      <c r="FDG65" s="160"/>
      <c r="FDH65" s="154"/>
      <c r="FDI65" s="161"/>
      <c r="FDJ65" s="160"/>
      <c r="FDK65" s="154"/>
      <c r="FDL65" s="161"/>
      <c r="FDM65" s="160"/>
      <c r="FDN65" s="154"/>
      <c r="FDO65" s="161"/>
      <c r="FDP65" s="160"/>
      <c r="FDQ65" s="154"/>
      <c r="FDR65" s="161"/>
      <c r="FDS65" s="160"/>
      <c r="FDT65" s="154"/>
      <c r="FDU65" s="161"/>
      <c r="FDV65" s="160"/>
      <c r="FDW65" s="154"/>
      <c r="FDX65" s="161"/>
      <c r="FDY65" s="160"/>
      <c r="FDZ65" s="154"/>
      <c r="FEA65" s="161"/>
      <c r="FEB65" s="160"/>
      <c r="FEC65" s="154"/>
      <c r="FED65" s="161"/>
      <c r="FEE65" s="160"/>
      <c r="FEF65" s="154"/>
      <c r="FEG65" s="161"/>
      <c r="FEH65" s="160"/>
      <c r="FEI65" s="154"/>
      <c r="FEJ65" s="161"/>
      <c r="FEK65" s="160"/>
      <c r="FEL65" s="154"/>
      <c r="FEM65" s="161"/>
      <c r="FEN65" s="160"/>
      <c r="FEO65" s="154"/>
      <c r="FEP65" s="161"/>
      <c r="FEQ65" s="160"/>
      <c r="FER65" s="154"/>
      <c r="FES65" s="161"/>
      <c r="FET65" s="160"/>
      <c r="FEU65" s="154"/>
      <c r="FEV65" s="161"/>
      <c r="FEW65" s="160"/>
      <c r="FEX65" s="154"/>
      <c r="FEY65" s="161"/>
      <c r="FEZ65" s="160"/>
      <c r="FFA65" s="154"/>
      <c r="FFB65" s="161"/>
      <c r="FFC65" s="160"/>
      <c r="FFD65" s="154"/>
      <c r="FFE65" s="161"/>
      <c r="FFF65" s="160"/>
      <c r="FFG65" s="154"/>
      <c r="FFH65" s="161"/>
      <c r="FFI65" s="160"/>
      <c r="FFJ65" s="154"/>
      <c r="FFK65" s="161"/>
      <c r="FFL65" s="160"/>
      <c r="FFM65" s="154"/>
      <c r="FFN65" s="161"/>
      <c r="FFO65" s="160"/>
      <c r="FFP65" s="154"/>
      <c r="FFQ65" s="161"/>
      <c r="FFR65" s="160"/>
      <c r="FFS65" s="154"/>
      <c r="FFT65" s="161"/>
      <c r="FFU65" s="160"/>
      <c r="FFV65" s="154"/>
      <c r="FFW65" s="161"/>
      <c r="FFX65" s="160"/>
      <c r="FFY65" s="154"/>
      <c r="FFZ65" s="161"/>
      <c r="FGA65" s="160"/>
      <c r="FGB65" s="154"/>
      <c r="FGC65" s="161"/>
      <c r="FGD65" s="160"/>
      <c r="FGE65" s="154"/>
      <c r="FGF65" s="161"/>
      <c r="FGG65" s="160"/>
      <c r="FGH65" s="154"/>
      <c r="FGI65" s="161"/>
      <c r="FGJ65" s="160"/>
      <c r="FGK65" s="154"/>
      <c r="FGL65" s="161"/>
      <c r="FGM65" s="160"/>
      <c r="FGN65" s="154"/>
      <c r="FGO65" s="161"/>
      <c r="FGP65" s="160"/>
      <c r="FGQ65" s="154"/>
      <c r="FGR65" s="161"/>
      <c r="FGS65" s="160"/>
      <c r="FGT65" s="154"/>
      <c r="FGU65" s="161"/>
      <c r="FGV65" s="160"/>
      <c r="FGW65" s="154"/>
      <c r="FGX65" s="161"/>
      <c r="FGY65" s="160"/>
      <c r="FGZ65" s="154"/>
      <c r="FHA65" s="161"/>
      <c r="FHB65" s="160"/>
      <c r="FHC65" s="154"/>
      <c r="FHD65" s="161"/>
      <c r="FHE65" s="160"/>
      <c r="FHF65" s="154"/>
      <c r="FHG65" s="161"/>
      <c r="FHH65" s="160"/>
      <c r="FHI65" s="154"/>
      <c r="FHJ65" s="161"/>
      <c r="FHK65" s="160"/>
      <c r="FHL65" s="154"/>
      <c r="FHM65" s="161"/>
      <c r="FHN65" s="160"/>
      <c r="FHO65" s="154"/>
      <c r="FHP65" s="161"/>
      <c r="FHQ65" s="160"/>
      <c r="FHR65" s="154"/>
      <c r="FHS65" s="161"/>
      <c r="FHT65" s="160"/>
      <c r="FHU65" s="154"/>
      <c r="FHV65" s="161"/>
      <c r="FHW65" s="160"/>
      <c r="FHX65" s="154"/>
      <c r="FHY65" s="161"/>
      <c r="FHZ65" s="160"/>
      <c r="FIA65" s="154"/>
      <c r="FIB65" s="161"/>
      <c r="FIC65" s="160"/>
      <c r="FID65" s="154"/>
      <c r="FIE65" s="161"/>
      <c r="FIF65" s="160"/>
      <c r="FIG65" s="154"/>
      <c r="FIH65" s="161"/>
      <c r="FII65" s="160"/>
      <c r="FIJ65" s="154"/>
      <c r="FIK65" s="161"/>
      <c r="FIL65" s="160"/>
      <c r="FIM65" s="154"/>
      <c r="FIN65" s="161"/>
      <c r="FIO65" s="160"/>
      <c r="FIP65" s="154"/>
      <c r="FIQ65" s="161"/>
      <c r="FIR65" s="160"/>
      <c r="FIS65" s="154"/>
      <c r="FIT65" s="161"/>
      <c r="FIU65" s="160"/>
      <c r="FIV65" s="154"/>
      <c r="FIW65" s="161"/>
      <c r="FIX65" s="160"/>
      <c r="FIY65" s="154"/>
      <c r="FIZ65" s="161"/>
      <c r="FJA65" s="160"/>
      <c r="FJB65" s="154"/>
      <c r="FJC65" s="161"/>
      <c r="FJD65" s="160"/>
      <c r="FJE65" s="154"/>
      <c r="FJF65" s="161"/>
      <c r="FJG65" s="160"/>
      <c r="FJH65" s="154"/>
      <c r="FJI65" s="161"/>
      <c r="FJJ65" s="160"/>
      <c r="FJK65" s="154"/>
      <c r="FJL65" s="161"/>
      <c r="FJM65" s="160"/>
      <c r="FJN65" s="154"/>
      <c r="FJO65" s="161"/>
      <c r="FJP65" s="160"/>
      <c r="FJQ65" s="154"/>
      <c r="FJR65" s="161"/>
      <c r="FJS65" s="160"/>
      <c r="FJT65" s="154"/>
      <c r="FJU65" s="161"/>
      <c r="FJV65" s="160"/>
      <c r="FJW65" s="154"/>
      <c r="FJX65" s="161"/>
      <c r="FJY65" s="160"/>
      <c r="FJZ65" s="154"/>
      <c r="FKA65" s="161"/>
      <c r="FKB65" s="160"/>
      <c r="FKC65" s="154"/>
      <c r="FKD65" s="161"/>
      <c r="FKE65" s="160"/>
      <c r="FKF65" s="154"/>
      <c r="FKG65" s="161"/>
      <c r="FKH65" s="160"/>
      <c r="FKI65" s="154"/>
      <c r="FKJ65" s="161"/>
      <c r="FKK65" s="160"/>
      <c r="FKL65" s="154"/>
      <c r="FKM65" s="161"/>
      <c r="FKN65" s="160"/>
      <c r="FKO65" s="154"/>
      <c r="FKP65" s="161"/>
      <c r="FKQ65" s="160"/>
      <c r="FKR65" s="154"/>
      <c r="FKS65" s="161"/>
      <c r="FKT65" s="160"/>
      <c r="FKU65" s="154"/>
      <c r="FKV65" s="161"/>
      <c r="FKW65" s="160"/>
      <c r="FKX65" s="154"/>
      <c r="FKY65" s="161"/>
      <c r="FKZ65" s="160"/>
      <c r="FLA65" s="154"/>
      <c r="FLB65" s="161"/>
      <c r="FLC65" s="160"/>
      <c r="FLD65" s="154"/>
      <c r="FLE65" s="161"/>
      <c r="FLF65" s="160"/>
      <c r="FLG65" s="154"/>
      <c r="FLH65" s="161"/>
      <c r="FLI65" s="160"/>
      <c r="FLJ65" s="154"/>
      <c r="FLK65" s="161"/>
      <c r="FLL65" s="160"/>
      <c r="FLM65" s="154"/>
      <c r="FLN65" s="161"/>
      <c r="FLO65" s="160"/>
      <c r="FLP65" s="154"/>
      <c r="FLQ65" s="161"/>
      <c r="FLR65" s="160"/>
      <c r="FLS65" s="154"/>
      <c r="FLT65" s="161"/>
      <c r="FLU65" s="160"/>
      <c r="FLV65" s="154"/>
      <c r="FLW65" s="161"/>
      <c r="FLX65" s="160"/>
      <c r="FLY65" s="154"/>
      <c r="FLZ65" s="161"/>
      <c r="FMA65" s="160"/>
      <c r="FMB65" s="154"/>
      <c r="FMC65" s="161"/>
      <c r="FMD65" s="160"/>
      <c r="FME65" s="154"/>
      <c r="FMF65" s="161"/>
      <c r="FMG65" s="160"/>
      <c r="FMH65" s="154"/>
      <c r="FMI65" s="161"/>
      <c r="FMJ65" s="160"/>
      <c r="FMK65" s="154"/>
      <c r="FML65" s="161"/>
      <c r="FMM65" s="160"/>
      <c r="FMN65" s="154"/>
      <c r="FMO65" s="161"/>
      <c r="FMP65" s="160"/>
      <c r="FMQ65" s="154"/>
      <c r="FMR65" s="161"/>
      <c r="FMS65" s="160"/>
      <c r="FMT65" s="154"/>
      <c r="FMU65" s="161"/>
      <c r="FMV65" s="160"/>
      <c r="FMW65" s="154"/>
      <c r="FMX65" s="161"/>
      <c r="FMY65" s="160"/>
      <c r="FMZ65" s="154"/>
      <c r="FNA65" s="161"/>
      <c r="FNB65" s="160"/>
      <c r="FNC65" s="154"/>
      <c r="FND65" s="161"/>
      <c r="FNE65" s="160"/>
      <c r="FNF65" s="154"/>
      <c r="FNG65" s="161"/>
      <c r="FNH65" s="160"/>
      <c r="FNI65" s="154"/>
      <c r="FNJ65" s="161"/>
      <c r="FNK65" s="160"/>
      <c r="FNL65" s="154"/>
      <c r="FNM65" s="161"/>
      <c r="FNN65" s="160"/>
      <c r="FNO65" s="154"/>
      <c r="FNP65" s="161"/>
      <c r="FNQ65" s="160"/>
      <c r="FNR65" s="154"/>
      <c r="FNS65" s="161"/>
      <c r="FNT65" s="160"/>
      <c r="FNU65" s="154"/>
      <c r="FNV65" s="161"/>
      <c r="FNW65" s="160"/>
      <c r="FNX65" s="154"/>
      <c r="FNY65" s="161"/>
      <c r="FNZ65" s="160"/>
      <c r="FOA65" s="154"/>
      <c r="FOB65" s="161"/>
      <c r="FOC65" s="160"/>
      <c r="FOD65" s="154"/>
      <c r="FOE65" s="161"/>
      <c r="FOF65" s="160"/>
      <c r="FOG65" s="154"/>
      <c r="FOH65" s="161"/>
      <c r="FOI65" s="160"/>
      <c r="FOJ65" s="154"/>
      <c r="FOK65" s="161"/>
      <c r="FOL65" s="160"/>
      <c r="FOM65" s="154"/>
      <c r="FON65" s="161"/>
      <c r="FOO65" s="160"/>
      <c r="FOP65" s="154"/>
      <c r="FOQ65" s="161"/>
      <c r="FOR65" s="160"/>
      <c r="FOS65" s="154"/>
      <c r="FOT65" s="161"/>
      <c r="FOU65" s="160"/>
      <c r="FOV65" s="154"/>
      <c r="FOW65" s="161"/>
      <c r="FOX65" s="160"/>
      <c r="FOY65" s="154"/>
      <c r="FOZ65" s="161"/>
      <c r="FPA65" s="160"/>
      <c r="FPB65" s="154"/>
      <c r="FPC65" s="161"/>
      <c r="FPD65" s="160"/>
      <c r="FPE65" s="154"/>
      <c r="FPF65" s="161"/>
      <c r="FPG65" s="160"/>
      <c r="FPH65" s="154"/>
      <c r="FPI65" s="161"/>
      <c r="FPJ65" s="160"/>
      <c r="FPK65" s="154"/>
      <c r="FPL65" s="161"/>
      <c r="FPM65" s="160"/>
      <c r="FPN65" s="154"/>
      <c r="FPO65" s="161"/>
      <c r="FPP65" s="160"/>
      <c r="FPQ65" s="154"/>
      <c r="FPR65" s="161"/>
      <c r="FPS65" s="160"/>
      <c r="FPT65" s="154"/>
      <c r="FPU65" s="161"/>
      <c r="FPV65" s="160"/>
      <c r="FPW65" s="154"/>
      <c r="FPX65" s="161"/>
      <c r="FPY65" s="160"/>
      <c r="FPZ65" s="154"/>
      <c r="FQA65" s="161"/>
      <c r="FQB65" s="160"/>
      <c r="FQC65" s="154"/>
      <c r="FQD65" s="161"/>
      <c r="FQE65" s="160"/>
      <c r="FQF65" s="154"/>
      <c r="FQG65" s="161"/>
      <c r="FQH65" s="160"/>
      <c r="FQI65" s="154"/>
      <c r="FQJ65" s="161"/>
      <c r="FQK65" s="160"/>
      <c r="FQL65" s="154"/>
      <c r="FQM65" s="161"/>
      <c r="FQN65" s="160"/>
      <c r="FQO65" s="154"/>
      <c r="FQP65" s="161"/>
      <c r="FQQ65" s="160"/>
      <c r="FQR65" s="154"/>
      <c r="FQS65" s="161"/>
      <c r="FQT65" s="160"/>
      <c r="FQU65" s="154"/>
      <c r="FQV65" s="161"/>
      <c r="FQW65" s="160"/>
      <c r="FQX65" s="154"/>
      <c r="FQY65" s="161"/>
      <c r="FQZ65" s="160"/>
      <c r="FRA65" s="154"/>
      <c r="FRB65" s="161"/>
      <c r="FRC65" s="160"/>
      <c r="FRD65" s="154"/>
      <c r="FRE65" s="161"/>
      <c r="FRF65" s="160"/>
      <c r="FRG65" s="154"/>
      <c r="FRH65" s="161"/>
      <c r="FRI65" s="160"/>
      <c r="FRJ65" s="154"/>
      <c r="FRK65" s="161"/>
      <c r="FRL65" s="160"/>
      <c r="FRM65" s="154"/>
      <c r="FRN65" s="161"/>
      <c r="FRO65" s="160"/>
      <c r="FRP65" s="154"/>
      <c r="FRQ65" s="161"/>
      <c r="FRR65" s="160"/>
      <c r="FRS65" s="154"/>
      <c r="FRT65" s="161"/>
      <c r="FRU65" s="160"/>
      <c r="FRV65" s="154"/>
      <c r="FRW65" s="161"/>
      <c r="FRX65" s="160"/>
      <c r="FRY65" s="154"/>
      <c r="FRZ65" s="161"/>
      <c r="FSA65" s="160"/>
      <c r="FSB65" s="154"/>
      <c r="FSC65" s="161"/>
      <c r="FSD65" s="160"/>
      <c r="FSE65" s="154"/>
      <c r="FSF65" s="161"/>
      <c r="FSG65" s="160"/>
      <c r="FSH65" s="154"/>
      <c r="FSI65" s="161"/>
      <c r="FSJ65" s="160"/>
      <c r="FSK65" s="154"/>
      <c r="FSL65" s="161"/>
      <c r="FSM65" s="160"/>
      <c r="FSN65" s="154"/>
      <c r="FSO65" s="161"/>
      <c r="FSP65" s="160"/>
      <c r="FSQ65" s="154"/>
      <c r="FSR65" s="161"/>
      <c r="FSS65" s="160"/>
      <c r="FST65" s="154"/>
      <c r="FSU65" s="161"/>
      <c r="FSV65" s="160"/>
      <c r="FSW65" s="154"/>
      <c r="FSX65" s="161"/>
      <c r="FSY65" s="160"/>
      <c r="FSZ65" s="154"/>
      <c r="FTA65" s="161"/>
      <c r="FTB65" s="160"/>
      <c r="FTC65" s="154"/>
      <c r="FTD65" s="161"/>
      <c r="FTE65" s="160"/>
      <c r="FTF65" s="154"/>
      <c r="FTG65" s="161"/>
      <c r="FTH65" s="160"/>
      <c r="FTI65" s="154"/>
      <c r="FTJ65" s="161"/>
      <c r="FTK65" s="160"/>
      <c r="FTL65" s="154"/>
      <c r="FTM65" s="161"/>
      <c r="FTN65" s="160"/>
      <c r="FTO65" s="154"/>
      <c r="FTP65" s="161"/>
      <c r="FTQ65" s="160"/>
      <c r="FTR65" s="154"/>
      <c r="FTS65" s="161"/>
      <c r="FTT65" s="160"/>
      <c r="FTU65" s="154"/>
      <c r="FTV65" s="161"/>
      <c r="FTW65" s="160"/>
      <c r="FTX65" s="154"/>
      <c r="FTY65" s="161"/>
      <c r="FTZ65" s="160"/>
      <c r="FUA65" s="154"/>
      <c r="FUB65" s="161"/>
      <c r="FUC65" s="160"/>
      <c r="FUD65" s="154"/>
      <c r="FUE65" s="161"/>
      <c r="FUF65" s="160"/>
      <c r="FUG65" s="154"/>
      <c r="FUH65" s="161"/>
      <c r="FUI65" s="160"/>
      <c r="FUJ65" s="154"/>
      <c r="FUK65" s="161"/>
      <c r="FUL65" s="160"/>
      <c r="FUM65" s="154"/>
      <c r="FUN65" s="161"/>
      <c r="FUO65" s="160"/>
      <c r="FUP65" s="154"/>
      <c r="FUQ65" s="161"/>
      <c r="FUR65" s="160"/>
      <c r="FUS65" s="154"/>
      <c r="FUT65" s="161"/>
      <c r="FUU65" s="160"/>
      <c r="FUV65" s="154"/>
      <c r="FUW65" s="161"/>
      <c r="FUX65" s="160"/>
      <c r="FUY65" s="154"/>
      <c r="FUZ65" s="161"/>
      <c r="FVA65" s="160"/>
      <c r="FVB65" s="154"/>
      <c r="FVC65" s="161"/>
      <c r="FVD65" s="160"/>
      <c r="FVE65" s="154"/>
      <c r="FVF65" s="161"/>
      <c r="FVG65" s="160"/>
      <c r="FVH65" s="154"/>
      <c r="FVI65" s="161"/>
      <c r="FVJ65" s="160"/>
      <c r="FVK65" s="154"/>
      <c r="FVL65" s="161"/>
      <c r="FVM65" s="160"/>
      <c r="FVN65" s="154"/>
      <c r="FVO65" s="161"/>
      <c r="FVP65" s="160"/>
      <c r="FVQ65" s="154"/>
      <c r="FVR65" s="161"/>
      <c r="FVS65" s="160"/>
      <c r="FVT65" s="154"/>
      <c r="FVU65" s="161"/>
      <c r="FVV65" s="160"/>
      <c r="FVW65" s="154"/>
      <c r="FVX65" s="161"/>
      <c r="FVY65" s="160"/>
      <c r="FVZ65" s="154"/>
      <c r="FWA65" s="161"/>
      <c r="FWB65" s="160"/>
      <c r="FWC65" s="154"/>
      <c r="FWD65" s="161"/>
      <c r="FWE65" s="160"/>
      <c r="FWF65" s="154"/>
      <c r="FWG65" s="161"/>
      <c r="FWH65" s="160"/>
      <c r="FWI65" s="154"/>
      <c r="FWJ65" s="161"/>
      <c r="FWK65" s="160"/>
      <c r="FWL65" s="154"/>
      <c r="FWM65" s="161"/>
      <c r="FWN65" s="160"/>
      <c r="FWO65" s="154"/>
      <c r="FWP65" s="161"/>
      <c r="FWQ65" s="160"/>
      <c r="FWR65" s="154"/>
      <c r="FWS65" s="161"/>
      <c r="FWT65" s="160"/>
      <c r="FWU65" s="154"/>
      <c r="FWV65" s="161"/>
      <c r="FWW65" s="160"/>
      <c r="FWX65" s="154"/>
      <c r="FWY65" s="161"/>
      <c r="FWZ65" s="160"/>
      <c r="FXA65" s="154"/>
      <c r="FXB65" s="161"/>
      <c r="FXC65" s="160"/>
      <c r="FXD65" s="154"/>
      <c r="FXE65" s="161"/>
      <c r="FXF65" s="160"/>
      <c r="FXG65" s="154"/>
      <c r="FXH65" s="161"/>
      <c r="FXI65" s="160"/>
      <c r="FXJ65" s="154"/>
      <c r="FXK65" s="161"/>
      <c r="FXL65" s="160"/>
      <c r="FXM65" s="154"/>
      <c r="FXN65" s="161"/>
      <c r="FXO65" s="160"/>
      <c r="FXP65" s="154"/>
      <c r="FXQ65" s="161"/>
      <c r="FXR65" s="160"/>
      <c r="FXS65" s="154"/>
      <c r="FXT65" s="161"/>
      <c r="FXU65" s="160"/>
      <c r="FXV65" s="154"/>
      <c r="FXW65" s="161"/>
      <c r="FXX65" s="160"/>
      <c r="FXY65" s="154"/>
      <c r="FXZ65" s="161"/>
      <c r="FYA65" s="160"/>
      <c r="FYB65" s="154"/>
      <c r="FYC65" s="161"/>
      <c r="FYD65" s="160"/>
      <c r="FYE65" s="154"/>
      <c r="FYF65" s="161"/>
      <c r="FYG65" s="160"/>
      <c r="FYH65" s="154"/>
      <c r="FYI65" s="161"/>
      <c r="FYJ65" s="160"/>
      <c r="FYK65" s="154"/>
      <c r="FYL65" s="161"/>
      <c r="FYM65" s="160"/>
      <c r="FYN65" s="154"/>
      <c r="FYO65" s="161"/>
      <c r="FYP65" s="160"/>
      <c r="FYQ65" s="154"/>
      <c r="FYR65" s="161"/>
      <c r="FYS65" s="160"/>
      <c r="FYT65" s="154"/>
      <c r="FYU65" s="161"/>
      <c r="FYV65" s="160"/>
      <c r="FYW65" s="154"/>
      <c r="FYX65" s="161"/>
      <c r="FYY65" s="160"/>
      <c r="FYZ65" s="154"/>
      <c r="FZA65" s="161"/>
      <c r="FZB65" s="160"/>
      <c r="FZC65" s="154"/>
      <c r="FZD65" s="161"/>
      <c r="FZE65" s="160"/>
      <c r="FZF65" s="154"/>
      <c r="FZG65" s="161"/>
      <c r="FZH65" s="160"/>
      <c r="FZI65" s="154"/>
      <c r="FZJ65" s="161"/>
      <c r="FZK65" s="160"/>
      <c r="FZL65" s="154"/>
      <c r="FZM65" s="161"/>
      <c r="FZN65" s="160"/>
      <c r="FZO65" s="154"/>
      <c r="FZP65" s="161"/>
      <c r="FZQ65" s="160"/>
      <c r="FZR65" s="154"/>
      <c r="FZS65" s="161"/>
      <c r="FZT65" s="160"/>
      <c r="FZU65" s="154"/>
      <c r="FZV65" s="161"/>
      <c r="FZW65" s="160"/>
      <c r="FZX65" s="154"/>
      <c r="FZY65" s="161"/>
      <c r="FZZ65" s="160"/>
      <c r="GAA65" s="154"/>
      <c r="GAB65" s="161"/>
      <c r="GAC65" s="160"/>
      <c r="GAD65" s="154"/>
      <c r="GAE65" s="161"/>
      <c r="GAF65" s="160"/>
      <c r="GAG65" s="154"/>
      <c r="GAH65" s="161"/>
      <c r="GAI65" s="160"/>
      <c r="GAJ65" s="154"/>
      <c r="GAK65" s="161"/>
      <c r="GAL65" s="160"/>
      <c r="GAM65" s="154"/>
      <c r="GAN65" s="161"/>
      <c r="GAO65" s="160"/>
      <c r="GAP65" s="154"/>
      <c r="GAQ65" s="161"/>
      <c r="GAR65" s="160"/>
      <c r="GAS65" s="154"/>
      <c r="GAT65" s="161"/>
      <c r="GAU65" s="160"/>
      <c r="GAV65" s="154"/>
      <c r="GAW65" s="161"/>
      <c r="GAX65" s="160"/>
      <c r="GAY65" s="154"/>
      <c r="GAZ65" s="161"/>
      <c r="GBA65" s="160"/>
      <c r="GBB65" s="154"/>
      <c r="GBC65" s="161"/>
      <c r="GBD65" s="160"/>
      <c r="GBE65" s="154"/>
      <c r="GBF65" s="161"/>
      <c r="GBG65" s="160"/>
      <c r="GBH65" s="154"/>
      <c r="GBI65" s="161"/>
      <c r="GBJ65" s="160"/>
      <c r="GBK65" s="154"/>
      <c r="GBL65" s="161"/>
      <c r="GBM65" s="160"/>
      <c r="GBN65" s="154"/>
      <c r="GBO65" s="161"/>
      <c r="GBP65" s="160"/>
      <c r="GBQ65" s="154"/>
      <c r="GBR65" s="161"/>
      <c r="GBS65" s="160"/>
      <c r="GBT65" s="154"/>
      <c r="GBU65" s="161"/>
      <c r="GBV65" s="160"/>
      <c r="GBW65" s="154"/>
      <c r="GBX65" s="161"/>
      <c r="GBY65" s="160"/>
      <c r="GBZ65" s="154"/>
      <c r="GCA65" s="161"/>
      <c r="GCB65" s="160"/>
      <c r="GCC65" s="154"/>
      <c r="GCD65" s="161"/>
      <c r="GCE65" s="160"/>
      <c r="GCF65" s="154"/>
      <c r="GCG65" s="161"/>
      <c r="GCH65" s="160"/>
      <c r="GCI65" s="154"/>
      <c r="GCJ65" s="161"/>
      <c r="GCK65" s="160"/>
      <c r="GCL65" s="154"/>
      <c r="GCM65" s="161"/>
      <c r="GCN65" s="160"/>
      <c r="GCO65" s="154"/>
      <c r="GCP65" s="161"/>
      <c r="GCQ65" s="160"/>
      <c r="GCR65" s="154"/>
      <c r="GCS65" s="161"/>
      <c r="GCT65" s="160"/>
      <c r="GCU65" s="154"/>
      <c r="GCV65" s="161"/>
      <c r="GCW65" s="160"/>
      <c r="GCX65" s="154"/>
      <c r="GCY65" s="161"/>
      <c r="GCZ65" s="160"/>
      <c r="GDA65" s="154"/>
      <c r="GDB65" s="161"/>
      <c r="GDC65" s="160"/>
      <c r="GDD65" s="154"/>
      <c r="GDE65" s="161"/>
      <c r="GDF65" s="160"/>
      <c r="GDG65" s="154"/>
      <c r="GDH65" s="161"/>
      <c r="GDI65" s="160"/>
      <c r="GDJ65" s="154"/>
      <c r="GDK65" s="161"/>
      <c r="GDL65" s="160"/>
      <c r="GDM65" s="154"/>
      <c r="GDN65" s="161"/>
      <c r="GDO65" s="160"/>
      <c r="GDP65" s="154"/>
      <c r="GDQ65" s="161"/>
      <c r="GDR65" s="160"/>
      <c r="GDS65" s="154"/>
      <c r="GDT65" s="161"/>
      <c r="GDU65" s="160"/>
      <c r="GDV65" s="154"/>
      <c r="GDW65" s="161"/>
      <c r="GDX65" s="160"/>
      <c r="GDY65" s="154"/>
      <c r="GDZ65" s="161"/>
      <c r="GEA65" s="160"/>
      <c r="GEB65" s="154"/>
      <c r="GEC65" s="161"/>
      <c r="GED65" s="160"/>
      <c r="GEE65" s="154"/>
      <c r="GEF65" s="161"/>
      <c r="GEG65" s="160"/>
      <c r="GEH65" s="154"/>
      <c r="GEI65" s="161"/>
      <c r="GEJ65" s="160"/>
      <c r="GEK65" s="154"/>
      <c r="GEL65" s="161"/>
      <c r="GEM65" s="160"/>
      <c r="GEN65" s="154"/>
      <c r="GEO65" s="161"/>
      <c r="GEP65" s="160"/>
      <c r="GEQ65" s="154"/>
      <c r="GER65" s="161"/>
      <c r="GES65" s="160"/>
      <c r="GET65" s="154"/>
      <c r="GEU65" s="161"/>
      <c r="GEV65" s="160"/>
      <c r="GEW65" s="154"/>
      <c r="GEX65" s="161"/>
      <c r="GEY65" s="160"/>
      <c r="GEZ65" s="154"/>
      <c r="GFA65" s="161"/>
      <c r="GFB65" s="160"/>
      <c r="GFC65" s="154"/>
      <c r="GFD65" s="161"/>
      <c r="GFE65" s="160"/>
      <c r="GFF65" s="154"/>
      <c r="GFG65" s="161"/>
      <c r="GFH65" s="160"/>
      <c r="GFI65" s="154"/>
      <c r="GFJ65" s="161"/>
      <c r="GFK65" s="160"/>
      <c r="GFL65" s="154"/>
      <c r="GFM65" s="161"/>
      <c r="GFN65" s="160"/>
      <c r="GFO65" s="154"/>
      <c r="GFP65" s="161"/>
      <c r="GFQ65" s="160"/>
      <c r="GFR65" s="154"/>
      <c r="GFS65" s="161"/>
      <c r="GFT65" s="160"/>
      <c r="GFU65" s="154"/>
      <c r="GFV65" s="161"/>
      <c r="GFW65" s="160"/>
      <c r="GFX65" s="154"/>
      <c r="GFY65" s="161"/>
      <c r="GFZ65" s="160"/>
      <c r="GGA65" s="154"/>
      <c r="GGB65" s="161"/>
      <c r="GGC65" s="160"/>
      <c r="GGD65" s="154"/>
      <c r="GGE65" s="161"/>
      <c r="GGF65" s="160"/>
      <c r="GGG65" s="154"/>
      <c r="GGH65" s="161"/>
      <c r="GGI65" s="160"/>
      <c r="GGJ65" s="154"/>
      <c r="GGK65" s="161"/>
      <c r="GGL65" s="160"/>
      <c r="GGM65" s="154"/>
      <c r="GGN65" s="161"/>
      <c r="GGO65" s="160"/>
      <c r="GGP65" s="154"/>
      <c r="GGQ65" s="161"/>
      <c r="GGR65" s="160"/>
      <c r="GGS65" s="154"/>
      <c r="GGT65" s="161"/>
      <c r="GGU65" s="160"/>
      <c r="GGV65" s="154"/>
      <c r="GGW65" s="161"/>
      <c r="GGX65" s="160"/>
      <c r="GGY65" s="154"/>
      <c r="GGZ65" s="161"/>
      <c r="GHA65" s="160"/>
      <c r="GHB65" s="154"/>
      <c r="GHC65" s="161"/>
      <c r="GHD65" s="160"/>
      <c r="GHE65" s="154"/>
      <c r="GHF65" s="161"/>
      <c r="GHG65" s="160"/>
      <c r="GHH65" s="154"/>
      <c r="GHI65" s="161"/>
      <c r="GHJ65" s="160"/>
      <c r="GHK65" s="154"/>
      <c r="GHL65" s="161"/>
      <c r="GHM65" s="160"/>
      <c r="GHN65" s="154"/>
      <c r="GHO65" s="161"/>
      <c r="GHP65" s="160"/>
      <c r="GHQ65" s="154"/>
      <c r="GHR65" s="161"/>
      <c r="GHS65" s="160"/>
      <c r="GHT65" s="154"/>
      <c r="GHU65" s="161"/>
      <c r="GHV65" s="160"/>
      <c r="GHW65" s="154"/>
      <c r="GHX65" s="161"/>
      <c r="GHY65" s="160"/>
      <c r="GHZ65" s="154"/>
      <c r="GIA65" s="161"/>
      <c r="GIB65" s="160"/>
      <c r="GIC65" s="154"/>
      <c r="GID65" s="161"/>
      <c r="GIE65" s="160"/>
      <c r="GIF65" s="154"/>
      <c r="GIG65" s="161"/>
      <c r="GIH65" s="160"/>
      <c r="GII65" s="154"/>
      <c r="GIJ65" s="161"/>
      <c r="GIK65" s="160"/>
      <c r="GIL65" s="154"/>
      <c r="GIM65" s="161"/>
      <c r="GIN65" s="160"/>
      <c r="GIO65" s="154"/>
      <c r="GIP65" s="161"/>
      <c r="GIQ65" s="160"/>
      <c r="GIR65" s="154"/>
      <c r="GIS65" s="161"/>
      <c r="GIT65" s="160"/>
      <c r="GIU65" s="154"/>
      <c r="GIV65" s="161"/>
      <c r="GIW65" s="160"/>
      <c r="GIX65" s="154"/>
      <c r="GIY65" s="161"/>
      <c r="GIZ65" s="160"/>
      <c r="GJA65" s="154"/>
      <c r="GJB65" s="161"/>
      <c r="GJC65" s="160"/>
      <c r="GJD65" s="154"/>
      <c r="GJE65" s="161"/>
      <c r="GJF65" s="160"/>
      <c r="GJG65" s="154"/>
      <c r="GJH65" s="161"/>
      <c r="GJI65" s="160"/>
      <c r="GJJ65" s="154"/>
      <c r="GJK65" s="161"/>
      <c r="GJL65" s="160"/>
      <c r="GJM65" s="154"/>
      <c r="GJN65" s="161"/>
      <c r="GJO65" s="160"/>
      <c r="GJP65" s="154"/>
      <c r="GJQ65" s="161"/>
      <c r="GJR65" s="160"/>
      <c r="GJS65" s="154"/>
      <c r="GJT65" s="161"/>
      <c r="GJU65" s="160"/>
      <c r="GJV65" s="154"/>
      <c r="GJW65" s="161"/>
      <c r="GJX65" s="160"/>
      <c r="GJY65" s="154"/>
      <c r="GJZ65" s="161"/>
      <c r="GKA65" s="160"/>
      <c r="GKB65" s="154"/>
      <c r="GKC65" s="161"/>
      <c r="GKD65" s="160"/>
      <c r="GKE65" s="154"/>
      <c r="GKF65" s="161"/>
      <c r="GKG65" s="160"/>
      <c r="GKH65" s="154"/>
      <c r="GKI65" s="161"/>
      <c r="GKJ65" s="160"/>
      <c r="GKK65" s="154"/>
      <c r="GKL65" s="161"/>
      <c r="GKM65" s="160"/>
      <c r="GKN65" s="154"/>
      <c r="GKO65" s="161"/>
      <c r="GKP65" s="160"/>
      <c r="GKQ65" s="154"/>
      <c r="GKR65" s="161"/>
      <c r="GKS65" s="160"/>
      <c r="GKT65" s="154"/>
      <c r="GKU65" s="161"/>
      <c r="GKV65" s="160"/>
      <c r="GKW65" s="154"/>
      <c r="GKX65" s="161"/>
      <c r="GKY65" s="160"/>
      <c r="GKZ65" s="154"/>
      <c r="GLA65" s="161"/>
      <c r="GLB65" s="160"/>
      <c r="GLC65" s="154"/>
      <c r="GLD65" s="161"/>
      <c r="GLE65" s="160"/>
      <c r="GLF65" s="154"/>
      <c r="GLG65" s="161"/>
      <c r="GLH65" s="160"/>
      <c r="GLI65" s="154"/>
      <c r="GLJ65" s="161"/>
      <c r="GLK65" s="160"/>
      <c r="GLL65" s="154"/>
      <c r="GLM65" s="161"/>
      <c r="GLN65" s="160"/>
      <c r="GLO65" s="154"/>
      <c r="GLP65" s="161"/>
      <c r="GLQ65" s="160"/>
      <c r="GLR65" s="154"/>
      <c r="GLS65" s="161"/>
      <c r="GLT65" s="160"/>
      <c r="GLU65" s="154"/>
      <c r="GLV65" s="161"/>
      <c r="GLW65" s="160"/>
      <c r="GLX65" s="154"/>
      <c r="GLY65" s="161"/>
      <c r="GLZ65" s="160"/>
      <c r="GMA65" s="154"/>
      <c r="GMB65" s="161"/>
      <c r="GMC65" s="160"/>
      <c r="GMD65" s="154"/>
      <c r="GME65" s="161"/>
      <c r="GMF65" s="160"/>
      <c r="GMG65" s="154"/>
      <c r="GMH65" s="161"/>
      <c r="GMI65" s="160"/>
      <c r="GMJ65" s="154"/>
      <c r="GMK65" s="161"/>
      <c r="GML65" s="160"/>
      <c r="GMM65" s="154"/>
      <c r="GMN65" s="161"/>
      <c r="GMO65" s="160"/>
      <c r="GMP65" s="154"/>
      <c r="GMQ65" s="161"/>
      <c r="GMR65" s="160"/>
      <c r="GMS65" s="154"/>
      <c r="GMT65" s="161"/>
      <c r="GMU65" s="160"/>
      <c r="GMV65" s="154"/>
      <c r="GMW65" s="161"/>
      <c r="GMX65" s="160"/>
      <c r="GMY65" s="154"/>
      <c r="GMZ65" s="161"/>
      <c r="GNA65" s="160"/>
      <c r="GNB65" s="154"/>
      <c r="GNC65" s="161"/>
      <c r="GND65" s="160"/>
      <c r="GNE65" s="154"/>
      <c r="GNF65" s="161"/>
      <c r="GNG65" s="160"/>
      <c r="GNH65" s="154"/>
      <c r="GNI65" s="161"/>
      <c r="GNJ65" s="160"/>
      <c r="GNK65" s="154"/>
      <c r="GNL65" s="161"/>
      <c r="GNM65" s="160"/>
      <c r="GNN65" s="154"/>
      <c r="GNO65" s="161"/>
      <c r="GNP65" s="160"/>
      <c r="GNQ65" s="154"/>
      <c r="GNR65" s="161"/>
      <c r="GNS65" s="160"/>
      <c r="GNT65" s="154"/>
      <c r="GNU65" s="161"/>
      <c r="GNV65" s="160"/>
      <c r="GNW65" s="154"/>
      <c r="GNX65" s="161"/>
      <c r="GNY65" s="160"/>
      <c r="GNZ65" s="154"/>
      <c r="GOA65" s="161"/>
      <c r="GOB65" s="160"/>
      <c r="GOC65" s="154"/>
      <c r="GOD65" s="161"/>
      <c r="GOE65" s="160"/>
      <c r="GOF65" s="154"/>
      <c r="GOG65" s="161"/>
      <c r="GOH65" s="160"/>
      <c r="GOI65" s="154"/>
      <c r="GOJ65" s="161"/>
      <c r="GOK65" s="160"/>
      <c r="GOL65" s="154"/>
      <c r="GOM65" s="161"/>
      <c r="GON65" s="160"/>
      <c r="GOO65" s="154"/>
      <c r="GOP65" s="161"/>
      <c r="GOQ65" s="160"/>
      <c r="GOR65" s="154"/>
      <c r="GOS65" s="161"/>
      <c r="GOT65" s="160"/>
      <c r="GOU65" s="154"/>
      <c r="GOV65" s="161"/>
      <c r="GOW65" s="160"/>
      <c r="GOX65" s="154"/>
      <c r="GOY65" s="161"/>
      <c r="GOZ65" s="160"/>
      <c r="GPA65" s="154"/>
      <c r="GPB65" s="161"/>
      <c r="GPC65" s="160"/>
      <c r="GPD65" s="154"/>
      <c r="GPE65" s="161"/>
      <c r="GPF65" s="160"/>
      <c r="GPG65" s="154"/>
      <c r="GPH65" s="161"/>
      <c r="GPI65" s="160"/>
      <c r="GPJ65" s="154"/>
      <c r="GPK65" s="161"/>
      <c r="GPL65" s="160"/>
      <c r="GPM65" s="154"/>
      <c r="GPN65" s="161"/>
      <c r="GPO65" s="160"/>
      <c r="GPP65" s="154"/>
      <c r="GPQ65" s="161"/>
      <c r="GPR65" s="160"/>
      <c r="GPS65" s="154"/>
      <c r="GPT65" s="161"/>
      <c r="GPU65" s="160"/>
      <c r="GPV65" s="154"/>
      <c r="GPW65" s="161"/>
      <c r="GPX65" s="160"/>
      <c r="GPY65" s="154"/>
      <c r="GPZ65" s="161"/>
      <c r="GQA65" s="160"/>
      <c r="GQB65" s="154"/>
      <c r="GQC65" s="161"/>
      <c r="GQD65" s="160"/>
      <c r="GQE65" s="154"/>
      <c r="GQF65" s="161"/>
      <c r="GQG65" s="160"/>
      <c r="GQH65" s="154"/>
      <c r="GQI65" s="161"/>
      <c r="GQJ65" s="160"/>
      <c r="GQK65" s="154"/>
      <c r="GQL65" s="161"/>
      <c r="GQM65" s="160"/>
      <c r="GQN65" s="154"/>
      <c r="GQO65" s="161"/>
      <c r="GQP65" s="160"/>
      <c r="GQQ65" s="154"/>
      <c r="GQR65" s="161"/>
      <c r="GQS65" s="160"/>
      <c r="GQT65" s="154"/>
      <c r="GQU65" s="161"/>
      <c r="GQV65" s="160"/>
      <c r="GQW65" s="154"/>
      <c r="GQX65" s="161"/>
      <c r="GQY65" s="160"/>
      <c r="GQZ65" s="154"/>
      <c r="GRA65" s="161"/>
      <c r="GRB65" s="160"/>
      <c r="GRC65" s="154"/>
      <c r="GRD65" s="161"/>
      <c r="GRE65" s="160"/>
      <c r="GRF65" s="154"/>
      <c r="GRG65" s="161"/>
      <c r="GRH65" s="160"/>
      <c r="GRI65" s="154"/>
      <c r="GRJ65" s="161"/>
      <c r="GRK65" s="160"/>
      <c r="GRL65" s="154"/>
      <c r="GRM65" s="161"/>
      <c r="GRN65" s="160"/>
      <c r="GRO65" s="154"/>
      <c r="GRP65" s="161"/>
      <c r="GRQ65" s="160"/>
      <c r="GRR65" s="154"/>
      <c r="GRS65" s="161"/>
      <c r="GRT65" s="160"/>
      <c r="GRU65" s="154"/>
      <c r="GRV65" s="161"/>
      <c r="GRW65" s="160"/>
      <c r="GRX65" s="154"/>
      <c r="GRY65" s="161"/>
      <c r="GRZ65" s="160"/>
      <c r="GSA65" s="154"/>
      <c r="GSB65" s="161"/>
      <c r="GSC65" s="160"/>
      <c r="GSD65" s="154"/>
      <c r="GSE65" s="161"/>
      <c r="GSF65" s="160"/>
      <c r="GSG65" s="154"/>
      <c r="GSH65" s="161"/>
      <c r="GSI65" s="160"/>
      <c r="GSJ65" s="154"/>
      <c r="GSK65" s="161"/>
      <c r="GSL65" s="160"/>
      <c r="GSM65" s="154"/>
      <c r="GSN65" s="161"/>
      <c r="GSO65" s="160"/>
      <c r="GSP65" s="154"/>
      <c r="GSQ65" s="161"/>
      <c r="GSR65" s="160"/>
      <c r="GSS65" s="154"/>
      <c r="GST65" s="161"/>
      <c r="GSU65" s="160"/>
      <c r="GSV65" s="154"/>
      <c r="GSW65" s="161"/>
      <c r="GSX65" s="160"/>
      <c r="GSY65" s="154"/>
      <c r="GSZ65" s="161"/>
      <c r="GTA65" s="160"/>
      <c r="GTB65" s="154"/>
      <c r="GTC65" s="161"/>
      <c r="GTD65" s="160"/>
      <c r="GTE65" s="154"/>
      <c r="GTF65" s="161"/>
      <c r="GTG65" s="160"/>
      <c r="GTH65" s="154"/>
      <c r="GTI65" s="161"/>
      <c r="GTJ65" s="160"/>
      <c r="GTK65" s="154"/>
      <c r="GTL65" s="161"/>
      <c r="GTM65" s="160"/>
      <c r="GTN65" s="154"/>
      <c r="GTO65" s="161"/>
      <c r="GTP65" s="160"/>
      <c r="GTQ65" s="154"/>
      <c r="GTR65" s="161"/>
      <c r="GTS65" s="160"/>
      <c r="GTT65" s="154"/>
      <c r="GTU65" s="161"/>
      <c r="GTV65" s="160"/>
      <c r="GTW65" s="154"/>
      <c r="GTX65" s="161"/>
      <c r="GTY65" s="160"/>
      <c r="GTZ65" s="154"/>
      <c r="GUA65" s="161"/>
      <c r="GUB65" s="160"/>
      <c r="GUC65" s="154"/>
      <c r="GUD65" s="161"/>
      <c r="GUE65" s="160"/>
      <c r="GUF65" s="154"/>
      <c r="GUG65" s="161"/>
      <c r="GUH65" s="160"/>
      <c r="GUI65" s="154"/>
      <c r="GUJ65" s="161"/>
      <c r="GUK65" s="160"/>
      <c r="GUL65" s="154"/>
      <c r="GUM65" s="161"/>
      <c r="GUN65" s="160"/>
      <c r="GUO65" s="154"/>
      <c r="GUP65" s="161"/>
      <c r="GUQ65" s="160"/>
      <c r="GUR65" s="154"/>
      <c r="GUS65" s="161"/>
      <c r="GUT65" s="160"/>
      <c r="GUU65" s="154"/>
      <c r="GUV65" s="161"/>
      <c r="GUW65" s="160"/>
      <c r="GUX65" s="154"/>
      <c r="GUY65" s="161"/>
      <c r="GUZ65" s="160"/>
      <c r="GVA65" s="154"/>
      <c r="GVB65" s="161"/>
      <c r="GVC65" s="160"/>
      <c r="GVD65" s="154"/>
      <c r="GVE65" s="161"/>
      <c r="GVF65" s="160"/>
      <c r="GVG65" s="154"/>
      <c r="GVH65" s="161"/>
      <c r="GVI65" s="160"/>
      <c r="GVJ65" s="154"/>
      <c r="GVK65" s="161"/>
      <c r="GVL65" s="160"/>
      <c r="GVM65" s="154"/>
      <c r="GVN65" s="161"/>
      <c r="GVO65" s="160"/>
      <c r="GVP65" s="154"/>
      <c r="GVQ65" s="161"/>
      <c r="GVR65" s="160"/>
      <c r="GVS65" s="154"/>
      <c r="GVT65" s="161"/>
      <c r="GVU65" s="160"/>
      <c r="GVV65" s="154"/>
      <c r="GVW65" s="161"/>
      <c r="GVX65" s="160"/>
      <c r="GVY65" s="154"/>
      <c r="GVZ65" s="161"/>
      <c r="GWA65" s="160"/>
      <c r="GWB65" s="154"/>
      <c r="GWC65" s="161"/>
      <c r="GWD65" s="160"/>
      <c r="GWE65" s="154"/>
      <c r="GWF65" s="161"/>
      <c r="GWG65" s="160"/>
      <c r="GWH65" s="154"/>
      <c r="GWI65" s="161"/>
      <c r="GWJ65" s="160"/>
      <c r="GWK65" s="154"/>
      <c r="GWL65" s="161"/>
      <c r="GWM65" s="160"/>
      <c r="GWN65" s="154"/>
      <c r="GWO65" s="161"/>
      <c r="GWP65" s="160"/>
      <c r="GWQ65" s="154"/>
      <c r="GWR65" s="161"/>
      <c r="GWS65" s="160"/>
      <c r="GWT65" s="154"/>
      <c r="GWU65" s="161"/>
      <c r="GWV65" s="160"/>
      <c r="GWW65" s="154"/>
      <c r="GWX65" s="161"/>
      <c r="GWY65" s="160"/>
      <c r="GWZ65" s="154"/>
      <c r="GXA65" s="161"/>
      <c r="GXB65" s="160"/>
      <c r="GXC65" s="154"/>
      <c r="GXD65" s="161"/>
      <c r="GXE65" s="160"/>
      <c r="GXF65" s="154"/>
      <c r="GXG65" s="161"/>
      <c r="GXH65" s="160"/>
      <c r="GXI65" s="154"/>
      <c r="GXJ65" s="161"/>
      <c r="GXK65" s="160"/>
      <c r="GXL65" s="154"/>
      <c r="GXM65" s="161"/>
      <c r="GXN65" s="160"/>
      <c r="GXO65" s="154"/>
      <c r="GXP65" s="161"/>
      <c r="GXQ65" s="160"/>
      <c r="GXR65" s="154"/>
      <c r="GXS65" s="161"/>
      <c r="GXT65" s="160"/>
      <c r="GXU65" s="154"/>
      <c r="GXV65" s="161"/>
      <c r="GXW65" s="160"/>
      <c r="GXX65" s="154"/>
      <c r="GXY65" s="161"/>
      <c r="GXZ65" s="160"/>
      <c r="GYA65" s="154"/>
      <c r="GYB65" s="161"/>
      <c r="GYC65" s="160"/>
      <c r="GYD65" s="154"/>
      <c r="GYE65" s="161"/>
      <c r="GYF65" s="160"/>
      <c r="GYG65" s="154"/>
      <c r="GYH65" s="161"/>
      <c r="GYI65" s="160"/>
      <c r="GYJ65" s="154"/>
      <c r="GYK65" s="161"/>
      <c r="GYL65" s="160"/>
      <c r="GYM65" s="154"/>
      <c r="GYN65" s="161"/>
      <c r="GYO65" s="160"/>
      <c r="GYP65" s="154"/>
      <c r="GYQ65" s="161"/>
      <c r="GYR65" s="160"/>
      <c r="GYS65" s="154"/>
      <c r="GYT65" s="161"/>
      <c r="GYU65" s="160"/>
      <c r="GYV65" s="154"/>
      <c r="GYW65" s="161"/>
      <c r="GYX65" s="160"/>
      <c r="GYY65" s="154"/>
      <c r="GYZ65" s="161"/>
      <c r="GZA65" s="160"/>
      <c r="GZB65" s="154"/>
      <c r="GZC65" s="161"/>
      <c r="GZD65" s="160"/>
      <c r="GZE65" s="154"/>
      <c r="GZF65" s="161"/>
      <c r="GZG65" s="160"/>
      <c r="GZH65" s="154"/>
      <c r="GZI65" s="161"/>
      <c r="GZJ65" s="160"/>
      <c r="GZK65" s="154"/>
      <c r="GZL65" s="161"/>
      <c r="GZM65" s="160"/>
      <c r="GZN65" s="154"/>
      <c r="GZO65" s="161"/>
      <c r="GZP65" s="160"/>
      <c r="GZQ65" s="154"/>
      <c r="GZR65" s="161"/>
      <c r="GZS65" s="160"/>
      <c r="GZT65" s="154"/>
      <c r="GZU65" s="161"/>
      <c r="GZV65" s="160"/>
      <c r="GZW65" s="154"/>
      <c r="GZX65" s="161"/>
      <c r="GZY65" s="160"/>
      <c r="GZZ65" s="154"/>
      <c r="HAA65" s="161"/>
      <c r="HAB65" s="160"/>
      <c r="HAC65" s="154"/>
      <c r="HAD65" s="161"/>
      <c r="HAE65" s="160"/>
      <c r="HAF65" s="154"/>
      <c r="HAG65" s="161"/>
      <c r="HAH65" s="160"/>
      <c r="HAI65" s="154"/>
      <c r="HAJ65" s="161"/>
      <c r="HAK65" s="160"/>
      <c r="HAL65" s="154"/>
      <c r="HAM65" s="161"/>
      <c r="HAN65" s="160"/>
      <c r="HAO65" s="154"/>
      <c r="HAP65" s="161"/>
      <c r="HAQ65" s="160"/>
      <c r="HAR65" s="154"/>
      <c r="HAS65" s="161"/>
      <c r="HAT65" s="160"/>
      <c r="HAU65" s="154"/>
      <c r="HAV65" s="161"/>
      <c r="HAW65" s="160"/>
      <c r="HAX65" s="154"/>
      <c r="HAY65" s="161"/>
      <c r="HAZ65" s="160"/>
      <c r="HBA65" s="154"/>
      <c r="HBB65" s="161"/>
      <c r="HBC65" s="160"/>
      <c r="HBD65" s="154"/>
      <c r="HBE65" s="161"/>
      <c r="HBF65" s="160"/>
      <c r="HBG65" s="154"/>
      <c r="HBH65" s="161"/>
      <c r="HBI65" s="160"/>
      <c r="HBJ65" s="154"/>
      <c r="HBK65" s="161"/>
      <c r="HBL65" s="160"/>
      <c r="HBM65" s="154"/>
      <c r="HBN65" s="161"/>
      <c r="HBO65" s="160"/>
      <c r="HBP65" s="154"/>
      <c r="HBQ65" s="161"/>
      <c r="HBR65" s="160"/>
      <c r="HBS65" s="154"/>
      <c r="HBT65" s="161"/>
      <c r="HBU65" s="160"/>
      <c r="HBV65" s="154"/>
      <c r="HBW65" s="161"/>
      <c r="HBX65" s="160"/>
      <c r="HBY65" s="154"/>
      <c r="HBZ65" s="161"/>
      <c r="HCA65" s="160"/>
      <c r="HCB65" s="154"/>
      <c r="HCC65" s="161"/>
      <c r="HCD65" s="160"/>
      <c r="HCE65" s="154"/>
      <c r="HCF65" s="161"/>
      <c r="HCG65" s="160"/>
      <c r="HCH65" s="154"/>
      <c r="HCI65" s="161"/>
      <c r="HCJ65" s="160"/>
      <c r="HCK65" s="154"/>
      <c r="HCL65" s="161"/>
      <c r="HCM65" s="160"/>
      <c r="HCN65" s="154"/>
      <c r="HCO65" s="161"/>
      <c r="HCP65" s="160"/>
      <c r="HCQ65" s="154"/>
      <c r="HCR65" s="161"/>
      <c r="HCS65" s="160"/>
      <c r="HCT65" s="154"/>
      <c r="HCU65" s="161"/>
      <c r="HCV65" s="160"/>
      <c r="HCW65" s="154"/>
      <c r="HCX65" s="161"/>
      <c r="HCY65" s="160"/>
      <c r="HCZ65" s="154"/>
      <c r="HDA65" s="161"/>
      <c r="HDB65" s="160"/>
      <c r="HDC65" s="154"/>
      <c r="HDD65" s="161"/>
      <c r="HDE65" s="160"/>
      <c r="HDF65" s="154"/>
      <c r="HDG65" s="161"/>
      <c r="HDH65" s="160"/>
      <c r="HDI65" s="154"/>
      <c r="HDJ65" s="161"/>
      <c r="HDK65" s="160"/>
      <c r="HDL65" s="154"/>
      <c r="HDM65" s="161"/>
      <c r="HDN65" s="160"/>
      <c r="HDO65" s="154"/>
      <c r="HDP65" s="161"/>
      <c r="HDQ65" s="160"/>
      <c r="HDR65" s="154"/>
      <c r="HDS65" s="161"/>
      <c r="HDT65" s="160"/>
      <c r="HDU65" s="154"/>
      <c r="HDV65" s="161"/>
      <c r="HDW65" s="160"/>
      <c r="HDX65" s="154"/>
      <c r="HDY65" s="161"/>
      <c r="HDZ65" s="160"/>
      <c r="HEA65" s="154"/>
      <c r="HEB65" s="161"/>
      <c r="HEC65" s="160"/>
      <c r="HED65" s="154"/>
      <c r="HEE65" s="161"/>
      <c r="HEF65" s="160"/>
      <c r="HEG65" s="154"/>
      <c r="HEH65" s="161"/>
      <c r="HEI65" s="160"/>
      <c r="HEJ65" s="154"/>
      <c r="HEK65" s="161"/>
      <c r="HEL65" s="160"/>
      <c r="HEM65" s="154"/>
      <c r="HEN65" s="161"/>
      <c r="HEO65" s="160"/>
      <c r="HEP65" s="154"/>
      <c r="HEQ65" s="161"/>
      <c r="HER65" s="160"/>
      <c r="HES65" s="154"/>
      <c r="HET65" s="161"/>
      <c r="HEU65" s="160"/>
      <c r="HEV65" s="154"/>
      <c r="HEW65" s="161"/>
      <c r="HEX65" s="160"/>
      <c r="HEY65" s="154"/>
      <c r="HEZ65" s="161"/>
      <c r="HFA65" s="160"/>
      <c r="HFB65" s="154"/>
      <c r="HFC65" s="161"/>
      <c r="HFD65" s="160"/>
      <c r="HFE65" s="154"/>
      <c r="HFF65" s="161"/>
      <c r="HFG65" s="160"/>
      <c r="HFH65" s="154"/>
      <c r="HFI65" s="161"/>
      <c r="HFJ65" s="160"/>
      <c r="HFK65" s="154"/>
      <c r="HFL65" s="161"/>
      <c r="HFM65" s="160"/>
      <c r="HFN65" s="154"/>
      <c r="HFO65" s="161"/>
      <c r="HFP65" s="160"/>
      <c r="HFQ65" s="154"/>
      <c r="HFR65" s="161"/>
      <c r="HFS65" s="160"/>
      <c r="HFT65" s="154"/>
      <c r="HFU65" s="161"/>
      <c r="HFV65" s="160"/>
      <c r="HFW65" s="154"/>
      <c r="HFX65" s="161"/>
      <c r="HFY65" s="160"/>
      <c r="HFZ65" s="154"/>
      <c r="HGA65" s="161"/>
      <c r="HGB65" s="160"/>
      <c r="HGC65" s="154"/>
      <c r="HGD65" s="161"/>
      <c r="HGE65" s="160"/>
      <c r="HGF65" s="154"/>
      <c r="HGG65" s="161"/>
      <c r="HGH65" s="160"/>
      <c r="HGI65" s="154"/>
      <c r="HGJ65" s="161"/>
      <c r="HGK65" s="160"/>
      <c r="HGL65" s="154"/>
      <c r="HGM65" s="161"/>
      <c r="HGN65" s="160"/>
      <c r="HGO65" s="154"/>
      <c r="HGP65" s="161"/>
      <c r="HGQ65" s="160"/>
      <c r="HGR65" s="154"/>
      <c r="HGS65" s="161"/>
      <c r="HGT65" s="160"/>
      <c r="HGU65" s="154"/>
      <c r="HGV65" s="161"/>
      <c r="HGW65" s="160"/>
      <c r="HGX65" s="154"/>
      <c r="HGY65" s="161"/>
      <c r="HGZ65" s="160"/>
      <c r="HHA65" s="154"/>
      <c r="HHB65" s="161"/>
      <c r="HHC65" s="160"/>
      <c r="HHD65" s="154"/>
      <c r="HHE65" s="161"/>
      <c r="HHF65" s="160"/>
      <c r="HHG65" s="154"/>
      <c r="HHH65" s="161"/>
      <c r="HHI65" s="160"/>
      <c r="HHJ65" s="154"/>
      <c r="HHK65" s="161"/>
      <c r="HHL65" s="160"/>
      <c r="HHM65" s="154"/>
      <c r="HHN65" s="161"/>
      <c r="HHO65" s="160"/>
      <c r="HHP65" s="154"/>
      <c r="HHQ65" s="161"/>
      <c r="HHR65" s="160"/>
      <c r="HHS65" s="154"/>
      <c r="HHT65" s="161"/>
      <c r="HHU65" s="160"/>
      <c r="HHV65" s="154"/>
      <c r="HHW65" s="161"/>
      <c r="HHX65" s="160"/>
      <c r="HHY65" s="154"/>
      <c r="HHZ65" s="161"/>
      <c r="HIA65" s="160"/>
      <c r="HIB65" s="154"/>
      <c r="HIC65" s="161"/>
      <c r="HID65" s="160"/>
      <c r="HIE65" s="154"/>
      <c r="HIF65" s="161"/>
      <c r="HIG65" s="160"/>
      <c r="HIH65" s="154"/>
      <c r="HII65" s="161"/>
      <c r="HIJ65" s="160"/>
      <c r="HIK65" s="154"/>
      <c r="HIL65" s="161"/>
      <c r="HIM65" s="160"/>
      <c r="HIN65" s="154"/>
      <c r="HIO65" s="161"/>
      <c r="HIP65" s="160"/>
      <c r="HIQ65" s="154"/>
      <c r="HIR65" s="161"/>
      <c r="HIS65" s="160"/>
      <c r="HIT65" s="154"/>
      <c r="HIU65" s="161"/>
      <c r="HIV65" s="160"/>
      <c r="HIW65" s="154"/>
      <c r="HIX65" s="161"/>
      <c r="HIY65" s="160"/>
      <c r="HIZ65" s="154"/>
      <c r="HJA65" s="161"/>
      <c r="HJB65" s="160"/>
      <c r="HJC65" s="154"/>
      <c r="HJD65" s="161"/>
      <c r="HJE65" s="160"/>
      <c r="HJF65" s="154"/>
      <c r="HJG65" s="161"/>
      <c r="HJH65" s="160"/>
      <c r="HJI65" s="154"/>
      <c r="HJJ65" s="161"/>
      <c r="HJK65" s="160"/>
      <c r="HJL65" s="154"/>
      <c r="HJM65" s="161"/>
      <c r="HJN65" s="160"/>
      <c r="HJO65" s="154"/>
      <c r="HJP65" s="161"/>
      <c r="HJQ65" s="160"/>
      <c r="HJR65" s="154"/>
      <c r="HJS65" s="161"/>
      <c r="HJT65" s="160"/>
      <c r="HJU65" s="154"/>
      <c r="HJV65" s="161"/>
      <c r="HJW65" s="160"/>
      <c r="HJX65" s="154"/>
      <c r="HJY65" s="161"/>
      <c r="HJZ65" s="160"/>
      <c r="HKA65" s="154"/>
      <c r="HKB65" s="161"/>
      <c r="HKC65" s="160"/>
      <c r="HKD65" s="154"/>
      <c r="HKE65" s="161"/>
      <c r="HKF65" s="160"/>
      <c r="HKG65" s="154"/>
      <c r="HKH65" s="161"/>
      <c r="HKI65" s="160"/>
      <c r="HKJ65" s="154"/>
      <c r="HKK65" s="161"/>
      <c r="HKL65" s="160"/>
      <c r="HKM65" s="154"/>
      <c r="HKN65" s="161"/>
      <c r="HKO65" s="160"/>
      <c r="HKP65" s="154"/>
      <c r="HKQ65" s="161"/>
      <c r="HKR65" s="160"/>
      <c r="HKS65" s="154"/>
      <c r="HKT65" s="161"/>
      <c r="HKU65" s="160"/>
      <c r="HKV65" s="154"/>
      <c r="HKW65" s="161"/>
      <c r="HKX65" s="160"/>
      <c r="HKY65" s="154"/>
      <c r="HKZ65" s="161"/>
      <c r="HLA65" s="160"/>
      <c r="HLB65" s="154"/>
      <c r="HLC65" s="161"/>
      <c r="HLD65" s="160"/>
      <c r="HLE65" s="154"/>
      <c r="HLF65" s="161"/>
      <c r="HLG65" s="160"/>
      <c r="HLH65" s="154"/>
      <c r="HLI65" s="161"/>
      <c r="HLJ65" s="160"/>
      <c r="HLK65" s="154"/>
      <c r="HLL65" s="161"/>
      <c r="HLM65" s="160"/>
      <c r="HLN65" s="154"/>
      <c r="HLO65" s="161"/>
      <c r="HLP65" s="160"/>
      <c r="HLQ65" s="154"/>
      <c r="HLR65" s="161"/>
      <c r="HLS65" s="160"/>
      <c r="HLT65" s="154"/>
      <c r="HLU65" s="161"/>
      <c r="HLV65" s="160"/>
      <c r="HLW65" s="154"/>
      <c r="HLX65" s="161"/>
      <c r="HLY65" s="160"/>
      <c r="HLZ65" s="154"/>
      <c r="HMA65" s="161"/>
      <c r="HMB65" s="160"/>
      <c r="HMC65" s="154"/>
      <c r="HMD65" s="161"/>
      <c r="HME65" s="160"/>
      <c r="HMF65" s="154"/>
      <c r="HMG65" s="161"/>
      <c r="HMH65" s="160"/>
      <c r="HMI65" s="154"/>
      <c r="HMJ65" s="161"/>
      <c r="HMK65" s="160"/>
      <c r="HML65" s="154"/>
      <c r="HMM65" s="161"/>
      <c r="HMN65" s="160"/>
      <c r="HMO65" s="154"/>
      <c r="HMP65" s="161"/>
      <c r="HMQ65" s="160"/>
      <c r="HMR65" s="154"/>
      <c r="HMS65" s="161"/>
      <c r="HMT65" s="160"/>
      <c r="HMU65" s="154"/>
      <c r="HMV65" s="161"/>
      <c r="HMW65" s="160"/>
      <c r="HMX65" s="154"/>
      <c r="HMY65" s="161"/>
      <c r="HMZ65" s="160"/>
      <c r="HNA65" s="154"/>
      <c r="HNB65" s="161"/>
      <c r="HNC65" s="160"/>
      <c r="HND65" s="154"/>
      <c r="HNE65" s="161"/>
      <c r="HNF65" s="160"/>
      <c r="HNG65" s="154"/>
      <c r="HNH65" s="161"/>
      <c r="HNI65" s="160"/>
      <c r="HNJ65" s="154"/>
      <c r="HNK65" s="161"/>
      <c r="HNL65" s="160"/>
      <c r="HNM65" s="154"/>
      <c r="HNN65" s="161"/>
      <c r="HNO65" s="160"/>
      <c r="HNP65" s="154"/>
      <c r="HNQ65" s="161"/>
      <c r="HNR65" s="160"/>
      <c r="HNS65" s="154"/>
      <c r="HNT65" s="161"/>
      <c r="HNU65" s="160"/>
      <c r="HNV65" s="154"/>
      <c r="HNW65" s="161"/>
      <c r="HNX65" s="160"/>
      <c r="HNY65" s="154"/>
      <c r="HNZ65" s="161"/>
      <c r="HOA65" s="160"/>
      <c r="HOB65" s="154"/>
      <c r="HOC65" s="161"/>
      <c r="HOD65" s="160"/>
      <c r="HOE65" s="154"/>
      <c r="HOF65" s="161"/>
      <c r="HOG65" s="160"/>
      <c r="HOH65" s="154"/>
      <c r="HOI65" s="161"/>
      <c r="HOJ65" s="160"/>
      <c r="HOK65" s="154"/>
      <c r="HOL65" s="161"/>
      <c r="HOM65" s="160"/>
      <c r="HON65" s="154"/>
      <c r="HOO65" s="161"/>
      <c r="HOP65" s="160"/>
      <c r="HOQ65" s="154"/>
      <c r="HOR65" s="161"/>
      <c r="HOS65" s="160"/>
      <c r="HOT65" s="154"/>
      <c r="HOU65" s="161"/>
      <c r="HOV65" s="160"/>
      <c r="HOW65" s="154"/>
      <c r="HOX65" s="161"/>
      <c r="HOY65" s="160"/>
      <c r="HOZ65" s="154"/>
      <c r="HPA65" s="161"/>
      <c r="HPB65" s="160"/>
      <c r="HPC65" s="154"/>
      <c r="HPD65" s="161"/>
      <c r="HPE65" s="160"/>
      <c r="HPF65" s="154"/>
      <c r="HPG65" s="161"/>
      <c r="HPH65" s="160"/>
      <c r="HPI65" s="154"/>
      <c r="HPJ65" s="161"/>
      <c r="HPK65" s="160"/>
      <c r="HPL65" s="154"/>
      <c r="HPM65" s="161"/>
      <c r="HPN65" s="160"/>
      <c r="HPO65" s="154"/>
      <c r="HPP65" s="161"/>
      <c r="HPQ65" s="160"/>
      <c r="HPR65" s="154"/>
      <c r="HPS65" s="161"/>
      <c r="HPT65" s="160"/>
      <c r="HPU65" s="154"/>
      <c r="HPV65" s="161"/>
      <c r="HPW65" s="160"/>
      <c r="HPX65" s="154"/>
      <c r="HPY65" s="161"/>
      <c r="HPZ65" s="160"/>
      <c r="HQA65" s="154"/>
      <c r="HQB65" s="161"/>
      <c r="HQC65" s="160"/>
      <c r="HQD65" s="154"/>
      <c r="HQE65" s="161"/>
      <c r="HQF65" s="160"/>
      <c r="HQG65" s="154"/>
      <c r="HQH65" s="161"/>
      <c r="HQI65" s="160"/>
      <c r="HQJ65" s="154"/>
      <c r="HQK65" s="161"/>
      <c r="HQL65" s="160"/>
      <c r="HQM65" s="154"/>
      <c r="HQN65" s="161"/>
      <c r="HQO65" s="160"/>
      <c r="HQP65" s="154"/>
      <c r="HQQ65" s="161"/>
      <c r="HQR65" s="160"/>
      <c r="HQS65" s="154"/>
      <c r="HQT65" s="161"/>
      <c r="HQU65" s="160"/>
      <c r="HQV65" s="154"/>
      <c r="HQW65" s="161"/>
      <c r="HQX65" s="160"/>
      <c r="HQY65" s="154"/>
      <c r="HQZ65" s="161"/>
      <c r="HRA65" s="160"/>
      <c r="HRB65" s="154"/>
      <c r="HRC65" s="161"/>
      <c r="HRD65" s="160"/>
      <c r="HRE65" s="154"/>
      <c r="HRF65" s="161"/>
      <c r="HRG65" s="160"/>
      <c r="HRH65" s="154"/>
      <c r="HRI65" s="161"/>
      <c r="HRJ65" s="160"/>
      <c r="HRK65" s="154"/>
      <c r="HRL65" s="161"/>
      <c r="HRM65" s="160"/>
      <c r="HRN65" s="154"/>
      <c r="HRO65" s="161"/>
      <c r="HRP65" s="160"/>
      <c r="HRQ65" s="154"/>
      <c r="HRR65" s="161"/>
      <c r="HRS65" s="160"/>
      <c r="HRT65" s="154"/>
      <c r="HRU65" s="161"/>
      <c r="HRV65" s="160"/>
      <c r="HRW65" s="154"/>
      <c r="HRX65" s="161"/>
      <c r="HRY65" s="160"/>
      <c r="HRZ65" s="154"/>
      <c r="HSA65" s="161"/>
      <c r="HSB65" s="160"/>
      <c r="HSC65" s="154"/>
      <c r="HSD65" s="161"/>
      <c r="HSE65" s="160"/>
      <c r="HSF65" s="154"/>
      <c r="HSG65" s="161"/>
      <c r="HSH65" s="160"/>
      <c r="HSI65" s="154"/>
      <c r="HSJ65" s="161"/>
      <c r="HSK65" s="160"/>
      <c r="HSL65" s="154"/>
      <c r="HSM65" s="161"/>
      <c r="HSN65" s="160"/>
      <c r="HSO65" s="154"/>
      <c r="HSP65" s="161"/>
      <c r="HSQ65" s="160"/>
      <c r="HSR65" s="154"/>
      <c r="HSS65" s="161"/>
      <c r="HST65" s="160"/>
      <c r="HSU65" s="154"/>
      <c r="HSV65" s="161"/>
      <c r="HSW65" s="160"/>
      <c r="HSX65" s="154"/>
      <c r="HSY65" s="161"/>
      <c r="HSZ65" s="160"/>
      <c r="HTA65" s="154"/>
      <c r="HTB65" s="161"/>
      <c r="HTC65" s="160"/>
      <c r="HTD65" s="154"/>
      <c r="HTE65" s="161"/>
      <c r="HTF65" s="160"/>
      <c r="HTG65" s="154"/>
      <c r="HTH65" s="161"/>
      <c r="HTI65" s="160"/>
      <c r="HTJ65" s="154"/>
      <c r="HTK65" s="161"/>
      <c r="HTL65" s="160"/>
      <c r="HTM65" s="154"/>
      <c r="HTN65" s="161"/>
      <c r="HTO65" s="160"/>
      <c r="HTP65" s="154"/>
      <c r="HTQ65" s="161"/>
      <c r="HTR65" s="160"/>
      <c r="HTS65" s="154"/>
      <c r="HTT65" s="161"/>
      <c r="HTU65" s="160"/>
      <c r="HTV65" s="154"/>
      <c r="HTW65" s="161"/>
      <c r="HTX65" s="160"/>
      <c r="HTY65" s="154"/>
      <c r="HTZ65" s="161"/>
      <c r="HUA65" s="160"/>
      <c r="HUB65" s="154"/>
      <c r="HUC65" s="161"/>
      <c r="HUD65" s="160"/>
      <c r="HUE65" s="154"/>
      <c r="HUF65" s="161"/>
      <c r="HUG65" s="160"/>
      <c r="HUH65" s="154"/>
      <c r="HUI65" s="161"/>
      <c r="HUJ65" s="160"/>
      <c r="HUK65" s="154"/>
      <c r="HUL65" s="161"/>
      <c r="HUM65" s="160"/>
      <c r="HUN65" s="154"/>
      <c r="HUO65" s="161"/>
      <c r="HUP65" s="160"/>
      <c r="HUQ65" s="154"/>
      <c r="HUR65" s="161"/>
      <c r="HUS65" s="160"/>
      <c r="HUT65" s="154"/>
      <c r="HUU65" s="161"/>
      <c r="HUV65" s="160"/>
      <c r="HUW65" s="154"/>
      <c r="HUX65" s="161"/>
      <c r="HUY65" s="160"/>
      <c r="HUZ65" s="154"/>
      <c r="HVA65" s="161"/>
      <c r="HVB65" s="160"/>
      <c r="HVC65" s="154"/>
      <c r="HVD65" s="161"/>
      <c r="HVE65" s="160"/>
      <c r="HVF65" s="154"/>
      <c r="HVG65" s="161"/>
      <c r="HVH65" s="160"/>
      <c r="HVI65" s="154"/>
      <c r="HVJ65" s="161"/>
      <c r="HVK65" s="160"/>
      <c r="HVL65" s="154"/>
      <c r="HVM65" s="161"/>
      <c r="HVN65" s="160"/>
      <c r="HVO65" s="154"/>
      <c r="HVP65" s="161"/>
      <c r="HVQ65" s="160"/>
      <c r="HVR65" s="154"/>
      <c r="HVS65" s="161"/>
      <c r="HVT65" s="160"/>
      <c r="HVU65" s="154"/>
      <c r="HVV65" s="161"/>
      <c r="HVW65" s="160"/>
      <c r="HVX65" s="154"/>
      <c r="HVY65" s="161"/>
      <c r="HVZ65" s="160"/>
      <c r="HWA65" s="154"/>
      <c r="HWB65" s="161"/>
      <c r="HWC65" s="160"/>
      <c r="HWD65" s="154"/>
      <c r="HWE65" s="161"/>
      <c r="HWF65" s="160"/>
      <c r="HWG65" s="154"/>
      <c r="HWH65" s="161"/>
      <c r="HWI65" s="160"/>
      <c r="HWJ65" s="154"/>
      <c r="HWK65" s="161"/>
      <c r="HWL65" s="160"/>
      <c r="HWM65" s="154"/>
      <c r="HWN65" s="161"/>
      <c r="HWO65" s="160"/>
      <c r="HWP65" s="154"/>
      <c r="HWQ65" s="161"/>
      <c r="HWR65" s="160"/>
      <c r="HWS65" s="154"/>
      <c r="HWT65" s="161"/>
      <c r="HWU65" s="160"/>
      <c r="HWV65" s="154"/>
      <c r="HWW65" s="161"/>
      <c r="HWX65" s="160"/>
      <c r="HWY65" s="154"/>
      <c r="HWZ65" s="161"/>
      <c r="HXA65" s="160"/>
      <c r="HXB65" s="154"/>
      <c r="HXC65" s="161"/>
      <c r="HXD65" s="160"/>
      <c r="HXE65" s="154"/>
      <c r="HXF65" s="161"/>
      <c r="HXG65" s="160"/>
      <c r="HXH65" s="154"/>
      <c r="HXI65" s="161"/>
      <c r="HXJ65" s="160"/>
      <c r="HXK65" s="154"/>
      <c r="HXL65" s="161"/>
      <c r="HXM65" s="160"/>
      <c r="HXN65" s="154"/>
      <c r="HXO65" s="161"/>
      <c r="HXP65" s="160"/>
      <c r="HXQ65" s="154"/>
      <c r="HXR65" s="161"/>
      <c r="HXS65" s="160"/>
      <c r="HXT65" s="154"/>
      <c r="HXU65" s="161"/>
      <c r="HXV65" s="160"/>
      <c r="HXW65" s="154"/>
      <c r="HXX65" s="161"/>
      <c r="HXY65" s="160"/>
      <c r="HXZ65" s="154"/>
      <c r="HYA65" s="161"/>
      <c r="HYB65" s="160"/>
      <c r="HYC65" s="154"/>
      <c r="HYD65" s="161"/>
      <c r="HYE65" s="160"/>
      <c r="HYF65" s="154"/>
      <c r="HYG65" s="161"/>
      <c r="HYH65" s="160"/>
      <c r="HYI65" s="154"/>
      <c r="HYJ65" s="161"/>
      <c r="HYK65" s="160"/>
      <c r="HYL65" s="154"/>
      <c r="HYM65" s="161"/>
      <c r="HYN65" s="160"/>
      <c r="HYO65" s="154"/>
      <c r="HYP65" s="161"/>
      <c r="HYQ65" s="160"/>
      <c r="HYR65" s="154"/>
      <c r="HYS65" s="161"/>
      <c r="HYT65" s="160"/>
      <c r="HYU65" s="154"/>
      <c r="HYV65" s="161"/>
      <c r="HYW65" s="160"/>
      <c r="HYX65" s="154"/>
      <c r="HYY65" s="161"/>
      <c r="HYZ65" s="160"/>
      <c r="HZA65" s="154"/>
      <c r="HZB65" s="161"/>
      <c r="HZC65" s="160"/>
      <c r="HZD65" s="154"/>
      <c r="HZE65" s="161"/>
      <c r="HZF65" s="160"/>
      <c r="HZG65" s="154"/>
      <c r="HZH65" s="161"/>
      <c r="HZI65" s="160"/>
      <c r="HZJ65" s="154"/>
      <c r="HZK65" s="161"/>
      <c r="HZL65" s="160"/>
      <c r="HZM65" s="154"/>
      <c r="HZN65" s="161"/>
      <c r="HZO65" s="160"/>
      <c r="HZP65" s="154"/>
      <c r="HZQ65" s="161"/>
      <c r="HZR65" s="160"/>
      <c r="HZS65" s="154"/>
      <c r="HZT65" s="161"/>
      <c r="HZU65" s="160"/>
      <c r="HZV65" s="154"/>
      <c r="HZW65" s="161"/>
      <c r="HZX65" s="160"/>
      <c r="HZY65" s="154"/>
      <c r="HZZ65" s="161"/>
      <c r="IAA65" s="160"/>
      <c r="IAB65" s="154"/>
      <c r="IAC65" s="161"/>
      <c r="IAD65" s="160"/>
      <c r="IAE65" s="154"/>
      <c r="IAF65" s="161"/>
      <c r="IAG65" s="160"/>
      <c r="IAH65" s="154"/>
      <c r="IAI65" s="161"/>
      <c r="IAJ65" s="160"/>
      <c r="IAK65" s="154"/>
      <c r="IAL65" s="161"/>
      <c r="IAM65" s="160"/>
      <c r="IAN65" s="154"/>
      <c r="IAO65" s="161"/>
      <c r="IAP65" s="160"/>
      <c r="IAQ65" s="154"/>
      <c r="IAR65" s="161"/>
      <c r="IAS65" s="160"/>
      <c r="IAT65" s="154"/>
      <c r="IAU65" s="161"/>
      <c r="IAV65" s="160"/>
      <c r="IAW65" s="154"/>
      <c r="IAX65" s="161"/>
      <c r="IAY65" s="160"/>
      <c r="IAZ65" s="154"/>
      <c r="IBA65" s="161"/>
      <c r="IBB65" s="160"/>
      <c r="IBC65" s="154"/>
      <c r="IBD65" s="161"/>
      <c r="IBE65" s="160"/>
      <c r="IBF65" s="154"/>
      <c r="IBG65" s="161"/>
      <c r="IBH65" s="160"/>
      <c r="IBI65" s="154"/>
      <c r="IBJ65" s="161"/>
      <c r="IBK65" s="160"/>
      <c r="IBL65" s="154"/>
      <c r="IBM65" s="161"/>
      <c r="IBN65" s="160"/>
      <c r="IBO65" s="154"/>
      <c r="IBP65" s="161"/>
      <c r="IBQ65" s="160"/>
      <c r="IBR65" s="154"/>
      <c r="IBS65" s="161"/>
      <c r="IBT65" s="160"/>
      <c r="IBU65" s="154"/>
      <c r="IBV65" s="161"/>
      <c r="IBW65" s="160"/>
      <c r="IBX65" s="154"/>
      <c r="IBY65" s="161"/>
      <c r="IBZ65" s="160"/>
      <c r="ICA65" s="154"/>
      <c r="ICB65" s="161"/>
      <c r="ICC65" s="160"/>
      <c r="ICD65" s="154"/>
      <c r="ICE65" s="161"/>
      <c r="ICF65" s="160"/>
      <c r="ICG65" s="154"/>
      <c r="ICH65" s="161"/>
      <c r="ICI65" s="160"/>
      <c r="ICJ65" s="154"/>
      <c r="ICK65" s="161"/>
      <c r="ICL65" s="160"/>
      <c r="ICM65" s="154"/>
      <c r="ICN65" s="161"/>
      <c r="ICO65" s="160"/>
      <c r="ICP65" s="154"/>
      <c r="ICQ65" s="161"/>
      <c r="ICR65" s="160"/>
      <c r="ICS65" s="154"/>
      <c r="ICT65" s="161"/>
      <c r="ICU65" s="160"/>
      <c r="ICV65" s="154"/>
      <c r="ICW65" s="161"/>
      <c r="ICX65" s="160"/>
      <c r="ICY65" s="154"/>
      <c r="ICZ65" s="161"/>
      <c r="IDA65" s="160"/>
      <c r="IDB65" s="154"/>
      <c r="IDC65" s="161"/>
      <c r="IDD65" s="160"/>
      <c r="IDE65" s="154"/>
      <c r="IDF65" s="161"/>
      <c r="IDG65" s="160"/>
      <c r="IDH65" s="154"/>
      <c r="IDI65" s="161"/>
      <c r="IDJ65" s="160"/>
      <c r="IDK65" s="154"/>
      <c r="IDL65" s="161"/>
      <c r="IDM65" s="160"/>
      <c r="IDN65" s="154"/>
      <c r="IDO65" s="161"/>
      <c r="IDP65" s="160"/>
      <c r="IDQ65" s="154"/>
      <c r="IDR65" s="161"/>
      <c r="IDS65" s="160"/>
      <c r="IDT65" s="154"/>
      <c r="IDU65" s="161"/>
      <c r="IDV65" s="160"/>
      <c r="IDW65" s="154"/>
      <c r="IDX65" s="161"/>
      <c r="IDY65" s="160"/>
      <c r="IDZ65" s="154"/>
      <c r="IEA65" s="161"/>
      <c r="IEB65" s="160"/>
      <c r="IEC65" s="154"/>
      <c r="IED65" s="161"/>
      <c r="IEE65" s="160"/>
      <c r="IEF65" s="154"/>
      <c r="IEG65" s="161"/>
      <c r="IEH65" s="160"/>
      <c r="IEI65" s="154"/>
      <c r="IEJ65" s="161"/>
      <c r="IEK65" s="160"/>
      <c r="IEL65" s="154"/>
      <c r="IEM65" s="161"/>
      <c r="IEN65" s="160"/>
      <c r="IEO65" s="154"/>
      <c r="IEP65" s="161"/>
      <c r="IEQ65" s="160"/>
      <c r="IER65" s="154"/>
      <c r="IES65" s="161"/>
      <c r="IET65" s="160"/>
      <c r="IEU65" s="154"/>
      <c r="IEV65" s="161"/>
      <c r="IEW65" s="160"/>
      <c r="IEX65" s="154"/>
      <c r="IEY65" s="161"/>
      <c r="IEZ65" s="160"/>
      <c r="IFA65" s="154"/>
      <c r="IFB65" s="161"/>
      <c r="IFC65" s="160"/>
      <c r="IFD65" s="154"/>
      <c r="IFE65" s="161"/>
      <c r="IFF65" s="160"/>
      <c r="IFG65" s="154"/>
      <c r="IFH65" s="161"/>
      <c r="IFI65" s="160"/>
      <c r="IFJ65" s="154"/>
      <c r="IFK65" s="161"/>
      <c r="IFL65" s="160"/>
      <c r="IFM65" s="154"/>
      <c r="IFN65" s="161"/>
      <c r="IFO65" s="160"/>
      <c r="IFP65" s="154"/>
      <c r="IFQ65" s="161"/>
      <c r="IFR65" s="160"/>
      <c r="IFS65" s="154"/>
      <c r="IFT65" s="161"/>
      <c r="IFU65" s="160"/>
      <c r="IFV65" s="154"/>
      <c r="IFW65" s="161"/>
      <c r="IFX65" s="160"/>
      <c r="IFY65" s="154"/>
      <c r="IFZ65" s="161"/>
      <c r="IGA65" s="160"/>
      <c r="IGB65" s="154"/>
      <c r="IGC65" s="161"/>
      <c r="IGD65" s="160"/>
      <c r="IGE65" s="154"/>
      <c r="IGF65" s="161"/>
      <c r="IGG65" s="160"/>
      <c r="IGH65" s="154"/>
      <c r="IGI65" s="161"/>
      <c r="IGJ65" s="160"/>
      <c r="IGK65" s="154"/>
      <c r="IGL65" s="161"/>
      <c r="IGM65" s="160"/>
      <c r="IGN65" s="154"/>
      <c r="IGO65" s="161"/>
      <c r="IGP65" s="160"/>
      <c r="IGQ65" s="154"/>
      <c r="IGR65" s="161"/>
      <c r="IGS65" s="160"/>
      <c r="IGT65" s="154"/>
      <c r="IGU65" s="161"/>
      <c r="IGV65" s="160"/>
      <c r="IGW65" s="154"/>
      <c r="IGX65" s="161"/>
      <c r="IGY65" s="160"/>
      <c r="IGZ65" s="154"/>
      <c r="IHA65" s="161"/>
      <c r="IHB65" s="160"/>
      <c r="IHC65" s="154"/>
      <c r="IHD65" s="161"/>
      <c r="IHE65" s="160"/>
      <c r="IHF65" s="154"/>
      <c r="IHG65" s="161"/>
      <c r="IHH65" s="160"/>
      <c r="IHI65" s="154"/>
      <c r="IHJ65" s="161"/>
      <c r="IHK65" s="160"/>
      <c r="IHL65" s="154"/>
      <c r="IHM65" s="161"/>
      <c r="IHN65" s="160"/>
      <c r="IHO65" s="154"/>
      <c r="IHP65" s="161"/>
      <c r="IHQ65" s="160"/>
      <c r="IHR65" s="154"/>
      <c r="IHS65" s="161"/>
      <c r="IHT65" s="160"/>
      <c r="IHU65" s="154"/>
      <c r="IHV65" s="161"/>
      <c r="IHW65" s="160"/>
      <c r="IHX65" s="154"/>
      <c r="IHY65" s="161"/>
      <c r="IHZ65" s="160"/>
      <c r="IIA65" s="154"/>
      <c r="IIB65" s="161"/>
      <c r="IIC65" s="160"/>
      <c r="IID65" s="154"/>
      <c r="IIE65" s="161"/>
      <c r="IIF65" s="160"/>
      <c r="IIG65" s="154"/>
      <c r="IIH65" s="161"/>
      <c r="III65" s="160"/>
      <c r="IIJ65" s="154"/>
      <c r="IIK65" s="161"/>
      <c r="IIL65" s="160"/>
      <c r="IIM65" s="154"/>
      <c r="IIN65" s="161"/>
      <c r="IIO65" s="160"/>
      <c r="IIP65" s="154"/>
      <c r="IIQ65" s="161"/>
      <c r="IIR65" s="160"/>
      <c r="IIS65" s="154"/>
      <c r="IIT65" s="161"/>
      <c r="IIU65" s="160"/>
      <c r="IIV65" s="154"/>
      <c r="IIW65" s="161"/>
      <c r="IIX65" s="160"/>
      <c r="IIY65" s="154"/>
      <c r="IIZ65" s="161"/>
      <c r="IJA65" s="160"/>
      <c r="IJB65" s="154"/>
      <c r="IJC65" s="161"/>
      <c r="IJD65" s="160"/>
      <c r="IJE65" s="154"/>
      <c r="IJF65" s="161"/>
      <c r="IJG65" s="160"/>
      <c r="IJH65" s="154"/>
      <c r="IJI65" s="161"/>
      <c r="IJJ65" s="160"/>
      <c r="IJK65" s="154"/>
      <c r="IJL65" s="161"/>
      <c r="IJM65" s="160"/>
      <c r="IJN65" s="154"/>
      <c r="IJO65" s="161"/>
      <c r="IJP65" s="160"/>
      <c r="IJQ65" s="154"/>
      <c r="IJR65" s="161"/>
      <c r="IJS65" s="160"/>
      <c r="IJT65" s="154"/>
      <c r="IJU65" s="161"/>
      <c r="IJV65" s="160"/>
      <c r="IJW65" s="154"/>
      <c r="IJX65" s="161"/>
      <c r="IJY65" s="160"/>
      <c r="IJZ65" s="154"/>
      <c r="IKA65" s="161"/>
      <c r="IKB65" s="160"/>
      <c r="IKC65" s="154"/>
      <c r="IKD65" s="161"/>
      <c r="IKE65" s="160"/>
      <c r="IKF65" s="154"/>
      <c r="IKG65" s="161"/>
      <c r="IKH65" s="160"/>
      <c r="IKI65" s="154"/>
      <c r="IKJ65" s="161"/>
      <c r="IKK65" s="160"/>
      <c r="IKL65" s="154"/>
      <c r="IKM65" s="161"/>
      <c r="IKN65" s="160"/>
      <c r="IKO65" s="154"/>
      <c r="IKP65" s="161"/>
      <c r="IKQ65" s="160"/>
      <c r="IKR65" s="154"/>
      <c r="IKS65" s="161"/>
      <c r="IKT65" s="160"/>
      <c r="IKU65" s="154"/>
      <c r="IKV65" s="161"/>
      <c r="IKW65" s="160"/>
      <c r="IKX65" s="154"/>
      <c r="IKY65" s="161"/>
      <c r="IKZ65" s="160"/>
      <c r="ILA65" s="154"/>
      <c r="ILB65" s="161"/>
      <c r="ILC65" s="160"/>
      <c r="ILD65" s="154"/>
      <c r="ILE65" s="161"/>
      <c r="ILF65" s="160"/>
      <c r="ILG65" s="154"/>
      <c r="ILH65" s="161"/>
      <c r="ILI65" s="160"/>
      <c r="ILJ65" s="154"/>
      <c r="ILK65" s="161"/>
      <c r="ILL65" s="160"/>
      <c r="ILM65" s="154"/>
      <c r="ILN65" s="161"/>
      <c r="ILO65" s="160"/>
      <c r="ILP65" s="154"/>
      <c r="ILQ65" s="161"/>
      <c r="ILR65" s="160"/>
      <c r="ILS65" s="154"/>
      <c r="ILT65" s="161"/>
      <c r="ILU65" s="160"/>
      <c r="ILV65" s="154"/>
      <c r="ILW65" s="161"/>
      <c r="ILX65" s="160"/>
      <c r="ILY65" s="154"/>
      <c r="ILZ65" s="161"/>
      <c r="IMA65" s="160"/>
      <c r="IMB65" s="154"/>
      <c r="IMC65" s="161"/>
      <c r="IMD65" s="160"/>
      <c r="IME65" s="154"/>
      <c r="IMF65" s="161"/>
      <c r="IMG65" s="160"/>
      <c r="IMH65" s="154"/>
      <c r="IMI65" s="161"/>
      <c r="IMJ65" s="160"/>
      <c r="IMK65" s="154"/>
      <c r="IML65" s="161"/>
      <c r="IMM65" s="160"/>
      <c r="IMN65" s="154"/>
      <c r="IMO65" s="161"/>
      <c r="IMP65" s="160"/>
      <c r="IMQ65" s="154"/>
      <c r="IMR65" s="161"/>
      <c r="IMS65" s="160"/>
      <c r="IMT65" s="154"/>
      <c r="IMU65" s="161"/>
      <c r="IMV65" s="160"/>
      <c r="IMW65" s="154"/>
      <c r="IMX65" s="161"/>
      <c r="IMY65" s="160"/>
      <c r="IMZ65" s="154"/>
      <c r="INA65" s="161"/>
      <c r="INB65" s="160"/>
      <c r="INC65" s="154"/>
      <c r="IND65" s="161"/>
      <c r="INE65" s="160"/>
      <c r="INF65" s="154"/>
      <c r="ING65" s="161"/>
      <c r="INH65" s="160"/>
      <c r="INI65" s="154"/>
      <c r="INJ65" s="161"/>
      <c r="INK65" s="160"/>
      <c r="INL65" s="154"/>
      <c r="INM65" s="161"/>
      <c r="INN65" s="160"/>
      <c r="INO65" s="154"/>
      <c r="INP65" s="161"/>
      <c r="INQ65" s="160"/>
      <c r="INR65" s="154"/>
      <c r="INS65" s="161"/>
      <c r="INT65" s="160"/>
      <c r="INU65" s="154"/>
      <c r="INV65" s="161"/>
      <c r="INW65" s="160"/>
      <c r="INX65" s="154"/>
      <c r="INY65" s="161"/>
      <c r="INZ65" s="160"/>
      <c r="IOA65" s="154"/>
      <c r="IOB65" s="161"/>
      <c r="IOC65" s="160"/>
      <c r="IOD65" s="154"/>
      <c r="IOE65" s="161"/>
      <c r="IOF65" s="160"/>
      <c r="IOG65" s="154"/>
      <c r="IOH65" s="161"/>
      <c r="IOI65" s="160"/>
      <c r="IOJ65" s="154"/>
      <c r="IOK65" s="161"/>
      <c r="IOL65" s="160"/>
      <c r="IOM65" s="154"/>
      <c r="ION65" s="161"/>
      <c r="IOO65" s="160"/>
      <c r="IOP65" s="154"/>
      <c r="IOQ65" s="161"/>
      <c r="IOR65" s="160"/>
      <c r="IOS65" s="154"/>
      <c r="IOT65" s="161"/>
      <c r="IOU65" s="160"/>
      <c r="IOV65" s="154"/>
      <c r="IOW65" s="161"/>
      <c r="IOX65" s="160"/>
      <c r="IOY65" s="154"/>
      <c r="IOZ65" s="161"/>
      <c r="IPA65" s="160"/>
      <c r="IPB65" s="154"/>
      <c r="IPC65" s="161"/>
      <c r="IPD65" s="160"/>
      <c r="IPE65" s="154"/>
      <c r="IPF65" s="161"/>
      <c r="IPG65" s="160"/>
      <c r="IPH65" s="154"/>
      <c r="IPI65" s="161"/>
      <c r="IPJ65" s="160"/>
      <c r="IPK65" s="154"/>
      <c r="IPL65" s="161"/>
      <c r="IPM65" s="160"/>
      <c r="IPN65" s="154"/>
      <c r="IPO65" s="161"/>
      <c r="IPP65" s="160"/>
      <c r="IPQ65" s="154"/>
      <c r="IPR65" s="161"/>
      <c r="IPS65" s="160"/>
      <c r="IPT65" s="154"/>
      <c r="IPU65" s="161"/>
      <c r="IPV65" s="160"/>
      <c r="IPW65" s="154"/>
      <c r="IPX65" s="161"/>
      <c r="IPY65" s="160"/>
      <c r="IPZ65" s="154"/>
      <c r="IQA65" s="161"/>
      <c r="IQB65" s="160"/>
      <c r="IQC65" s="154"/>
      <c r="IQD65" s="161"/>
      <c r="IQE65" s="160"/>
      <c r="IQF65" s="154"/>
      <c r="IQG65" s="161"/>
      <c r="IQH65" s="160"/>
      <c r="IQI65" s="154"/>
      <c r="IQJ65" s="161"/>
      <c r="IQK65" s="160"/>
      <c r="IQL65" s="154"/>
      <c r="IQM65" s="161"/>
      <c r="IQN65" s="160"/>
      <c r="IQO65" s="154"/>
      <c r="IQP65" s="161"/>
      <c r="IQQ65" s="160"/>
      <c r="IQR65" s="154"/>
      <c r="IQS65" s="161"/>
      <c r="IQT65" s="160"/>
      <c r="IQU65" s="154"/>
      <c r="IQV65" s="161"/>
      <c r="IQW65" s="160"/>
      <c r="IQX65" s="154"/>
      <c r="IQY65" s="161"/>
      <c r="IQZ65" s="160"/>
      <c r="IRA65" s="154"/>
      <c r="IRB65" s="161"/>
      <c r="IRC65" s="160"/>
      <c r="IRD65" s="154"/>
      <c r="IRE65" s="161"/>
      <c r="IRF65" s="160"/>
      <c r="IRG65" s="154"/>
      <c r="IRH65" s="161"/>
      <c r="IRI65" s="160"/>
      <c r="IRJ65" s="154"/>
      <c r="IRK65" s="161"/>
      <c r="IRL65" s="160"/>
      <c r="IRM65" s="154"/>
      <c r="IRN65" s="161"/>
      <c r="IRO65" s="160"/>
      <c r="IRP65" s="154"/>
      <c r="IRQ65" s="161"/>
      <c r="IRR65" s="160"/>
      <c r="IRS65" s="154"/>
      <c r="IRT65" s="161"/>
      <c r="IRU65" s="160"/>
      <c r="IRV65" s="154"/>
      <c r="IRW65" s="161"/>
      <c r="IRX65" s="160"/>
      <c r="IRY65" s="154"/>
      <c r="IRZ65" s="161"/>
      <c r="ISA65" s="160"/>
      <c r="ISB65" s="154"/>
      <c r="ISC65" s="161"/>
      <c r="ISD65" s="160"/>
      <c r="ISE65" s="154"/>
      <c r="ISF65" s="161"/>
      <c r="ISG65" s="160"/>
      <c r="ISH65" s="154"/>
      <c r="ISI65" s="161"/>
      <c r="ISJ65" s="160"/>
      <c r="ISK65" s="154"/>
      <c r="ISL65" s="161"/>
      <c r="ISM65" s="160"/>
      <c r="ISN65" s="154"/>
      <c r="ISO65" s="161"/>
      <c r="ISP65" s="160"/>
      <c r="ISQ65" s="154"/>
      <c r="ISR65" s="161"/>
      <c r="ISS65" s="160"/>
      <c r="IST65" s="154"/>
      <c r="ISU65" s="161"/>
      <c r="ISV65" s="160"/>
      <c r="ISW65" s="154"/>
      <c r="ISX65" s="161"/>
      <c r="ISY65" s="160"/>
      <c r="ISZ65" s="154"/>
      <c r="ITA65" s="161"/>
      <c r="ITB65" s="160"/>
      <c r="ITC65" s="154"/>
      <c r="ITD65" s="161"/>
      <c r="ITE65" s="160"/>
      <c r="ITF65" s="154"/>
      <c r="ITG65" s="161"/>
      <c r="ITH65" s="160"/>
      <c r="ITI65" s="154"/>
      <c r="ITJ65" s="161"/>
      <c r="ITK65" s="160"/>
      <c r="ITL65" s="154"/>
      <c r="ITM65" s="161"/>
      <c r="ITN65" s="160"/>
      <c r="ITO65" s="154"/>
      <c r="ITP65" s="161"/>
      <c r="ITQ65" s="160"/>
      <c r="ITR65" s="154"/>
      <c r="ITS65" s="161"/>
      <c r="ITT65" s="160"/>
      <c r="ITU65" s="154"/>
      <c r="ITV65" s="161"/>
      <c r="ITW65" s="160"/>
      <c r="ITX65" s="154"/>
      <c r="ITY65" s="161"/>
      <c r="ITZ65" s="160"/>
      <c r="IUA65" s="154"/>
      <c r="IUB65" s="161"/>
      <c r="IUC65" s="160"/>
      <c r="IUD65" s="154"/>
      <c r="IUE65" s="161"/>
      <c r="IUF65" s="160"/>
      <c r="IUG65" s="154"/>
      <c r="IUH65" s="161"/>
      <c r="IUI65" s="160"/>
      <c r="IUJ65" s="154"/>
      <c r="IUK65" s="161"/>
      <c r="IUL65" s="160"/>
      <c r="IUM65" s="154"/>
      <c r="IUN65" s="161"/>
      <c r="IUO65" s="160"/>
      <c r="IUP65" s="154"/>
      <c r="IUQ65" s="161"/>
      <c r="IUR65" s="160"/>
      <c r="IUS65" s="154"/>
      <c r="IUT65" s="161"/>
      <c r="IUU65" s="160"/>
      <c r="IUV65" s="154"/>
      <c r="IUW65" s="161"/>
      <c r="IUX65" s="160"/>
      <c r="IUY65" s="154"/>
      <c r="IUZ65" s="161"/>
      <c r="IVA65" s="160"/>
      <c r="IVB65" s="154"/>
      <c r="IVC65" s="161"/>
      <c r="IVD65" s="160"/>
      <c r="IVE65" s="154"/>
      <c r="IVF65" s="161"/>
      <c r="IVG65" s="160"/>
      <c r="IVH65" s="154"/>
      <c r="IVI65" s="161"/>
      <c r="IVJ65" s="160"/>
      <c r="IVK65" s="154"/>
      <c r="IVL65" s="161"/>
      <c r="IVM65" s="160"/>
      <c r="IVN65" s="154"/>
      <c r="IVO65" s="161"/>
      <c r="IVP65" s="160"/>
      <c r="IVQ65" s="154"/>
      <c r="IVR65" s="161"/>
      <c r="IVS65" s="160"/>
      <c r="IVT65" s="154"/>
      <c r="IVU65" s="161"/>
      <c r="IVV65" s="160"/>
      <c r="IVW65" s="154"/>
      <c r="IVX65" s="161"/>
      <c r="IVY65" s="160"/>
      <c r="IVZ65" s="154"/>
      <c r="IWA65" s="161"/>
      <c r="IWB65" s="160"/>
      <c r="IWC65" s="154"/>
      <c r="IWD65" s="161"/>
      <c r="IWE65" s="160"/>
      <c r="IWF65" s="154"/>
      <c r="IWG65" s="161"/>
      <c r="IWH65" s="160"/>
      <c r="IWI65" s="154"/>
      <c r="IWJ65" s="161"/>
      <c r="IWK65" s="160"/>
      <c r="IWL65" s="154"/>
      <c r="IWM65" s="161"/>
      <c r="IWN65" s="160"/>
      <c r="IWO65" s="154"/>
      <c r="IWP65" s="161"/>
      <c r="IWQ65" s="160"/>
      <c r="IWR65" s="154"/>
      <c r="IWS65" s="161"/>
      <c r="IWT65" s="160"/>
      <c r="IWU65" s="154"/>
      <c r="IWV65" s="161"/>
      <c r="IWW65" s="160"/>
      <c r="IWX65" s="154"/>
      <c r="IWY65" s="161"/>
      <c r="IWZ65" s="160"/>
      <c r="IXA65" s="154"/>
      <c r="IXB65" s="161"/>
      <c r="IXC65" s="160"/>
      <c r="IXD65" s="154"/>
      <c r="IXE65" s="161"/>
      <c r="IXF65" s="160"/>
      <c r="IXG65" s="154"/>
      <c r="IXH65" s="161"/>
      <c r="IXI65" s="160"/>
      <c r="IXJ65" s="154"/>
      <c r="IXK65" s="161"/>
      <c r="IXL65" s="160"/>
      <c r="IXM65" s="154"/>
      <c r="IXN65" s="161"/>
      <c r="IXO65" s="160"/>
      <c r="IXP65" s="154"/>
      <c r="IXQ65" s="161"/>
      <c r="IXR65" s="160"/>
      <c r="IXS65" s="154"/>
      <c r="IXT65" s="161"/>
      <c r="IXU65" s="160"/>
      <c r="IXV65" s="154"/>
      <c r="IXW65" s="161"/>
      <c r="IXX65" s="160"/>
      <c r="IXY65" s="154"/>
      <c r="IXZ65" s="161"/>
      <c r="IYA65" s="160"/>
      <c r="IYB65" s="154"/>
      <c r="IYC65" s="161"/>
      <c r="IYD65" s="160"/>
      <c r="IYE65" s="154"/>
      <c r="IYF65" s="161"/>
      <c r="IYG65" s="160"/>
      <c r="IYH65" s="154"/>
      <c r="IYI65" s="161"/>
      <c r="IYJ65" s="160"/>
      <c r="IYK65" s="154"/>
      <c r="IYL65" s="161"/>
      <c r="IYM65" s="160"/>
      <c r="IYN65" s="154"/>
      <c r="IYO65" s="161"/>
      <c r="IYP65" s="160"/>
      <c r="IYQ65" s="154"/>
      <c r="IYR65" s="161"/>
      <c r="IYS65" s="160"/>
      <c r="IYT65" s="154"/>
      <c r="IYU65" s="161"/>
      <c r="IYV65" s="160"/>
      <c r="IYW65" s="154"/>
      <c r="IYX65" s="161"/>
      <c r="IYY65" s="160"/>
      <c r="IYZ65" s="154"/>
      <c r="IZA65" s="161"/>
      <c r="IZB65" s="160"/>
      <c r="IZC65" s="154"/>
      <c r="IZD65" s="161"/>
      <c r="IZE65" s="160"/>
      <c r="IZF65" s="154"/>
      <c r="IZG65" s="161"/>
      <c r="IZH65" s="160"/>
      <c r="IZI65" s="154"/>
      <c r="IZJ65" s="161"/>
      <c r="IZK65" s="160"/>
      <c r="IZL65" s="154"/>
      <c r="IZM65" s="161"/>
      <c r="IZN65" s="160"/>
      <c r="IZO65" s="154"/>
      <c r="IZP65" s="161"/>
      <c r="IZQ65" s="160"/>
      <c r="IZR65" s="154"/>
      <c r="IZS65" s="161"/>
      <c r="IZT65" s="160"/>
      <c r="IZU65" s="154"/>
      <c r="IZV65" s="161"/>
      <c r="IZW65" s="160"/>
      <c r="IZX65" s="154"/>
      <c r="IZY65" s="161"/>
      <c r="IZZ65" s="160"/>
      <c r="JAA65" s="154"/>
      <c r="JAB65" s="161"/>
      <c r="JAC65" s="160"/>
      <c r="JAD65" s="154"/>
      <c r="JAE65" s="161"/>
      <c r="JAF65" s="160"/>
      <c r="JAG65" s="154"/>
      <c r="JAH65" s="161"/>
      <c r="JAI65" s="160"/>
      <c r="JAJ65" s="154"/>
      <c r="JAK65" s="161"/>
      <c r="JAL65" s="160"/>
      <c r="JAM65" s="154"/>
      <c r="JAN65" s="161"/>
      <c r="JAO65" s="160"/>
      <c r="JAP65" s="154"/>
      <c r="JAQ65" s="161"/>
      <c r="JAR65" s="160"/>
      <c r="JAS65" s="154"/>
      <c r="JAT65" s="161"/>
      <c r="JAU65" s="160"/>
      <c r="JAV65" s="154"/>
      <c r="JAW65" s="161"/>
      <c r="JAX65" s="160"/>
      <c r="JAY65" s="154"/>
      <c r="JAZ65" s="161"/>
      <c r="JBA65" s="160"/>
      <c r="JBB65" s="154"/>
      <c r="JBC65" s="161"/>
      <c r="JBD65" s="160"/>
      <c r="JBE65" s="154"/>
      <c r="JBF65" s="161"/>
      <c r="JBG65" s="160"/>
      <c r="JBH65" s="154"/>
      <c r="JBI65" s="161"/>
      <c r="JBJ65" s="160"/>
      <c r="JBK65" s="154"/>
      <c r="JBL65" s="161"/>
      <c r="JBM65" s="160"/>
      <c r="JBN65" s="154"/>
      <c r="JBO65" s="161"/>
      <c r="JBP65" s="160"/>
      <c r="JBQ65" s="154"/>
      <c r="JBR65" s="161"/>
      <c r="JBS65" s="160"/>
      <c r="JBT65" s="154"/>
      <c r="JBU65" s="161"/>
      <c r="JBV65" s="160"/>
      <c r="JBW65" s="154"/>
      <c r="JBX65" s="161"/>
      <c r="JBY65" s="160"/>
      <c r="JBZ65" s="154"/>
      <c r="JCA65" s="161"/>
      <c r="JCB65" s="160"/>
      <c r="JCC65" s="154"/>
      <c r="JCD65" s="161"/>
      <c r="JCE65" s="160"/>
      <c r="JCF65" s="154"/>
      <c r="JCG65" s="161"/>
      <c r="JCH65" s="160"/>
      <c r="JCI65" s="154"/>
      <c r="JCJ65" s="161"/>
      <c r="JCK65" s="160"/>
      <c r="JCL65" s="154"/>
      <c r="JCM65" s="161"/>
      <c r="JCN65" s="160"/>
      <c r="JCO65" s="154"/>
      <c r="JCP65" s="161"/>
      <c r="JCQ65" s="160"/>
      <c r="JCR65" s="154"/>
      <c r="JCS65" s="161"/>
      <c r="JCT65" s="160"/>
      <c r="JCU65" s="154"/>
      <c r="JCV65" s="161"/>
      <c r="JCW65" s="160"/>
      <c r="JCX65" s="154"/>
      <c r="JCY65" s="161"/>
      <c r="JCZ65" s="160"/>
      <c r="JDA65" s="154"/>
      <c r="JDB65" s="161"/>
      <c r="JDC65" s="160"/>
      <c r="JDD65" s="154"/>
      <c r="JDE65" s="161"/>
      <c r="JDF65" s="160"/>
      <c r="JDG65" s="154"/>
      <c r="JDH65" s="161"/>
      <c r="JDI65" s="160"/>
      <c r="JDJ65" s="154"/>
      <c r="JDK65" s="161"/>
      <c r="JDL65" s="160"/>
      <c r="JDM65" s="154"/>
      <c r="JDN65" s="161"/>
      <c r="JDO65" s="160"/>
      <c r="JDP65" s="154"/>
      <c r="JDQ65" s="161"/>
      <c r="JDR65" s="160"/>
      <c r="JDS65" s="154"/>
      <c r="JDT65" s="161"/>
      <c r="JDU65" s="160"/>
      <c r="JDV65" s="154"/>
      <c r="JDW65" s="161"/>
      <c r="JDX65" s="160"/>
      <c r="JDY65" s="154"/>
      <c r="JDZ65" s="161"/>
      <c r="JEA65" s="160"/>
      <c r="JEB65" s="154"/>
      <c r="JEC65" s="161"/>
      <c r="JED65" s="160"/>
      <c r="JEE65" s="154"/>
      <c r="JEF65" s="161"/>
      <c r="JEG65" s="160"/>
      <c r="JEH65" s="154"/>
      <c r="JEI65" s="161"/>
      <c r="JEJ65" s="160"/>
      <c r="JEK65" s="154"/>
      <c r="JEL65" s="161"/>
      <c r="JEM65" s="160"/>
      <c r="JEN65" s="154"/>
      <c r="JEO65" s="161"/>
      <c r="JEP65" s="160"/>
      <c r="JEQ65" s="154"/>
      <c r="JER65" s="161"/>
      <c r="JES65" s="160"/>
      <c r="JET65" s="154"/>
      <c r="JEU65" s="161"/>
      <c r="JEV65" s="160"/>
      <c r="JEW65" s="154"/>
      <c r="JEX65" s="161"/>
      <c r="JEY65" s="160"/>
      <c r="JEZ65" s="154"/>
      <c r="JFA65" s="161"/>
      <c r="JFB65" s="160"/>
      <c r="JFC65" s="154"/>
      <c r="JFD65" s="161"/>
      <c r="JFE65" s="160"/>
      <c r="JFF65" s="154"/>
      <c r="JFG65" s="161"/>
      <c r="JFH65" s="160"/>
      <c r="JFI65" s="154"/>
      <c r="JFJ65" s="161"/>
      <c r="JFK65" s="160"/>
      <c r="JFL65" s="154"/>
      <c r="JFM65" s="161"/>
      <c r="JFN65" s="160"/>
      <c r="JFO65" s="154"/>
      <c r="JFP65" s="161"/>
      <c r="JFQ65" s="160"/>
      <c r="JFR65" s="154"/>
      <c r="JFS65" s="161"/>
      <c r="JFT65" s="160"/>
      <c r="JFU65" s="154"/>
      <c r="JFV65" s="161"/>
      <c r="JFW65" s="160"/>
      <c r="JFX65" s="154"/>
      <c r="JFY65" s="161"/>
      <c r="JFZ65" s="160"/>
      <c r="JGA65" s="154"/>
      <c r="JGB65" s="161"/>
      <c r="JGC65" s="160"/>
      <c r="JGD65" s="154"/>
      <c r="JGE65" s="161"/>
      <c r="JGF65" s="160"/>
      <c r="JGG65" s="154"/>
      <c r="JGH65" s="161"/>
      <c r="JGI65" s="160"/>
      <c r="JGJ65" s="154"/>
      <c r="JGK65" s="161"/>
      <c r="JGL65" s="160"/>
      <c r="JGM65" s="154"/>
      <c r="JGN65" s="161"/>
      <c r="JGO65" s="160"/>
      <c r="JGP65" s="154"/>
      <c r="JGQ65" s="161"/>
      <c r="JGR65" s="160"/>
      <c r="JGS65" s="154"/>
      <c r="JGT65" s="161"/>
      <c r="JGU65" s="160"/>
      <c r="JGV65" s="154"/>
      <c r="JGW65" s="161"/>
      <c r="JGX65" s="160"/>
      <c r="JGY65" s="154"/>
      <c r="JGZ65" s="161"/>
      <c r="JHA65" s="160"/>
      <c r="JHB65" s="154"/>
      <c r="JHC65" s="161"/>
      <c r="JHD65" s="160"/>
      <c r="JHE65" s="154"/>
      <c r="JHF65" s="161"/>
      <c r="JHG65" s="160"/>
      <c r="JHH65" s="154"/>
      <c r="JHI65" s="161"/>
      <c r="JHJ65" s="160"/>
      <c r="JHK65" s="154"/>
      <c r="JHL65" s="161"/>
      <c r="JHM65" s="160"/>
      <c r="JHN65" s="154"/>
      <c r="JHO65" s="161"/>
      <c r="JHP65" s="160"/>
      <c r="JHQ65" s="154"/>
      <c r="JHR65" s="161"/>
      <c r="JHS65" s="160"/>
      <c r="JHT65" s="154"/>
      <c r="JHU65" s="161"/>
      <c r="JHV65" s="160"/>
      <c r="JHW65" s="154"/>
      <c r="JHX65" s="161"/>
      <c r="JHY65" s="160"/>
      <c r="JHZ65" s="154"/>
      <c r="JIA65" s="161"/>
      <c r="JIB65" s="160"/>
      <c r="JIC65" s="154"/>
      <c r="JID65" s="161"/>
      <c r="JIE65" s="160"/>
      <c r="JIF65" s="154"/>
      <c r="JIG65" s="161"/>
      <c r="JIH65" s="160"/>
      <c r="JII65" s="154"/>
      <c r="JIJ65" s="161"/>
      <c r="JIK65" s="160"/>
      <c r="JIL65" s="154"/>
      <c r="JIM65" s="161"/>
      <c r="JIN65" s="160"/>
      <c r="JIO65" s="154"/>
      <c r="JIP65" s="161"/>
      <c r="JIQ65" s="160"/>
      <c r="JIR65" s="154"/>
      <c r="JIS65" s="161"/>
      <c r="JIT65" s="160"/>
      <c r="JIU65" s="154"/>
      <c r="JIV65" s="161"/>
      <c r="JIW65" s="160"/>
      <c r="JIX65" s="154"/>
      <c r="JIY65" s="161"/>
      <c r="JIZ65" s="160"/>
      <c r="JJA65" s="154"/>
      <c r="JJB65" s="161"/>
      <c r="JJC65" s="160"/>
      <c r="JJD65" s="154"/>
      <c r="JJE65" s="161"/>
      <c r="JJF65" s="160"/>
      <c r="JJG65" s="154"/>
      <c r="JJH65" s="161"/>
      <c r="JJI65" s="160"/>
      <c r="JJJ65" s="154"/>
      <c r="JJK65" s="161"/>
      <c r="JJL65" s="160"/>
      <c r="JJM65" s="154"/>
      <c r="JJN65" s="161"/>
      <c r="JJO65" s="160"/>
      <c r="JJP65" s="154"/>
      <c r="JJQ65" s="161"/>
      <c r="JJR65" s="160"/>
      <c r="JJS65" s="154"/>
      <c r="JJT65" s="161"/>
      <c r="JJU65" s="160"/>
      <c r="JJV65" s="154"/>
      <c r="JJW65" s="161"/>
      <c r="JJX65" s="160"/>
      <c r="JJY65" s="154"/>
      <c r="JJZ65" s="161"/>
      <c r="JKA65" s="160"/>
      <c r="JKB65" s="154"/>
      <c r="JKC65" s="161"/>
      <c r="JKD65" s="160"/>
      <c r="JKE65" s="154"/>
      <c r="JKF65" s="161"/>
      <c r="JKG65" s="160"/>
      <c r="JKH65" s="154"/>
      <c r="JKI65" s="161"/>
      <c r="JKJ65" s="160"/>
      <c r="JKK65" s="154"/>
      <c r="JKL65" s="161"/>
      <c r="JKM65" s="160"/>
      <c r="JKN65" s="154"/>
      <c r="JKO65" s="161"/>
      <c r="JKP65" s="160"/>
      <c r="JKQ65" s="154"/>
      <c r="JKR65" s="161"/>
      <c r="JKS65" s="160"/>
      <c r="JKT65" s="154"/>
      <c r="JKU65" s="161"/>
      <c r="JKV65" s="160"/>
      <c r="JKW65" s="154"/>
      <c r="JKX65" s="161"/>
      <c r="JKY65" s="160"/>
      <c r="JKZ65" s="154"/>
      <c r="JLA65" s="161"/>
      <c r="JLB65" s="160"/>
      <c r="JLC65" s="154"/>
      <c r="JLD65" s="161"/>
      <c r="JLE65" s="160"/>
      <c r="JLF65" s="154"/>
      <c r="JLG65" s="161"/>
      <c r="JLH65" s="160"/>
      <c r="JLI65" s="154"/>
      <c r="JLJ65" s="161"/>
      <c r="JLK65" s="160"/>
      <c r="JLL65" s="154"/>
      <c r="JLM65" s="161"/>
      <c r="JLN65" s="160"/>
      <c r="JLO65" s="154"/>
      <c r="JLP65" s="161"/>
      <c r="JLQ65" s="160"/>
      <c r="JLR65" s="154"/>
      <c r="JLS65" s="161"/>
      <c r="JLT65" s="160"/>
      <c r="JLU65" s="154"/>
      <c r="JLV65" s="161"/>
      <c r="JLW65" s="160"/>
      <c r="JLX65" s="154"/>
      <c r="JLY65" s="161"/>
      <c r="JLZ65" s="160"/>
      <c r="JMA65" s="154"/>
      <c r="JMB65" s="161"/>
      <c r="JMC65" s="160"/>
      <c r="JMD65" s="154"/>
      <c r="JME65" s="161"/>
      <c r="JMF65" s="160"/>
      <c r="JMG65" s="154"/>
      <c r="JMH65" s="161"/>
      <c r="JMI65" s="160"/>
      <c r="JMJ65" s="154"/>
      <c r="JMK65" s="161"/>
      <c r="JML65" s="160"/>
      <c r="JMM65" s="154"/>
      <c r="JMN65" s="161"/>
      <c r="JMO65" s="160"/>
      <c r="JMP65" s="154"/>
      <c r="JMQ65" s="161"/>
      <c r="JMR65" s="160"/>
      <c r="JMS65" s="154"/>
      <c r="JMT65" s="161"/>
      <c r="JMU65" s="160"/>
      <c r="JMV65" s="154"/>
      <c r="JMW65" s="161"/>
      <c r="JMX65" s="160"/>
      <c r="JMY65" s="154"/>
      <c r="JMZ65" s="161"/>
      <c r="JNA65" s="160"/>
      <c r="JNB65" s="154"/>
      <c r="JNC65" s="161"/>
      <c r="JND65" s="160"/>
      <c r="JNE65" s="154"/>
      <c r="JNF65" s="161"/>
      <c r="JNG65" s="160"/>
      <c r="JNH65" s="154"/>
      <c r="JNI65" s="161"/>
      <c r="JNJ65" s="160"/>
      <c r="JNK65" s="154"/>
      <c r="JNL65" s="161"/>
      <c r="JNM65" s="160"/>
      <c r="JNN65" s="154"/>
      <c r="JNO65" s="161"/>
      <c r="JNP65" s="160"/>
      <c r="JNQ65" s="154"/>
      <c r="JNR65" s="161"/>
      <c r="JNS65" s="160"/>
      <c r="JNT65" s="154"/>
      <c r="JNU65" s="161"/>
      <c r="JNV65" s="160"/>
      <c r="JNW65" s="154"/>
      <c r="JNX65" s="161"/>
      <c r="JNY65" s="160"/>
      <c r="JNZ65" s="154"/>
      <c r="JOA65" s="161"/>
      <c r="JOB65" s="160"/>
      <c r="JOC65" s="154"/>
      <c r="JOD65" s="161"/>
      <c r="JOE65" s="160"/>
      <c r="JOF65" s="154"/>
      <c r="JOG65" s="161"/>
      <c r="JOH65" s="160"/>
      <c r="JOI65" s="154"/>
      <c r="JOJ65" s="161"/>
      <c r="JOK65" s="160"/>
      <c r="JOL65" s="154"/>
      <c r="JOM65" s="161"/>
      <c r="JON65" s="160"/>
      <c r="JOO65" s="154"/>
      <c r="JOP65" s="161"/>
      <c r="JOQ65" s="160"/>
      <c r="JOR65" s="154"/>
      <c r="JOS65" s="161"/>
      <c r="JOT65" s="160"/>
      <c r="JOU65" s="154"/>
      <c r="JOV65" s="161"/>
      <c r="JOW65" s="160"/>
      <c r="JOX65" s="154"/>
      <c r="JOY65" s="161"/>
      <c r="JOZ65" s="160"/>
      <c r="JPA65" s="154"/>
      <c r="JPB65" s="161"/>
      <c r="JPC65" s="160"/>
      <c r="JPD65" s="154"/>
      <c r="JPE65" s="161"/>
      <c r="JPF65" s="160"/>
      <c r="JPG65" s="154"/>
      <c r="JPH65" s="161"/>
      <c r="JPI65" s="160"/>
      <c r="JPJ65" s="154"/>
      <c r="JPK65" s="161"/>
      <c r="JPL65" s="160"/>
      <c r="JPM65" s="154"/>
      <c r="JPN65" s="161"/>
      <c r="JPO65" s="160"/>
      <c r="JPP65" s="154"/>
      <c r="JPQ65" s="161"/>
      <c r="JPR65" s="160"/>
      <c r="JPS65" s="154"/>
      <c r="JPT65" s="161"/>
      <c r="JPU65" s="160"/>
      <c r="JPV65" s="154"/>
      <c r="JPW65" s="161"/>
      <c r="JPX65" s="160"/>
      <c r="JPY65" s="154"/>
      <c r="JPZ65" s="161"/>
      <c r="JQA65" s="160"/>
      <c r="JQB65" s="154"/>
      <c r="JQC65" s="161"/>
      <c r="JQD65" s="160"/>
      <c r="JQE65" s="154"/>
      <c r="JQF65" s="161"/>
      <c r="JQG65" s="160"/>
      <c r="JQH65" s="154"/>
      <c r="JQI65" s="161"/>
      <c r="JQJ65" s="160"/>
      <c r="JQK65" s="154"/>
      <c r="JQL65" s="161"/>
      <c r="JQM65" s="160"/>
      <c r="JQN65" s="154"/>
      <c r="JQO65" s="161"/>
      <c r="JQP65" s="160"/>
      <c r="JQQ65" s="154"/>
      <c r="JQR65" s="161"/>
      <c r="JQS65" s="160"/>
      <c r="JQT65" s="154"/>
      <c r="JQU65" s="161"/>
      <c r="JQV65" s="160"/>
      <c r="JQW65" s="154"/>
      <c r="JQX65" s="161"/>
      <c r="JQY65" s="160"/>
      <c r="JQZ65" s="154"/>
      <c r="JRA65" s="161"/>
      <c r="JRB65" s="160"/>
      <c r="JRC65" s="154"/>
      <c r="JRD65" s="161"/>
      <c r="JRE65" s="160"/>
      <c r="JRF65" s="154"/>
      <c r="JRG65" s="161"/>
      <c r="JRH65" s="160"/>
      <c r="JRI65" s="154"/>
      <c r="JRJ65" s="161"/>
      <c r="JRK65" s="160"/>
      <c r="JRL65" s="154"/>
      <c r="JRM65" s="161"/>
      <c r="JRN65" s="160"/>
      <c r="JRO65" s="154"/>
      <c r="JRP65" s="161"/>
      <c r="JRQ65" s="160"/>
      <c r="JRR65" s="154"/>
      <c r="JRS65" s="161"/>
      <c r="JRT65" s="160"/>
      <c r="JRU65" s="154"/>
      <c r="JRV65" s="161"/>
      <c r="JRW65" s="160"/>
      <c r="JRX65" s="154"/>
      <c r="JRY65" s="161"/>
      <c r="JRZ65" s="160"/>
      <c r="JSA65" s="154"/>
      <c r="JSB65" s="161"/>
      <c r="JSC65" s="160"/>
      <c r="JSD65" s="154"/>
      <c r="JSE65" s="161"/>
      <c r="JSF65" s="160"/>
      <c r="JSG65" s="154"/>
      <c r="JSH65" s="161"/>
      <c r="JSI65" s="160"/>
      <c r="JSJ65" s="154"/>
      <c r="JSK65" s="161"/>
      <c r="JSL65" s="160"/>
      <c r="JSM65" s="154"/>
      <c r="JSN65" s="161"/>
      <c r="JSO65" s="160"/>
      <c r="JSP65" s="154"/>
      <c r="JSQ65" s="161"/>
      <c r="JSR65" s="160"/>
      <c r="JSS65" s="154"/>
      <c r="JST65" s="161"/>
      <c r="JSU65" s="160"/>
      <c r="JSV65" s="154"/>
      <c r="JSW65" s="161"/>
      <c r="JSX65" s="160"/>
      <c r="JSY65" s="154"/>
      <c r="JSZ65" s="161"/>
      <c r="JTA65" s="160"/>
      <c r="JTB65" s="154"/>
      <c r="JTC65" s="161"/>
      <c r="JTD65" s="160"/>
      <c r="JTE65" s="154"/>
      <c r="JTF65" s="161"/>
      <c r="JTG65" s="160"/>
      <c r="JTH65" s="154"/>
      <c r="JTI65" s="161"/>
      <c r="JTJ65" s="160"/>
      <c r="JTK65" s="154"/>
      <c r="JTL65" s="161"/>
      <c r="JTM65" s="160"/>
      <c r="JTN65" s="154"/>
      <c r="JTO65" s="161"/>
      <c r="JTP65" s="160"/>
      <c r="JTQ65" s="154"/>
      <c r="JTR65" s="161"/>
      <c r="JTS65" s="160"/>
      <c r="JTT65" s="154"/>
      <c r="JTU65" s="161"/>
      <c r="JTV65" s="160"/>
      <c r="JTW65" s="154"/>
      <c r="JTX65" s="161"/>
      <c r="JTY65" s="160"/>
      <c r="JTZ65" s="154"/>
      <c r="JUA65" s="161"/>
      <c r="JUB65" s="160"/>
      <c r="JUC65" s="154"/>
      <c r="JUD65" s="161"/>
      <c r="JUE65" s="160"/>
      <c r="JUF65" s="154"/>
      <c r="JUG65" s="161"/>
      <c r="JUH65" s="160"/>
      <c r="JUI65" s="154"/>
      <c r="JUJ65" s="161"/>
      <c r="JUK65" s="160"/>
      <c r="JUL65" s="154"/>
      <c r="JUM65" s="161"/>
      <c r="JUN65" s="160"/>
      <c r="JUO65" s="154"/>
      <c r="JUP65" s="161"/>
      <c r="JUQ65" s="160"/>
      <c r="JUR65" s="154"/>
      <c r="JUS65" s="161"/>
      <c r="JUT65" s="160"/>
      <c r="JUU65" s="154"/>
      <c r="JUV65" s="161"/>
      <c r="JUW65" s="160"/>
      <c r="JUX65" s="154"/>
      <c r="JUY65" s="161"/>
      <c r="JUZ65" s="160"/>
      <c r="JVA65" s="154"/>
      <c r="JVB65" s="161"/>
      <c r="JVC65" s="160"/>
      <c r="JVD65" s="154"/>
      <c r="JVE65" s="161"/>
      <c r="JVF65" s="160"/>
      <c r="JVG65" s="154"/>
      <c r="JVH65" s="161"/>
      <c r="JVI65" s="160"/>
      <c r="JVJ65" s="154"/>
      <c r="JVK65" s="161"/>
      <c r="JVL65" s="160"/>
      <c r="JVM65" s="154"/>
      <c r="JVN65" s="161"/>
      <c r="JVO65" s="160"/>
      <c r="JVP65" s="154"/>
      <c r="JVQ65" s="161"/>
      <c r="JVR65" s="160"/>
      <c r="JVS65" s="154"/>
      <c r="JVT65" s="161"/>
      <c r="JVU65" s="160"/>
      <c r="JVV65" s="154"/>
      <c r="JVW65" s="161"/>
      <c r="JVX65" s="160"/>
      <c r="JVY65" s="154"/>
      <c r="JVZ65" s="161"/>
      <c r="JWA65" s="160"/>
      <c r="JWB65" s="154"/>
      <c r="JWC65" s="161"/>
      <c r="JWD65" s="160"/>
      <c r="JWE65" s="154"/>
      <c r="JWF65" s="161"/>
      <c r="JWG65" s="160"/>
      <c r="JWH65" s="154"/>
      <c r="JWI65" s="161"/>
      <c r="JWJ65" s="160"/>
      <c r="JWK65" s="154"/>
      <c r="JWL65" s="161"/>
      <c r="JWM65" s="160"/>
      <c r="JWN65" s="154"/>
      <c r="JWO65" s="161"/>
      <c r="JWP65" s="160"/>
      <c r="JWQ65" s="154"/>
      <c r="JWR65" s="161"/>
      <c r="JWS65" s="160"/>
      <c r="JWT65" s="154"/>
      <c r="JWU65" s="161"/>
      <c r="JWV65" s="160"/>
      <c r="JWW65" s="154"/>
      <c r="JWX65" s="161"/>
      <c r="JWY65" s="160"/>
      <c r="JWZ65" s="154"/>
      <c r="JXA65" s="161"/>
      <c r="JXB65" s="160"/>
      <c r="JXC65" s="154"/>
      <c r="JXD65" s="161"/>
      <c r="JXE65" s="160"/>
      <c r="JXF65" s="154"/>
      <c r="JXG65" s="161"/>
      <c r="JXH65" s="160"/>
      <c r="JXI65" s="154"/>
      <c r="JXJ65" s="161"/>
      <c r="JXK65" s="160"/>
      <c r="JXL65" s="154"/>
      <c r="JXM65" s="161"/>
      <c r="JXN65" s="160"/>
      <c r="JXO65" s="154"/>
      <c r="JXP65" s="161"/>
      <c r="JXQ65" s="160"/>
      <c r="JXR65" s="154"/>
      <c r="JXS65" s="161"/>
      <c r="JXT65" s="160"/>
      <c r="JXU65" s="154"/>
      <c r="JXV65" s="161"/>
      <c r="JXW65" s="160"/>
      <c r="JXX65" s="154"/>
      <c r="JXY65" s="161"/>
      <c r="JXZ65" s="160"/>
      <c r="JYA65" s="154"/>
      <c r="JYB65" s="161"/>
      <c r="JYC65" s="160"/>
      <c r="JYD65" s="154"/>
      <c r="JYE65" s="161"/>
      <c r="JYF65" s="160"/>
      <c r="JYG65" s="154"/>
      <c r="JYH65" s="161"/>
      <c r="JYI65" s="160"/>
      <c r="JYJ65" s="154"/>
      <c r="JYK65" s="161"/>
      <c r="JYL65" s="160"/>
      <c r="JYM65" s="154"/>
      <c r="JYN65" s="161"/>
      <c r="JYO65" s="160"/>
      <c r="JYP65" s="154"/>
      <c r="JYQ65" s="161"/>
      <c r="JYR65" s="160"/>
      <c r="JYS65" s="154"/>
      <c r="JYT65" s="161"/>
      <c r="JYU65" s="160"/>
      <c r="JYV65" s="154"/>
      <c r="JYW65" s="161"/>
      <c r="JYX65" s="160"/>
      <c r="JYY65" s="154"/>
      <c r="JYZ65" s="161"/>
      <c r="JZA65" s="160"/>
      <c r="JZB65" s="154"/>
      <c r="JZC65" s="161"/>
      <c r="JZD65" s="160"/>
      <c r="JZE65" s="154"/>
      <c r="JZF65" s="161"/>
      <c r="JZG65" s="160"/>
      <c r="JZH65" s="154"/>
      <c r="JZI65" s="161"/>
      <c r="JZJ65" s="160"/>
      <c r="JZK65" s="154"/>
      <c r="JZL65" s="161"/>
      <c r="JZM65" s="160"/>
      <c r="JZN65" s="154"/>
      <c r="JZO65" s="161"/>
      <c r="JZP65" s="160"/>
      <c r="JZQ65" s="154"/>
      <c r="JZR65" s="161"/>
      <c r="JZS65" s="160"/>
      <c r="JZT65" s="154"/>
      <c r="JZU65" s="161"/>
      <c r="JZV65" s="160"/>
      <c r="JZW65" s="154"/>
      <c r="JZX65" s="161"/>
      <c r="JZY65" s="160"/>
      <c r="JZZ65" s="154"/>
      <c r="KAA65" s="161"/>
      <c r="KAB65" s="160"/>
      <c r="KAC65" s="154"/>
      <c r="KAD65" s="161"/>
      <c r="KAE65" s="160"/>
      <c r="KAF65" s="154"/>
      <c r="KAG65" s="161"/>
      <c r="KAH65" s="160"/>
      <c r="KAI65" s="154"/>
      <c r="KAJ65" s="161"/>
      <c r="KAK65" s="160"/>
      <c r="KAL65" s="154"/>
      <c r="KAM65" s="161"/>
      <c r="KAN65" s="160"/>
      <c r="KAO65" s="154"/>
      <c r="KAP65" s="161"/>
      <c r="KAQ65" s="160"/>
      <c r="KAR65" s="154"/>
      <c r="KAS65" s="161"/>
      <c r="KAT65" s="160"/>
      <c r="KAU65" s="154"/>
      <c r="KAV65" s="161"/>
      <c r="KAW65" s="160"/>
      <c r="KAX65" s="154"/>
      <c r="KAY65" s="161"/>
      <c r="KAZ65" s="160"/>
      <c r="KBA65" s="154"/>
      <c r="KBB65" s="161"/>
      <c r="KBC65" s="160"/>
      <c r="KBD65" s="154"/>
      <c r="KBE65" s="161"/>
      <c r="KBF65" s="160"/>
      <c r="KBG65" s="154"/>
      <c r="KBH65" s="161"/>
      <c r="KBI65" s="160"/>
      <c r="KBJ65" s="154"/>
      <c r="KBK65" s="161"/>
      <c r="KBL65" s="160"/>
      <c r="KBM65" s="154"/>
      <c r="KBN65" s="161"/>
      <c r="KBO65" s="160"/>
      <c r="KBP65" s="154"/>
      <c r="KBQ65" s="161"/>
      <c r="KBR65" s="160"/>
      <c r="KBS65" s="154"/>
      <c r="KBT65" s="161"/>
      <c r="KBU65" s="160"/>
      <c r="KBV65" s="154"/>
      <c r="KBW65" s="161"/>
      <c r="KBX65" s="160"/>
      <c r="KBY65" s="154"/>
      <c r="KBZ65" s="161"/>
      <c r="KCA65" s="160"/>
      <c r="KCB65" s="154"/>
      <c r="KCC65" s="161"/>
      <c r="KCD65" s="160"/>
      <c r="KCE65" s="154"/>
      <c r="KCF65" s="161"/>
      <c r="KCG65" s="160"/>
      <c r="KCH65" s="154"/>
      <c r="KCI65" s="161"/>
      <c r="KCJ65" s="160"/>
      <c r="KCK65" s="154"/>
      <c r="KCL65" s="161"/>
      <c r="KCM65" s="160"/>
      <c r="KCN65" s="154"/>
      <c r="KCO65" s="161"/>
      <c r="KCP65" s="160"/>
      <c r="KCQ65" s="154"/>
      <c r="KCR65" s="161"/>
      <c r="KCS65" s="160"/>
      <c r="KCT65" s="154"/>
      <c r="KCU65" s="161"/>
      <c r="KCV65" s="160"/>
      <c r="KCW65" s="154"/>
      <c r="KCX65" s="161"/>
      <c r="KCY65" s="160"/>
      <c r="KCZ65" s="154"/>
      <c r="KDA65" s="161"/>
      <c r="KDB65" s="160"/>
      <c r="KDC65" s="154"/>
      <c r="KDD65" s="161"/>
      <c r="KDE65" s="160"/>
      <c r="KDF65" s="154"/>
      <c r="KDG65" s="161"/>
      <c r="KDH65" s="160"/>
      <c r="KDI65" s="154"/>
      <c r="KDJ65" s="161"/>
      <c r="KDK65" s="160"/>
      <c r="KDL65" s="154"/>
      <c r="KDM65" s="161"/>
      <c r="KDN65" s="160"/>
      <c r="KDO65" s="154"/>
      <c r="KDP65" s="161"/>
      <c r="KDQ65" s="160"/>
      <c r="KDR65" s="154"/>
      <c r="KDS65" s="161"/>
      <c r="KDT65" s="160"/>
      <c r="KDU65" s="154"/>
      <c r="KDV65" s="161"/>
      <c r="KDW65" s="160"/>
      <c r="KDX65" s="154"/>
      <c r="KDY65" s="161"/>
      <c r="KDZ65" s="160"/>
      <c r="KEA65" s="154"/>
      <c r="KEB65" s="161"/>
      <c r="KEC65" s="160"/>
      <c r="KED65" s="154"/>
      <c r="KEE65" s="161"/>
      <c r="KEF65" s="160"/>
      <c r="KEG65" s="154"/>
      <c r="KEH65" s="161"/>
      <c r="KEI65" s="160"/>
      <c r="KEJ65" s="154"/>
      <c r="KEK65" s="161"/>
      <c r="KEL65" s="160"/>
      <c r="KEM65" s="154"/>
      <c r="KEN65" s="161"/>
      <c r="KEO65" s="160"/>
      <c r="KEP65" s="154"/>
      <c r="KEQ65" s="161"/>
      <c r="KER65" s="160"/>
      <c r="KES65" s="154"/>
      <c r="KET65" s="161"/>
      <c r="KEU65" s="160"/>
      <c r="KEV65" s="154"/>
      <c r="KEW65" s="161"/>
      <c r="KEX65" s="160"/>
      <c r="KEY65" s="154"/>
      <c r="KEZ65" s="161"/>
      <c r="KFA65" s="160"/>
      <c r="KFB65" s="154"/>
      <c r="KFC65" s="161"/>
      <c r="KFD65" s="160"/>
      <c r="KFE65" s="154"/>
      <c r="KFF65" s="161"/>
      <c r="KFG65" s="160"/>
      <c r="KFH65" s="154"/>
      <c r="KFI65" s="161"/>
      <c r="KFJ65" s="160"/>
      <c r="KFK65" s="154"/>
      <c r="KFL65" s="161"/>
      <c r="KFM65" s="160"/>
      <c r="KFN65" s="154"/>
      <c r="KFO65" s="161"/>
      <c r="KFP65" s="160"/>
      <c r="KFQ65" s="154"/>
      <c r="KFR65" s="161"/>
      <c r="KFS65" s="160"/>
      <c r="KFT65" s="154"/>
      <c r="KFU65" s="161"/>
      <c r="KFV65" s="160"/>
      <c r="KFW65" s="154"/>
      <c r="KFX65" s="161"/>
      <c r="KFY65" s="160"/>
      <c r="KFZ65" s="154"/>
      <c r="KGA65" s="161"/>
      <c r="KGB65" s="160"/>
      <c r="KGC65" s="154"/>
      <c r="KGD65" s="161"/>
      <c r="KGE65" s="160"/>
      <c r="KGF65" s="154"/>
      <c r="KGG65" s="161"/>
      <c r="KGH65" s="160"/>
      <c r="KGI65" s="154"/>
      <c r="KGJ65" s="161"/>
      <c r="KGK65" s="160"/>
      <c r="KGL65" s="154"/>
      <c r="KGM65" s="161"/>
      <c r="KGN65" s="160"/>
      <c r="KGO65" s="154"/>
      <c r="KGP65" s="161"/>
      <c r="KGQ65" s="160"/>
      <c r="KGR65" s="154"/>
      <c r="KGS65" s="161"/>
      <c r="KGT65" s="160"/>
      <c r="KGU65" s="154"/>
      <c r="KGV65" s="161"/>
      <c r="KGW65" s="160"/>
      <c r="KGX65" s="154"/>
      <c r="KGY65" s="161"/>
      <c r="KGZ65" s="160"/>
      <c r="KHA65" s="154"/>
      <c r="KHB65" s="161"/>
      <c r="KHC65" s="160"/>
      <c r="KHD65" s="154"/>
      <c r="KHE65" s="161"/>
      <c r="KHF65" s="160"/>
      <c r="KHG65" s="154"/>
      <c r="KHH65" s="161"/>
      <c r="KHI65" s="160"/>
      <c r="KHJ65" s="154"/>
      <c r="KHK65" s="161"/>
      <c r="KHL65" s="160"/>
      <c r="KHM65" s="154"/>
      <c r="KHN65" s="161"/>
      <c r="KHO65" s="160"/>
      <c r="KHP65" s="154"/>
      <c r="KHQ65" s="161"/>
      <c r="KHR65" s="160"/>
      <c r="KHS65" s="154"/>
      <c r="KHT65" s="161"/>
      <c r="KHU65" s="160"/>
      <c r="KHV65" s="154"/>
      <c r="KHW65" s="161"/>
      <c r="KHX65" s="160"/>
      <c r="KHY65" s="154"/>
      <c r="KHZ65" s="161"/>
      <c r="KIA65" s="160"/>
      <c r="KIB65" s="154"/>
      <c r="KIC65" s="161"/>
      <c r="KID65" s="160"/>
      <c r="KIE65" s="154"/>
      <c r="KIF65" s="161"/>
      <c r="KIG65" s="160"/>
      <c r="KIH65" s="154"/>
      <c r="KII65" s="161"/>
      <c r="KIJ65" s="160"/>
      <c r="KIK65" s="154"/>
      <c r="KIL65" s="161"/>
      <c r="KIM65" s="160"/>
      <c r="KIN65" s="154"/>
      <c r="KIO65" s="161"/>
      <c r="KIP65" s="160"/>
      <c r="KIQ65" s="154"/>
      <c r="KIR65" s="161"/>
      <c r="KIS65" s="160"/>
      <c r="KIT65" s="154"/>
      <c r="KIU65" s="161"/>
      <c r="KIV65" s="160"/>
      <c r="KIW65" s="154"/>
      <c r="KIX65" s="161"/>
      <c r="KIY65" s="160"/>
      <c r="KIZ65" s="154"/>
      <c r="KJA65" s="161"/>
      <c r="KJB65" s="160"/>
      <c r="KJC65" s="154"/>
      <c r="KJD65" s="161"/>
      <c r="KJE65" s="160"/>
      <c r="KJF65" s="154"/>
      <c r="KJG65" s="161"/>
      <c r="KJH65" s="160"/>
      <c r="KJI65" s="154"/>
      <c r="KJJ65" s="161"/>
      <c r="KJK65" s="160"/>
      <c r="KJL65" s="154"/>
      <c r="KJM65" s="161"/>
      <c r="KJN65" s="160"/>
      <c r="KJO65" s="154"/>
      <c r="KJP65" s="161"/>
      <c r="KJQ65" s="160"/>
      <c r="KJR65" s="154"/>
      <c r="KJS65" s="161"/>
      <c r="KJT65" s="160"/>
      <c r="KJU65" s="154"/>
      <c r="KJV65" s="161"/>
      <c r="KJW65" s="160"/>
      <c r="KJX65" s="154"/>
      <c r="KJY65" s="161"/>
      <c r="KJZ65" s="160"/>
      <c r="KKA65" s="154"/>
      <c r="KKB65" s="161"/>
      <c r="KKC65" s="160"/>
      <c r="KKD65" s="154"/>
      <c r="KKE65" s="161"/>
      <c r="KKF65" s="160"/>
      <c r="KKG65" s="154"/>
      <c r="KKH65" s="161"/>
      <c r="KKI65" s="160"/>
      <c r="KKJ65" s="154"/>
      <c r="KKK65" s="161"/>
      <c r="KKL65" s="160"/>
      <c r="KKM65" s="154"/>
      <c r="KKN65" s="161"/>
      <c r="KKO65" s="160"/>
      <c r="KKP65" s="154"/>
      <c r="KKQ65" s="161"/>
      <c r="KKR65" s="160"/>
      <c r="KKS65" s="154"/>
      <c r="KKT65" s="161"/>
      <c r="KKU65" s="160"/>
      <c r="KKV65" s="154"/>
      <c r="KKW65" s="161"/>
      <c r="KKX65" s="160"/>
      <c r="KKY65" s="154"/>
      <c r="KKZ65" s="161"/>
      <c r="KLA65" s="160"/>
      <c r="KLB65" s="154"/>
      <c r="KLC65" s="161"/>
      <c r="KLD65" s="160"/>
      <c r="KLE65" s="154"/>
      <c r="KLF65" s="161"/>
      <c r="KLG65" s="160"/>
      <c r="KLH65" s="154"/>
      <c r="KLI65" s="161"/>
      <c r="KLJ65" s="160"/>
      <c r="KLK65" s="154"/>
      <c r="KLL65" s="161"/>
      <c r="KLM65" s="160"/>
      <c r="KLN65" s="154"/>
      <c r="KLO65" s="161"/>
      <c r="KLP65" s="160"/>
      <c r="KLQ65" s="154"/>
      <c r="KLR65" s="161"/>
      <c r="KLS65" s="160"/>
      <c r="KLT65" s="154"/>
      <c r="KLU65" s="161"/>
      <c r="KLV65" s="160"/>
      <c r="KLW65" s="154"/>
      <c r="KLX65" s="161"/>
      <c r="KLY65" s="160"/>
      <c r="KLZ65" s="154"/>
      <c r="KMA65" s="161"/>
      <c r="KMB65" s="160"/>
      <c r="KMC65" s="154"/>
      <c r="KMD65" s="161"/>
      <c r="KME65" s="160"/>
      <c r="KMF65" s="154"/>
      <c r="KMG65" s="161"/>
      <c r="KMH65" s="160"/>
      <c r="KMI65" s="154"/>
      <c r="KMJ65" s="161"/>
      <c r="KMK65" s="160"/>
      <c r="KML65" s="154"/>
      <c r="KMM65" s="161"/>
      <c r="KMN65" s="160"/>
      <c r="KMO65" s="154"/>
      <c r="KMP65" s="161"/>
      <c r="KMQ65" s="160"/>
      <c r="KMR65" s="154"/>
      <c r="KMS65" s="161"/>
      <c r="KMT65" s="160"/>
      <c r="KMU65" s="154"/>
      <c r="KMV65" s="161"/>
      <c r="KMW65" s="160"/>
      <c r="KMX65" s="154"/>
      <c r="KMY65" s="161"/>
      <c r="KMZ65" s="160"/>
      <c r="KNA65" s="154"/>
      <c r="KNB65" s="161"/>
      <c r="KNC65" s="160"/>
      <c r="KND65" s="154"/>
      <c r="KNE65" s="161"/>
      <c r="KNF65" s="160"/>
      <c r="KNG65" s="154"/>
      <c r="KNH65" s="161"/>
      <c r="KNI65" s="160"/>
      <c r="KNJ65" s="154"/>
      <c r="KNK65" s="161"/>
      <c r="KNL65" s="160"/>
      <c r="KNM65" s="154"/>
      <c r="KNN65" s="161"/>
      <c r="KNO65" s="160"/>
      <c r="KNP65" s="154"/>
      <c r="KNQ65" s="161"/>
      <c r="KNR65" s="160"/>
      <c r="KNS65" s="154"/>
      <c r="KNT65" s="161"/>
      <c r="KNU65" s="160"/>
      <c r="KNV65" s="154"/>
      <c r="KNW65" s="161"/>
      <c r="KNX65" s="160"/>
      <c r="KNY65" s="154"/>
      <c r="KNZ65" s="161"/>
      <c r="KOA65" s="160"/>
      <c r="KOB65" s="154"/>
      <c r="KOC65" s="161"/>
      <c r="KOD65" s="160"/>
      <c r="KOE65" s="154"/>
      <c r="KOF65" s="161"/>
      <c r="KOG65" s="160"/>
      <c r="KOH65" s="154"/>
      <c r="KOI65" s="161"/>
      <c r="KOJ65" s="160"/>
      <c r="KOK65" s="154"/>
      <c r="KOL65" s="161"/>
      <c r="KOM65" s="160"/>
      <c r="KON65" s="154"/>
      <c r="KOO65" s="161"/>
      <c r="KOP65" s="160"/>
      <c r="KOQ65" s="154"/>
      <c r="KOR65" s="161"/>
      <c r="KOS65" s="160"/>
      <c r="KOT65" s="154"/>
      <c r="KOU65" s="161"/>
      <c r="KOV65" s="160"/>
      <c r="KOW65" s="154"/>
      <c r="KOX65" s="161"/>
      <c r="KOY65" s="160"/>
      <c r="KOZ65" s="154"/>
      <c r="KPA65" s="161"/>
      <c r="KPB65" s="160"/>
      <c r="KPC65" s="154"/>
      <c r="KPD65" s="161"/>
      <c r="KPE65" s="160"/>
      <c r="KPF65" s="154"/>
      <c r="KPG65" s="161"/>
      <c r="KPH65" s="160"/>
      <c r="KPI65" s="154"/>
      <c r="KPJ65" s="161"/>
      <c r="KPK65" s="160"/>
      <c r="KPL65" s="154"/>
      <c r="KPM65" s="161"/>
      <c r="KPN65" s="160"/>
      <c r="KPO65" s="154"/>
      <c r="KPP65" s="161"/>
      <c r="KPQ65" s="160"/>
      <c r="KPR65" s="154"/>
      <c r="KPS65" s="161"/>
      <c r="KPT65" s="160"/>
      <c r="KPU65" s="154"/>
      <c r="KPV65" s="161"/>
      <c r="KPW65" s="160"/>
      <c r="KPX65" s="154"/>
      <c r="KPY65" s="161"/>
      <c r="KPZ65" s="160"/>
      <c r="KQA65" s="154"/>
      <c r="KQB65" s="161"/>
      <c r="KQC65" s="160"/>
      <c r="KQD65" s="154"/>
      <c r="KQE65" s="161"/>
      <c r="KQF65" s="160"/>
      <c r="KQG65" s="154"/>
      <c r="KQH65" s="161"/>
      <c r="KQI65" s="160"/>
      <c r="KQJ65" s="154"/>
      <c r="KQK65" s="161"/>
      <c r="KQL65" s="160"/>
      <c r="KQM65" s="154"/>
      <c r="KQN65" s="161"/>
      <c r="KQO65" s="160"/>
      <c r="KQP65" s="154"/>
      <c r="KQQ65" s="161"/>
      <c r="KQR65" s="160"/>
      <c r="KQS65" s="154"/>
      <c r="KQT65" s="161"/>
      <c r="KQU65" s="160"/>
      <c r="KQV65" s="154"/>
      <c r="KQW65" s="161"/>
      <c r="KQX65" s="160"/>
      <c r="KQY65" s="154"/>
      <c r="KQZ65" s="161"/>
      <c r="KRA65" s="160"/>
      <c r="KRB65" s="154"/>
      <c r="KRC65" s="161"/>
      <c r="KRD65" s="160"/>
      <c r="KRE65" s="154"/>
      <c r="KRF65" s="161"/>
      <c r="KRG65" s="160"/>
      <c r="KRH65" s="154"/>
      <c r="KRI65" s="161"/>
      <c r="KRJ65" s="160"/>
      <c r="KRK65" s="154"/>
      <c r="KRL65" s="161"/>
      <c r="KRM65" s="160"/>
      <c r="KRN65" s="154"/>
      <c r="KRO65" s="161"/>
      <c r="KRP65" s="160"/>
      <c r="KRQ65" s="154"/>
      <c r="KRR65" s="161"/>
      <c r="KRS65" s="160"/>
      <c r="KRT65" s="154"/>
      <c r="KRU65" s="161"/>
      <c r="KRV65" s="160"/>
      <c r="KRW65" s="154"/>
      <c r="KRX65" s="161"/>
      <c r="KRY65" s="160"/>
      <c r="KRZ65" s="154"/>
      <c r="KSA65" s="161"/>
      <c r="KSB65" s="160"/>
      <c r="KSC65" s="154"/>
      <c r="KSD65" s="161"/>
      <c r="KSE65" s="160"/>
      <c r="KSF65" s="154"/>
      <c r="KSG65" s="161"/>
      <c r="KSH65" s="160"/>
      <c r="KSI65" s="154"/>
      <c r="KSJ65" s="161"/>
      <c r="KSK65" s="160"/>
      <c r="KSL65" s="154"/>
      <c r="KSM65" s="161"/>
      <c r="KSN65" s="160"/>
      <c r="KSO65" s="154"/>
      <c r="KSP65" s="161"/>
      <c r="KSQ65" s="160"/>
      <c r="KSR65" s="154"/>
      <c r="KSS65" s="161"/>
      <c r="KST65" s="160"/>
      <c r="KSU65" s="154"/>
      <c r="KSV65" s="161"/>
      <c r="KSW65" s="160"/>
      <c r="KSX65" s="154"/>
      <c r="KSY65" s="161"/>
      <c r="KSZ65" s="160"/>
      <c r="KTA65" s="154"/>
      <c r="KTB65" s="161"/>
      <c r="KTC65" s="160"/>
      <c r="KTD65" s="154"/>
      <c r="KTE65" s="161"/>
      <c r="KTF65" s="160"/>
      <c r="KTG65" s="154"/>
      <c r="KTH65" s="161"/>
      <c r="KTI65" s="160"/>
      <c r="KTJ65" s="154"/>
      <c r="KTK65" s="161"/>
      <c r="KTL65" s="160"/>
      <c r="KTM65" s="154"/>
      <c r="KTN65" s="161"/>
      <c r="KTO65" s="160"/>
      <c r="KTP65" s="154"/>
      <c r="KTQ65" s="161"/>
      <c r="KTR65" s="160"/>
      <c r="KTS65" s="154"/>
      <c r="KTT65" s="161"/>
      <c r="KTU65" s="160"/>
      <c r="KTV65" s="154"/>
      <c r="KTW65" s="161"/>
      <c r="KTX65" s="160"/>
      <c r="KTY65" s="154"/>
      <c r="KTZ65" s="161"/>
      <c r="KUA65" s="160"/>
      <c r="KUB65" s="154"/>
      <c r="KUC65" s="161"/>
      <c r="KUD65" s="160"/>
      <c r="KUE65" s="154"/>
      <c r="KUF65" s="161"/>
      <c r="KUG65" s="160"/>
      <c r="KUH65" s="154"/>
      <c r="KUI65" s="161"/>
      <c r="KUJ65" s="160"/>
      <c r="KUK65" s="154"/>
      <c r="KUL65" s="161"/>
      <c r="KUM65" s="160"/>
      <c r="KUN65" s="154"/>
      <c r="KUO65" s="161"/>
      <c r="KUP65" s="160"/>
      <c r="KUQ65" s="154"/>
      <c r="KUR65" s="161"/>
      <c r="KUS65" s="160"/>
      <c r="KUT65" s="154"/>
      <c r="KUU65" s="161"/>
      <c r="KUV65" s="160"/>
      <c r="KUW65" s="154"/>
      <c r="KUX65" s="161"/>
      <c r="KUY65" s="160"/>
      <c r="KUZ65" s="154"/>
      <c r="KVA65" s="161"/>
      <c r="KVB65" s="160"/>
      <c r="KVC65" s="154"/>
      <c r="KVD65" s="161"/>
      <c r="KVE65" s="160"/>
      <c r="KVF65" s="154"/>
      <c r="KVG65" s="161"/>
      <c r="KVH65" s="160"/>
      <c r="KVI65" s="154"/>
      <c r="KVJ65" s="161"/>
      <c r="KVK65" s="160"/>
      <c r="KVL65" s="154"/>
      <c r="KVM65" s="161"/>
      <c r="KVN65" s="160"/>
      <c r="KVO65" s="154"/>
      <c r="KVP65" s="161"/>
      <c r="KVQ65" s="160"/>
      <c r="KVR65" s="154"/>
      <c r="KVS65" s="161"/>
      <c r="KVT65" s="160"/>
      <c r="KVU65" s="154"/>
      <c r="KVV65" s="161"/>
      <c r="KVW65" s="160"/>
      <c r="KVX65" s="154"/>
      <c r="KVY65" s="161"/>
      <c r="KVZ65" s="160"/>
      <c r="KWA65" s="154"/>
      <c r="KWB65" s="161"/>
      <c r="KWC65" s="160"/>
      <c r="KWD65" s="154"/>
      <c r="KWE65" s="161"/>
      <c r="KWF65" s="160"/>
      <c r="KWG65" s="154"/>
      <c r="KWH65" s="161"/>
      <c r="KWI65" s="160"/>
      <c r="KWJ65" s="154"/>
      <c r="KWK65" s="161"/>
      <c r="KWL65" s="160"/>
      <c r="KWM65" s="154"/>
      <c r="KWN65" s="161"/>
      <c r="KWO65" s="160"/>
      <c r="KWP65" s="154"/>
      <c r="KWQ65" s="161"/>
      <c r="KWR65" s="160"/>
      <c r="KWS65" s="154"/>
      <c r="KWT65" s="161"/>
      <c r="KWU65" s="160"/>
      <c r="KWV65" s="154"/>
      <c r="KWW65" s="161"/>
      <c r="KWX65" s="160"/>
      <c r="KWY65" s="154"/>
      <c r="KWZ65" s="161"/>
      <c r="KXA65" s="160"/>
      <c r="KXB65" s="154"/>
      <c r="KXC65" s="161"/>
      <c r="KXD65" s="160"/>
      <c r="KXE65" s="154"/>
      <c r="KXF65" s="161"/>
      <c r="KXG65" s="160"/>
      <c r="KXH65" s="154"/>
      <c r="KXI65" s="161"/>
      <c r="KXJ65" s="160"/>
      <c r="KXK65" s="154"/>
      <c r="KXL65" s="161"/>
      <c r="KXM65" s="160"/>
      <c r="KXN65" s="154"/>
      <c r="KXO65" s="161"/>
      <c r="KXP65" s="160"/>
      <c r="KXQ65" s="154"/>
      <c r="KXR65" s="161"/>
      <c r="KXS65" s="160"/>
      <c r="KXT65" s="154"/>
      <c r="KXU65" s="161"/>
      <c r="KXV65" s="160"/>
      <c r="KXW65" s="154"/>
      <c r="KXX65" s="161"/>
      <c r="KXY65" s="160"/>
      <c r="KXZ65" s="154"/>
      <c r="KYA65" s="161"/>
      <c r="KYB65" s="160"/>
      <c r="KYC65" s="154"/>
      <c r="KYD65" s="161"/>
      <c r="KYE65" s="160"/>
      <c r="KYF65" s="154"/>
      <c r="KYG65" s="161"/>
      <c r="KYH65" s="160"/>
      <c r="KYI65" s="154"/>
      <c r="KYJ65" s="161"/>
      <c r="KYK65" s="160"/>
      <c r="KYL65" s="154"/>
      <c r="KYM65" s="161"/>
      <c r="KYN65" s="160"/>
      <c r="KYO65" s="154"/>
      <c r="KYP65" s="161"/>
      <c r="KYQ65" s="160"/>
      <c r="KYR65" s="154"/>
      <c r="KYS65" s="161"/>
      <c r="KYT65" s="160"/>
      <c r="KYU65" s="154"/>
      <c r="KYV65" s="161"/>
      <c r="KYW65" s="160"/>
      <c r="KYX65" s="154"/>
      <c r="KYY65" s="161"/>
      <c r="KYZ65" s="160"/>
      <c r="KZA65" s="154"/>
      <c r="KZB65" s="161"/>
      <c r="KZC65" s="160"/>
      <c r="KZD65" s="154"/>
      <c r="KZE65" s="161"/>
      <c r="KZF65" s="160"/>
      <c r="KZG65" s="154"/>
      <c r="KZH65" s="161"/>
      <c r="KZI65" s="160"/>
      <c r="KZJ65" s="154"/>
      <c r="KZK65" s="161"/>
      <c r="KZL65" s="160"/>
      <c r="KZM65" s="154"/>
      <c r="KZN65" s="161"/>
      <c r="KZO65" s="160"/>
      <c r="KZP65" s="154"/>
      <c r="KZQ65" s="161"/>
      <c r="KZR65" s="160"/>
      <c r="KZS65" s="154"/>
      <c r="KZT65" s="161"/>
      <c r="KZU65" s="160"/>
      <c r="KZV65" s="154"/>
      <c r="KZW65" s="161"/>
      <c r="KZX65" s="160"/>
      <c r="KZY65" s="154"/>
      <c r="KZZ65" s="161"/>
      <c r="LAA65" s="160"/>
      <c r="LAB65" s="154"/>
      <c r="LAC65" s="161"/>
      <c r="LAD65" s="160"/>
      <c r="LAE65" s="154"/>
      <c r="LAF65" s="161"/>
      <c r="LAG65" s="160"/>
      <c r="LAH65" s="154"/>
      <c r="LAI65" s="161"/>
      <c r="LAJ65" s="160"/>
      <c r="LAK65" s="154"/>
      <c r="LAL65" s="161"/>
      <c r="LAM65" s="160"/>
      <c r="LAN65" s="154"/>
      <c r="LAO65" s="161"/>
      <c r="LAP65" s="160"/>
      <c r="LAQ65" s="154"/>
      <c r="LAR65" s="161"/>
      <c r="LAS65" s="160"/>
      <c r="LAT65" s="154"/>
      <c r="LAU65" s="161"/>
      <c r="LAV65" s="160"/>
      <c r="LAW65" s="154"/>
      <c r="LAX65" s="161"/>
      <c r="LAY65" s="160"/>
      <c r="LAZ65" s="154"/>
      <c r="LBA65" s="161"/>
      <c r="LBB65" s="160"/>
      <c r="LBC65" s="154"/>
      <c r="LBD65" s="161"/>
      <c r="LBE65" s="160"/>
      <c r="LBF65" s="154"/>
      <c r="LBG65" s="161"/>
      <c r="LBH65" s="160"/>
      <c r="LBI65" s="154"/>
      <c r="LBJ65" s="161"/>
      <c r="LBK65" s="160"/>
      <c r="LBL65" s="154"/>
      <c r="LBM65" s="161"/>
      <c r="LBN65" s="160"/>
      <c r="LBO65" s="154"/>
      <c r="LBP65" s="161"/>
      <c r="LBQ65" s="160"/>
      <c r="LBR65" s="154"/>
      <c r="LBS65" s="161"/>
      <c r="LBT65" s="160"/>
      <c r="LBU65" s="154"/>
      <c r="LBV65" s="161"/>
      <c r="LBW65" s="160"/>
      <c r="LBX65" s="154"/>
      <c r="LBY65" s="161"/>
      <c r="LBZ65" s="160"/>
      <c r="LCA65" s="154"/>
      <c r="LCB65" s="161"/>
      <c r="LCC65" s="160"/>
      <c r="LCD65" s="154"/>
      <c r="LCE65" s="161"/>
      <c r="LCF65" s="160"/>
      <c r="LCG65" s="154"/>
      <c r="LCH65" s="161"/>
      <c r="LCI65" s="160"/>
      <c r="LCJ65" s="154"/>
      <c r="LCK65" s="161"/>
      <c r="LCL65" s="160"/>
      <c r="LCM65" s="154"/>
      <c r="LCN65" s="161"/>
      <c r="LCO65" s="160"/>
      <c r="LCP65" s="154"/>
      <c r="LCQ65" s="161"/>
      <c r="LCR65" s="160"/>
      <c r="LCS65" s="154"/>
      <c r="LCT65" s="161"/>
      <c r="LCU65" s="160"/>
      <c r="LCV65" s="154"/>
      <c r="LCW65" s="161"/>
      <c r="LCX65" s="160"/>
      <c r="LCY65" s="154"/>
      <c r="LCZ65" s="161"/>
      <c r="LDA65" s="160"/>
      <c r="LDB65" s="154"/>
      <c r="LDC65" s="161"/>
      <c r="LDD65" s="160"/>
      <c r="LDE65" s="154"/>
      <c r="LDF65" s="161"/>
      <c r="LDG65" s="160"/>
      <c r="LDH65" s="154"/>
      <c r="LDI65" s="161"/>
      <c r="LDJ65" s="160"/>
      <c r="LDK65" s="154"/>
      <c r="LDL65" s="161"/>
      <c r="LDM65" s="160"/>
      <c r="LDN65" s="154"/>
      <c r="LDO65" s="161"/>
      <c r="LDP65" s="160"/>
      <c r="LDQ65" s="154"/>
      <c r="LDR65" s="161"/>
      <c r="LDS65" s="160"/>
      <c r="LDT65" s="154"/>
      <c r="LDU65" s="161"/>
      <c r="LDV65" s="160"/>
      <c r="LDW65" s="154"/>
      <c r="LDX65" s="161"/>
      <c r="LDY65" s="160"/>
      <c r="LDZ65" s="154"/>
      <c r="LEA65" s="161"/>
      <c r="LEB65" s="160"/>
      <c r="LEC65" s="154"/>
      <c r="LED65" s="161"/>
      <c r="LEE65" s="160"/>
      <c r="LEF65" s="154"/>
      <c r="LEG65" s="161"/>
      <c r="LEH65" s="160"/>
      <c r="LEI65" s="154"/>
      <c r="LEJ65" s="161"/>
      <c r="LEK65" s="160"/>
      <c r="LEL65" s="154"/>
      <c r="LEM65" s="161"/>
      <c r="LEN65" s="160"/>
      <c r="LEO65" s="154"/>
      <c r="LEP65" s="161"/>
      <c r="LEQ65" s="160"/>
      <c r="LER65" s="154"/>
      <c r="LES65" s="161"/>
      <c r="LET65" s="160"/>
      <c r="LEU65" s="154"/>
      <c r="LEV65" s="161"/>
      <c r="LEW65" s="160"/>
      <c r="LEX65" s="154"/>
      <c r="LEY65" s="161"/>
      <c r="LEZ65" s="160"/>
      <c r="LFA65" s="154"/>
      <c r="LFB65" s="161"/>
      <c r="LFC65" s="160"/>
      <c r="LFD65" s="154"/>
      <c r="LFE65" s="161"/>
      <c r="LFF65" s="160"/>
      <c r="LFG65" s="154"/>
      <c r="LFH65" s="161"/>
      <c r="LFI65" s="160"/>
      <c r="LFJ65" s="154"/>
      <c r="LFK65" s="161"/>
      <c r="LFL65" s="160"/>
      <c r="LFM65" s="154"/>
      <c r="LFN65" s="161"/>
      <c r="LFO65" s="160"/>
      <c r="LFP65" s="154"/>
      <c r="LFQ65" s="161"/>
      <c r="LFR65" s="160"/>
      <c r="LFS65" s="154"/>
      <c r="LFT65" s="161"/>
      <c r="LFU65" s="160"/>
      <c r="LFV65" s="154"/>
      <c r="LFW65" s="161"/>
      <c r="LFX65" s="160"/>
      <c r="LFY65" s="154"/>
      <c r="LFZ65" s="161"/>
      <c r="LGA65" s="160"/>
      <c r="LGB65" s="154"/>
      <c r="LGC65" s="161"/>
      <c r="LGD65" s="160"/>
      <c r="LGE65" s="154"/>
      <c r="LGF65" s="161"/>
      <c r="LGG65" s="160"/>
      <c r="LGH65" s="154"/>
      <c r="LGI65" s="161"/>
      <c r="LGJ65" s="160"/>
      <c r="LGK65" s="154"/>
      <c r="LGL65" s="161"/>
      <c r="LGM65" s="160"/>
      <c r="LGN65" s="154"/>
      <c r="LGO65" s="161"/>
      <c r="LGP65" s="160"/>
      <c r="LGQ65" s="154"/>
      <c r="LGR65" s="161"/>
      <c r="LGS65" s="160"/>
      <c r="LGT65" s="154"/>
      <c r="LGU65" s="161"/>
      <c r="LGV65" s="160"/>
      <c r="LGW65" s="154"/>
      <c r="LGX65" s="161"/>
      <c r="LGY65" s="160"/>
      <c r="LGZ65" s="154"/>
      <c r="LHA65" s="161"/>
      <c r="LHB65" s="160"/>
      <c r="LHC65" s="154"/>
      <c r="LHD65" s="161"/>
      <c r="LHE65" s="160"/>
      <c r="LHF65" s="154"/>
      <c r="LHG65" s="161"/>
      <c r="LHH65" s="160"/>
      <c r="LHI65" s="154"/>
      <c r="LHJ65" s="161"/>
      <c r="LHK65" s="160"/>
      <c r="LHL65" s="154"/>
      <c r="LHM65" s="161"/>
      <c r="LHN65" s="160"/>
      <c r="LHO65" s="154"/>
      <c r="LHP65" s="161"/>
      <c r="LHQ65" s="160"/>
      <c r="LHR65" s="154"/>
      <c r="LHS65" s="161"/>
      <c r="LHT65" s="160"/>
      <c r="LHU65" s="154"/>
      <c r="LHV65" s="161"/>
      <c r="LHW65" s="160"/>
      <c r="LHX65" s="154"/>
      <c r="LHY65" s="161"/>
      <c r="LHZ65" s="160"/>
      <c r="LIA65" s="154"/>
      <c r="LIB65" s="161"/>
      <c r="LIC65" s="160"/>
      <c r="LID65" s="154"/>
      <c r="LIE65" s="161"/>
      <c r="LIF65" s="160"/>
      <c r="LIG65" s="154"/>
      <c r="LIH65" s="161"/>
      <c r="LII65" s="160"/>
      <c r="LIJ65" s="154"/>
      <c r="LIK65" s="161"/>
      <c r="LIL65" s="160"/>
      <c r="LIM65" s="154"/>
      <c r="LIN65" s="161"/>
      <c r="LIO65" s="160"/>
      <c r="LIP65" s="154"/>
      <c r="LIQ65" s="161"/>
      <c r="LIR65" s="160"/>
      <c r="LIS65" s="154"/>
      <c r="LIT65" s="161"/>
      <c r="LIU65" s="160"/>
      <c r="LIV65" s="154"/>
      <c r="LIW65" s="161"/>
      <c r="LIX65" s="160"/>
      <c r="LIY65" s="154"/>
      <c r="LIZ65" s="161"/>
      <c r="LJA65" s="160"/>
      <c r="LJB65" s="154"/>
      <c r="LJC65" s="161"/>
      <c r="LJD65" s="160"/>
      <c r="LJE65" s="154"/>
      <c r="LJF65" s="161"/>
      <c r="LJG65" s="160"/>
      <c r="LJH65" s="154"/>
      <c r="LJI65" s="161"/>
      <c r="LJJ65" s="160"/>
      <c r="LJK65" s="154"/>
      <c r="LJL65" s="161"/>
      <c r="LJM65" s="160"/>
      <c r="LJN65" s="154"/>
      <c r="LJO65" s="161"/>
      <c r="LJP65" s="160"/>
      <c r="LJQ65" s="154"/>
      <c r="LJR65" s="161"/>
      <c r="LJS65" s="160"/>
      <c r="LJT65" s="154"/>
      <c r="LJU65" s="161"/>
      <c r="LJV65" s="160"/>
      <c r="LJW65" s="154"/>
      <c r="LJX65" s="161"/>
      <c r="LJY65" s="160"/>
      <c r="LJZ65" s="154"/>
      <c r="LKA65" s="161"/>
      <c r="LKB65" s="160"/>
      <c r="LKC65" s="154"/>
      <c r="LKD65" s="161"/>
      <c r="LKE65" s="160"/>
      <c r="LKF65" s="154"/>
      <c r="LKG65" s="161"/>
      <c r="LKH65" s="160"/>
      <c r="LKI65" s="154"/>
      <c r="LKJ65" s="161"/>
      <c r="LKK65" s="160"/>
      <c r="LKL65" s="154"/>
      <c r="LKM65" s="161"/>
      <c r="LKN65" s="160"/>
      <c r="LKO65" s="154"/>
      <c r="LKP65" s="161"/>
      <c r="LKQ65" s="160"/>
      <c r="LKR65" s="154"/>
      <c r="LKS65" s="161"/>
      <c r="LKT65" s="160"/>
      <c r="LKU65" s="154"/>
      <c r="LKV65" s="161"/>
      <c r="LKW65" s="160"/>
      <c r="LKX65" s="154"/>
      <c r="LKY65" s="161"/>
      <c r="LKZ65" s="160"/>
      <c r="LLA65" s="154"/>
      <c r="LLB65" s="161"/>
      <c r="LLC65" s="160"/>
      <c r="LLD65" s="154"/>
      <c r="LLE65" s="161"/>
      <c r="LLF65" s="160"/>
      <c r="LLG65" s="154"/>
      <c r="LLH65" s="161"/>
      <c r="LLI65" s="160"/>
      <c r="LLJ65" s="154"/>
      <c r="LLK65" s="161"/>
      <c r="LLL65" s="160"/>
      <c r="LLM65" s="154"/>
      <c r="LLN65" s="161"/>
      <c r="LLO65" s="160"/>
      <c r="LLP65" s="154"/>
      <c r="LLQ65" s="161"/>
      <c r="LLR65" s="160"/>
      <c r="LLS65" s="154"/>
      <c r="LLT65" s="161"/>
      <c r="LLU65" s="160"/>
      <c r="LLV65" s="154"/>
      <c r="LLW65" s="161"/>
      <c r="LLX65" s="160"/>
      <c r="LLY65" s="154"/>
      <c r="LLZ65" s="161"/>
      <c r="LMA65" s="160"/>
      <c r="LMB65" s="154"/>
      <c r="LMC65" s="161"/>
      <c r="LMD65" s="160"/>
      <c r="LME65" s="154"/>
      <c r="LMF65" s="161"/>
      <c r="LMG65" s="160"/>
      <c r="LMH65" s="154"/>
      <c r="LMI65" s="161"/>
      <c r="LMJ65" s="160"/>
      <c r="LMK65" s="154"/>
      <c r="LML65" s="161"/>
      <c r="LMM65" s="160"/>
      <c r="LMN65" s="154"/>
      <c r="LMO65" s="161"/>
      <c r="LMP65" s="160"/>
      <c r="LMQ65" s="154"/>
      <c r="LMR65" s="161"/>
      <c r="LMS65" s="160"/>
      <c r="LMT65" s="154"/>
      <c r="LMU65" s="161"/>
      <c r="LMV65" s="160"/>
      <c r="LMW65" s="154"/>
      <c r="LMX65" s="161"/>
      <c r="LMY65" s="160"/>
      <c r="LMZ65" s="154"/>
      <c r="LNA65" s="161"/>
      <c r="LNB65" s="160"/>
      <c r="LNC65" s="154"/>
      <c r="LND65" s="161"/>
      <c r="LNE65" s="160"/>
      <c r="LNF65" s="154"/>
      <c r="LNG65" s="161"/>
      <c r="LNH65" s="160"/>
      <c r="LNI65" s="154"/>
      <c r="LNJ65" s="161"/>
      <c r="LNK65" s="160"/>
      <c r="LNL65" s="154"/>
      <c r="LNM65" s="161"/>
      <c r="LNN65" s="160"/>
      <c r="LNO65" s="154"/>
      <c r="LNP65" s="161"/>
      <c r="LNQ65" s="160"/>
      <c r="LNR65" s="154"/>
      <c r="LNS65" s="161"/>
      <c r="LNT65" s="160"/>
      <c r="LNU65" s="154"/>
      <c r="LNV65" s="161"/>
      <c r="LNW65" s="160"/>
      <c r="LNX65" s="154"/>
      <c r="LNY65" s="161"/>
      <c r="LNZ65" s="160"/>
      <c r="LOA65" s="154"/>
      <c r="LOB65" s="161"/>
      <c r="LOC65" s="160"/>
      <c r="LOD65" s="154"/>
      <c r="LOE65" s="161"/>
      <c r="LOF65" s="160"/>
      <c r="LOG65" s="154"/>
      <c r="LOH65" s="161"/>
      <c r="LOI65" s="160"/>
      <c r="LOJ65" s="154"/>
      <c r="LOK65" s="161"/>
      <c r="LOL65" s="160"/>
      <c r="LOM65" s="154"/>
      <c r="LON65" s="161"/>
      <c r="LOO65" s="160"/>
      <c r="LOP65" s="154"/>
      <c r="LOQ65" s="161"/>
      <c r="LOR65" s="160"/>
      <c r="LOS65" s="154"/>
      <c r="LOT65" s="161"/>
      <c r="LOU65" s="160"/>
      <c r="LOV65" s="154"/>
      <c r="LOW65" s="161"/>
      <c r="LOX65" s="160"/>
      <c r="LOY65" s="154"/>
      <c r="LOZ65" s="161"/>
      <c r="LPA65" s="160"/>
      <c r="LPB65" s="154"/>
      <c r="LPC65" s="161"/>
      <c r="LPD65" s="160"/>
      <c r="LPE65" s="154"/>
      <c r="LPF65" s="161"/>
      <c r="LPG65" s="160"/>
      <c r="LPH65" s="154"/>
      <c r="LPI65" s="161"/>
      <c r="LPJ65" s="160"/>
      <c r="LPK65" s="154"/>
      <c r="LPL65" s="161"/>
      <c r="LPM65" s="160"/>
      <c r="LPN65" s="154"/>
      <c r="LPO65" s="161"/>
      <c r="LPP65" s="160"/>
      <c r="LPQ65" s="154"/>
      <c r="LPR65" s="161"/>
      <c r="LPS65" s="160"/>
      <c r="LPT65" s="154"/>
      <c r="LPU65" s="161"/>
      <c r="LPV65" s="160"/>
      <c r="LPW65" s="154"/>
      <c r="LPX65" s="161"/>
      <c r="LPY65" s="160"/>
      <c r="LPZ65" s="154"/>
      <c r="LQA65" s="161"/>
      <c r="LQB65" s="160"/>
      <c r="LQC65" s="154"/>
      <c r="LQD65" s="161"/>
      <c r="LQE65" s="160"/>
      <c r="LQF65" s="154"/>
      <c r="LQG65" s="161"/>
      <c r="LQH65" s="160"/>
      <c r="LQI65" s="154"/>
      <c r="LQJ65" s="161"/>
      <c r="LQK65" s="160"/>
      <c r="LQL65" s="154"/>
      <c r="LQM65" s="161"/>
      <c r="LQN65" s="160"/>
      <c r="LQO65" s="154"/>
      <c r="LQP65" s="161"/>
      <c r="LQQ65" s="160"/>
      <c r="LQR65" s="154"/>
      <c r="LQS65" s="161"/>
      <c r="LQT65" s="160"/>
      <c r="LQU65" s="154"/>
      <c r="LQV65" s="161"/>
      <c r="LQW65" s="160"/>
      <c r="LQX65" s="154"/>
      <c r="LQY65" s="161"/>
      <c r="LQZ65" s="160"/>
      <c r="LRA65" s="154"/>
      <c r="LRB65" s="161"/>
      <c r="LRC65" s="160"/>
      <c r="LRD65" s="154"/>
      <c r="LRE65" s="161"/>
      <c r="LRF65" s="160"/>
      <c r="LRG65" s="154"/>
      <c r="LRH65" s="161"/>
      <c r="LRI65" s="160"/>
      <c r="LRJ65" s="154"/>
      <c r="LRK65" s="161"/>
      <c r="LRL65" s="160"/>
      <c r="LRM65" s="154"/>
      <c r="LRN65" s="161"/>
      <c r="LRO65" s="160"/>
      <c r="LRP65" s="154"/>
      <c r="LRQ65" s="161"/>
      <c r="LRR65" s="160"/>
      <c r="LRS65" s="154"/>
      <c r="LRT65" s="161"/>
      <c r="LRU65" s="160"/>
      <c r="LRV65" s="154"/>
      <c r="LRW65" s="161"/>
      <c r="LRX65" s="160"/>
      <c r="LRY65" s="154"/>
      <c r="LRZ65" s="161"/>
      <c r="LSA65" s="160"/>
      <c r="LSB65" s="154"/>
      <c r="LSC65" s="161"/>
      <c r="LSD65" s="160"/>
      <c r="LSE65" s="154"/>
      <c r="LSF65" s="161"/>
      <c r="LSG65" s="160"/>
      <c r="LSH65" s="154"/>
      <c r="LSI65" s="161"/>
      <c r="LSJ65" s="160"/>
      <c r="LSK65" s="154"/>
      <c r="LSL65" s="161"/>
      <c r="LSM65" s="160"/>
      <c r="LSN65" s="154"/>
      <c r="LSO65" s="161"/>
      <c r="LSP65" s="160"/>
      <c r="LSQ65" s="154"/>
      <c r="LSR65" s="161"/>
      <c r="LSS65" s="160"/>
      <c r="LST65" s="154"/>
      <c r="LSU65" s="161"/>
      <c r="LSV65" s="160"/>
      <c r="LSW65" s="154"/>
      <c r="LSX65" s="161"/>
      <c r="LSY65" s="160"/>
      <c r="LSZ65" s="154"/>
      <c r="LTA65" s="161"/>
      <c r="LTB65" s="160"/>
      <c r="LTC65" s="154"/>
      <c r="LTD65" s="161"/>
      <c r="LTE65" s="160"/>
      <c r="LTF65" s="154"/>
      <c r="LTG65" s="161"/>
      <c r="LTH65" s="160"/>
      <c r="LTI65" s="154"/>
      <c r="LTJ65" s="161"/>
      <c r="LTK65" s="160"/>
      <c r="LTL65" s="154"/>
      <c r="LTM65" s="161"/>
      <c r="LTN65" s="160"/>
      <c r="LTO65" s="154"/>
      <c r="LTP65" s="161"/>
      <c r="LTQ65" s="160"/>
      <c r="LTR65" s="154"/>
      <c r="LTS65" s="161"/>
      <c r="LTT65" s="160"/>
      <c r="LTU65" s="154"/>
      <c r="LTV65" s="161"/>
      <c r="LTW65" s="160"/>
      <c r="LTX65" s="154"/>
      <c r="LTY65" s="161"/>
      <c r="LTZ65" s="160"/>
      <c r="LUA65" s="154"/>
      <c r="LUB65" s="161"/>
      <c r="LUC65" s="160"/>
      <c r="LUD65" s="154"/>
      <c r="LUE65" s="161"/>
      <c r="LUF65" s="160"/>
      <c r="LUG65" s="154"/>
      <c r="LUH65" s="161"/>
      <c r="LUI65" s="160"/>
      <c r="LUJ65" s="154"/>
      <c r="LUK65" s="161"/>
      <c r="LUL65" s="160"/>
      <c r="LUM65" s="154"/>
      <c r="LUN65" s="161"/>
      <c r="LUO65" s="160"/>
      <c r="LUP65" s="154"/>
      <c r="LUQ65" s="161"/>
      <c r="LUR65" s="160"/>
      <c r="LUS65" s="154"/>
      <c r="LUT65" s="161"/>
      <c r="LUU65" s="160"/>
      <c r="LUV65" s="154"/>
      <c r="LUW65" s="161"/>
      <c r="LUX65" s="160"/>
      <c r="LUY65" s="154"/>
      <c r="LUZ65" s="161"/>
      <c r="LVA65" s="160"/>
      <c r="LVB65" s="154"/>
      <c r="LVC65" s="161"/>
      <c r="LVD65" s="160"/>
      <c r="LVE65" s="154"/>
      <c r="LVF65" s="161"/>
      <c r="LVG65" s="160"/>
      <c r="LVH65" s="154"/>
      <c r="LVI65" s="161"/>
      <c r="LVJ65" s="160"/>
      <c r="LVK65" s="154"/>
      <c r="LVL65" s="161"/>
      <c r="LVM65" s="160"/>
      <c r="LVN65" s="154"/>
      <c r="LVO65" s="161"/>
      <c r="LVP65" s="160"/>
      <c r="LVQ65" s="154"/>
      <c r="LVR65" s="161"/>
      <c r="LVS65" s="160"/>
      <c r="LVT65" s="154"/>
      <c r="LVU65" s="161"/>
      <c r="LVV65" s="160"/>
      <c r="LVW65" s="154"/>
      <c r="LVX65" s="161"/>
      <c r="LVY65" s="160"/>
      <c r="LVZ65" s="154"/>
      <c r="LWA65" s="161"/>
      <c r="LWB65" s="160"/>
      <c r="LWC65" s="154"/>
      <c r="LWD65" s="161"/>
      <c r="LWE65" s="160"/>
      <c r="LWF65" s="154"/>
      <c r="LWG65" s="161"/>
      <c r="LWH65" s="160"/>
      <c r="LWI65" s="154"/>
      <c r="LWJ65" s="161"/>
      <c r="LWK65" s="160"/>
      <c r="LWL65" s="154"/>
      <c r="LWM65" s="161"/>
      <c r="LWN65" s="160"/>
      <c r="LWO65" s="154"/>
      <c r="LWP65" s="161"/>
      <c r="LWQ65" s="160"/>
      <c r="LWR65" s="154"/>
      <c r="LWS65" s="161"/>
      <c r="LWT65" s="160"/>
      <c r="LWU65" s="154"/>
      <c r="LWV65" s="161"/>
      <c r="LWW65" s="160"/>
      <c r="LWX65" s="154"/>
      <c r="LWY65" s="161"/>
      <c r="LWZ65" s="160"/>
      <c r="LXA65" s="154"/>
      <c r="LXB65" s="161"/>
      <c r="LXC65" s="160"/>
      <c r="LXD65" s="154"/>
      <c r="LXE65" s="161"/>
      <c r="LXF65" s="160"/>
      <c r="LXG65" s="154"/>
      <c r="LXH65" s="161"/>
      <c r="LXI65" s="160"/>
      <c r="LXJ65" s="154"/>
      <c r="LXK65" s="161"/>
      <c r="LXL65" s="160"/>
      <c r="LXM65" s="154"/>
      <c r="LXN65" s="161"/>
      <c r="LXO65" s="160"/>
      <c r="LXP65" s="154"/>
      <c r="LXQ65" s="161"/>
      <c r="LXR65" s="160"/>
      <c r="LXS65" s="154"/>
      <c r="LXT65" s="161"/>
      <c r="LXU65" s="160"/>
      <c r="LXV65" s="154"/>
      <c r="LXW65" s="161"/>
      <c r="LXX65" s="160"/>
      <c r="LXY65" s="154"/>
      <c r="LXZ65" s="161"/>
      <c r="LYA65" s="160"/>
      <c r="LYB65" s="154"/>
      <c r="LYC65" s="161"/>
      <c r="LYD65" s="160"/>
      <c r="LYE65" s="154"/>
      <c r="LYF65" s="161"/>
      <c r="LYG65" s="160"/>
      <c r="LYH65" s="154"/>
      <c r="LYI65" s="161"/>
      <c r="LYJ65" s="160"/>
      <c r="LYK65" s="154"/>
      <c r="LYL65" s="161"/>
      <c r="LYM65" s="160"/>
      <c r="LYN65" s="154"/>
      <c r="LYO65" s="161"/>
      <c r="LYP65" s="160"/>
      <c r="LYQ65" s="154"/>
      <c r="LYR65" s="161"/>
      <c r="LYS65" s="160"/>
      <c r="LYT65" s="154"/>
      <c r="LYU65" s="161"/>
      <c r="LYV65" s="160"/>
      <c r="LYW65" s="154"/>
      <c r="LYX65" s="161"/>
      <c r="LYY65" s="160"/>
      <c r="LYZ65" s="154"/>
      <c r="LZA65" s="161"/>
      <c r="LZB65" s="160"/>
      <c r="LZC65" s="154"/>
      <c r="LZD65" s="161"/>
      <c r="LZE65" s="160"/>
      <c r="LZF65" s="154"/>
      <c r="LZG65" s="161"/>
      <c r="LZH65" s="160"/>
      <c r="LZI65" s="154"/>
      <c r="LZJ65" s="161"/>
      <c r="LZK65" s="160"/>
      <c r="LZL65" s="154"/>
      <c r="LZM65" s="161"/>
      <c r="LZN65" s="160"/>
      <c r="LZO65" s="154"/>
      <c r="LZP65" s="161"/>
      <c r="LZQ65" s="160"/>
      <c r="LZR65" s="154"/>
      <c r="LZS65" s="161"/>
      <c r="LZT65" s="160"/>
      <c r="LZU65" s="154"/>
      <c r="LZV65" s="161"/>
      <c r="LZW65" s="160"/>
      <c r="LZX65" s="154"/>
      <c r="LZY65" s="161"/>
      <c r="LZZ65" s="160"/>
      <c r="MAA65" s="154"/>
      <c r="MAB65" s="161"/>
      <c r="MAC65" s="160"/>
      <c r="MAD65" s="154"/>
      <c r="MAE65" s="161"/>
      <c r="MAF65" s="160"/>
      <c r="MAG65" s="154"/>
      <c r="MAH65" s="161"/>
      <c r="MAI65" s="160"/>
      <c r="MAJ65" s="154"/>
      <c r="MAK65" s="161"/>
      <c r="MAL65" s="160"/>
      <c r="MAM65" s="154"/>
      <c r="MAN65" s="161"/>
      <c r="MAO65" s="160"/>
      <c r="MAP65" s="154"/>
      <c r="MAQ65" s="161"/>
      <c r="MAR65" s="160"/>
      <c r="MAS65" s="154"/>
      <c r="MAT65" s="161"/>
      <c r="MAU65" s="160"/>
      <c r="MAV65" s="154"/>
      <c r="MAW65" s="161"/>
      <c r="MAX65" s="160"/>
      <c r="MAY65" s="154"/>
      <c r="MAZ65" s="161"/>
      <c r="MBA65" s="160"/>
      <c r="MBB65" s="154"/>
      <c r="MBC65" s="161"/>
      <c r="MBD65" s="160"/>
      <c r="MBE65" s="154"/>
      <c r="MBF65" s="161"/>
      <c r="MBG65" s="160"/>
      <c r="MBH65" s="154"/>
      <c r="MBI65" s="161"/>
      <c r="MBJ65" s="160"/>
      <c r="MBK65" s="154"/>
      <c r="MBL65" s="161"/>
      <c r="MBM65" s="160"/>
      <c r="MBN65" s="154"/>
      <c r="MBO65" s="161"/>
      <c r="MBP65" s="160"/>
      <c r="MBQ65" s="154"/>
      <c r="MBR65" s="161"/>
      <c r="MBS65" s="160"/>
      <c r="MBT65" s="154"/>
      <c r="MBU65" s="161"/>
      <c r="MBV65" s="160"/>
      <c r="MBW65" s="154"/>
      <c r="MBX65" s="161"/>
      <c r="MBY65" s="160"/>
      <c r="MBZ65" s="154"/>
      <c r="MCA65" s="161"/>
      <c r="MCB65" s="160"/>
      <c r="MCC65" s="154"/>
      <c r="MCD65" s="161"/>
      <c r="MCE65" s="160"/>
      <c r="MCF65" s="154"/>
      <c r="MCG65" s="161"/>
      <c r="MCH65" s="160"/>
      <c r="MCI65" s="154"/>
      <c r="MCJ65" s="161"/>
      <c r="MCK65" s="160"/>
      <c r="MCL65" s="154"/>
      <c r="MCM65" s="161"/>
      <c r="MCN65" s="160"/>
      <c r="MCO65" s="154"/>
      <c r="MCP65" s="161"/>
      <c r="MCQ65" s="160"/>
      <c r="MCR65" s="154"/>
      <c r="MCS65" s="161"/>
      <c r="MCT65" s="160"/>
      <c r="MCU65" s="154"/>
      <c r="MCV65" s="161"/>
      <c r="MCW65" s="160"/>
      <c r="MCX65" s="154"/>
      <c r="MCY65" s="161"/>
      <c r="MCZ65" s="160"/>
      <c r="MDA65" s="154"/>
      <c r="MDB65" s="161"/>
      <c r="MDC65" s="160"/>
      <c r="MDD65" s="154"/>
      <c r="MDE65" s="161"/>
      <c r="MDF65" s="160"/>
      <c r="MDG65" s="154"/>
      <c r="MDH65" s="161"/>
      <c r="MDI65" s="160"/>
      <c r="MDJ65" s="154"/>
      <c r="MDK65" s="161"/>
      <c r="MDL65" s="160"/>
      <c r="MDM65" s="154"/>
      <c r="MDN65" s="161"/>
      <c r="MDO65" s="160"/>
      <c r="MDP65" s="154"/>
      <c r="MDQ65" s="161"/>
      <c r="MDR65" s="160"/>
      <c r="MDS65" s="154"/>
      <c r="MDT65" s="161"/>
      <c r="MDU65" s="160"/>
      <c r="MDV65" s="154"/>
      <c r="MDW65" s="161"/>
      <c r="MDX65" s="160"/>
      <c r="MDY65" s="154"/>
      <c r="MDZ65" s="161"/>
      <c r="MEA65" s="160"/>
      <c r="MEB65" s="154"/>
      <c r="MEC65" s="161"/>
      <c r="MED65" s="160"/>
      <c r="MEE65" s="154"/>
      <c r="MEF65" s="161"/>
      <c r="MEG65" s="160"/>
      <c r="MEH65" s="154"/>
      <c r="MEI65" s="161"/>
      <c r="MEJ65" s="160"/>
      <c r="MEK65" s="154"/>
      <c r="MEL65" s="161"/>
      <c r="MEM65" s="160"/>
      <c r="MEN65" s="154"/>
      <c r="MEO65" s="161"/>
      <c r="MEP65" s="160"/>
      <c r="MEQ65" s="154"/>
      <c r="MER65" s="161"/>
      <c r="MES65" s="160"/>
      <c r="MET65" s="154"/>
      <c r="MEU65" s="161"/>
      <c r="MEV65" s="160"/>
      <c r="MEW65" s="154"/>
      <c r="MEX65" s="161"/>
      <c r="MEY65" s="160"/>
      <c r="MEZ65" s="154"/>
      <c r="MFA65" s="161"/>
      <c r="MFB65" s="160"/>
      <c r="MFC65" s="154"/>
      <c r="MFD65" s="161"/>
      <c r="MFE65" s="160"/>
      <c r="MFF65" s="154"/>
      <c r="MFG65" s="161"/>
      <c r="MFH65" s="160"/>
      <c r="MFI65" s="154"/>
      <c r="MFJ65" s="161"/>
      <c r="MFK65" s="160"/>
      <c r="MFL65" s="154"/>
      <c r="MFM65" s="161"/>
      <c r="MFN65" s="160"/>
      <c r="MFO65" s="154"/>
      <c r="MFP65" s="161"/>
      <c r="MFQ65" s="160"/>
      <c r="MFR65" s="154"/>
      <c r="MFS65" s="161"/>
      <c r="MFT65" s="160"/>
      <c r="MFU65" s="154"/>
      <c r="MFV65" s="161"/>
      <c r="MFW65" s="160"/>
      <c r="MFX65" s="154"/>
      <c r="MFY65" s="161"/>
      <c r="MFZ65" s="160"/>
      <c r="MGA65" s="154"/>
      <c r="MGB65" s="161"/>
      <c r="MGC65" s="160"/>
      <c r="MGD65" s="154"/>
      <c r="MGE65" s="161"/>
      <c r="MGF65" s="160"/>
      <c r="MGG65" s="154"/>
      <c r="MGH65" s="161"/>
      <c r="MGI65" s="160"/>
      <c r="MGJ65" s="154"/>
      <c r="MGK65" s="161"/>
      <c r="MGL65" s="160"/>
      <c r="MGM65" s="154"/>
      <c r="MGN65" s="161"/>
      <c r="MGO65" s="160"/>
      <c r="MGP65" s="154"/>
      <c r="MGQ65" s="161"/>
      <c r="MGR65" s="160"/>
      <c r="MGS65" s="154"/>
      <c r="MGT65" s="161"/>
      <c r="MGU65" s="160"/>
      <c r="MGV65" s="154"/>
      <c r="MGW65" s="161"/>
      <c r="MGX65" s="160"/>
      <c r="MGY65" s="154"/>
      <c r="MGZ65" s="161"/>
      <c r="MHA65" s="160"/>
      <c r="MHB65" s="154"/>
      <c r="MHC65" s="161"/>
      <c r="MHD65" s="160"/>
      <c r="MHE65" s="154"/>
      <c r="MHF65" s="161"/>
      <c r="MHG65" s="160"/>
      <c r="MHH65" s="154"/>
      <c r="MHI65" s="161"/>
      <c r="MHJ65" s="160"/>
      <c r="MHK65" s="154"/>
      <c r="MHL65" s="161"/>
      <c r="MHM65" s="160"/>
      <c r="MHN65" s="154"/>
      <c r="MHO65" s="161"/>
      <c r="MHP65" s="160"/>
      <c r="MHQ65" s="154"/>
      <c r="MHR65" s="161"/>
      <c r="MHS65" s="160"/>
      <c r="MHT65" s="154"/>
      <c r="MHU65" s="161"/>
      <c r="MHV65" s="160"/>
      <c r="MHW65" s="154"/>
      <c r="MHX65" s="161"/>
      <c r="MHY65" s="160"/>
      <c r="MHZ65" s="154"/>
      <c r="MIA65" s="161"/>
      <c r="MIB65" s="160"/>
      <c r="MIC65" s="154"/>
      <c r="MID65" s="161"/>
      <c r="MIE65" s="160"/>
      <c r="MIF65" s="154"/>
      <c r="MIG65" s="161"/>
      <c r="MIH65" s="160"/>
      <c r="MII65" s="154"/>
      <c r="MIJ65" s="161"/>
      <c r="MIK65" s="160"/>
      <c r="MIL65" s="154"/>
      <c r="MIM65" s="161"/>
      <c r="MIN65" s="160"/>
      <c r="MIO65" s="154"/>
      <c r="MIP65" s="161"/>
      <c r="MIQ65" s="160"/>
      <c r="MIR65" s="154"/>
      <c r="MIS65" s="161"/>
      <c r="MIT65" s="160"/>
      <c r="MIU65" s="154"/>
      <c r="MIV65" s="161"/>
      <c r="MIW65" s="160"/>
      <c r="MIX65" s="154"/>
      <c r="MIY65" s="161"/>
      <c r="MIZ65" s="160"/>
      <c r="MJA65" s="154"/>
      <c r="MJB65" s="161"/>
      <c r="MJC65" s="160"/>
      <c r="MJD65" s="154"/>
      <c r="MJE65" s="161"/>
      <c r="MJF65" s="160"/>
      <c r="MJG65" s="154"/>
      <c r="MJH65" s="161"/>
      <c r="MJI65" s="160"/>
      <c r="MJJ65" s="154"/>
      <c r="MJK65" s="161"/>
      <c r="MJL65" s="160"/>
      <c r="MJM65" s="154"/>
      <c r="MJN65" s="161"/>
      <c r="MJO65" s="160"/>
      <c r="MJP65" s="154"/>
      <c r="MJQ65" s="161"/>
      <c r="MJR65" s="160"/>
      <c r="MJS65" s="154"/>
      <c r="MJT65" s="161"/>
      <c r="MJU65" s="160"/>
      <c r="MJV65" s="154"/>
      <c r="MJW65" s="161"/>
      <c r="MJX65" s="160"/>
      <c r="MJY65" s="154"/>
      <c r="MJZ65" s="161"/>
      <c r="MKA65" s="160"/>
      <c r="MKB65" s="154"/>
      <c r="MKC65" s="161"/>
      <c r="MKD65" s="160"/>
      <c r="MKE65" s="154"/>
      <c r="MKF65" s="161"/>
      <c r="MKG65" s="160"/>
      <c r="MKH65" s="154"/>
      <c r="MKI65" s="161"/>
      <c r="MKJ65" s="160"/>
      <c r="MKK65" s="154"/>
      <c r="MKL65" s="161"/>
      <c r="MKM65" s="160"/>
      <c r="MKN65" s="154"/>
      <c r="MKO65" s="161"/>
      <c r="MKP65" s="160"/>
      <c r="MKQ65" s="154"/>
      <c r="MKR65" s="161"/>
      <c r="MKS65" s="160"/>
      <c r="MKT65" s="154"/>
      <c r="MKU65" s="161"/>
      <c r="MKV65" s="160"/>
      <c r="MKW65" s="154"/>
      <c r="MKX65" s="161"/>
      <c r="MKY65" s="160"/>
      <c r="MKZ65" s="154"/>
      <c r="MLA65" s="161"/>
      <c r="MLB65" s="160"/>
      <c r="MLC65" s="154"/>
      <c r="MLD65" s="161"/>
      <c r="MLE65" s="160"/>
      <c r="MLF65" s="154"/>
      <c r="MLG65" s="161"/>
      <c r="MLH65" s="160"/>
      <c r="MLI65" s="154"/>
      <c r="MLJ65" s="161"/>
      <c r="MLK65" s="160"/>
      <c r="MLL65" s="154"/>
      <c r="MLM65" s="161"/>
      <c r="MLN65" s="160"/>
      <c r="MLO65" s="154"/>
      <c r="MLP65" s="161"/>
      <c r="MLQ65" s="160"/>
      <c r="MLR65" s="154"/>
      <c r="MLS65" s="161"/>
      <c r="MLT65" s="160"/>
      <c r="MLU65" s="154"/>
      <c r="MLV65" s="161"/>
      <c r="MLW65" s="160"/>
      <c r="MLX65" s="154"/>
      <c r="MLY65" s="161"/>
      <c r="MLZ65" s="160"/>
      <c r="MMA65" s="154"/>
      <c r="MMB65" s="161"/>
      <c r="MMC65" s="160"/>
      <c r="MMD65" s="154"/>
      <c r="MME65" s="161"/>
      <c r="MMF65" s="160"/>
      <c r="MMG65" s="154"/>
      <c r="MMH65" s="161"/>
      <c r="MMI65" s="160"/>
      <c r="MMJ65" s="154"/>
      <c r="MMK65" s="161"/>
      <c r="MML65" s="160"/>
      <c r="MMM65" s="154"/>
      <c r="MMN65" s="161"/>
      <c r="MMO65" s="160"/>
      <c r="MMP65" s="154"/>
      <c r="MMQ65" s="161"/>
      <c r="MMR65" s="160"/>
      <c r="MMS65" s="154"/>
      <c r="MMT65" s="161"/>
      <c r="MMU65" s="160"/>
      <c r="MMV65" s="154"/>
      <c r="MMW65" s="161"/>
      <c r="MMX65" s="160"/>
      <c r="MMY65" s="154"/>
      <c r="MMZ65" s="161"/>
      <c r="MNA65" s="160"/>
      <c r="MNB65" s="154"/>
      <c r="MNC65" s="161"/>
      <c r="MND65" s="160"/>
      <c r="MNE65" s="154"/>
      <c r="MNF65" s="161"/>
      <c r="MNG65" s="160"/>
      <c r="MNH65" s="154"/>
      <c r="MNI65" s="161"/>
      <c r="MNJ65" s="160"/>
      <c r="MNK65" s="154"/>
      <c r="MNL65" s="161"/>
      <c r="MNM65" s="160"/>
      <c r="MNN65" s="154"/>
      <c r="MNO65" s="161"/>
      <c r="MNP65" s="160"/>
      <c r="MNQ65" s="154"/>
      <c r="MNR65" s="161"/>
      <c r="MNS65" s="160"/>
      <c r="MNT65" s="154"/>
      <c r="MNU65" s="161"/>
      <c r="MNV65" s="160"/>
      <c r="MNW65" s="154"/>
      <c r="MNX65" s="161"/>
      <c r="MNY65" s="160"/>
      <c r="MNZ65" s="154"/>
      <c r="MOA65" s="161"/>
      <c r="MOB65" s="160"/>
      <c r="MOC65" s="154"/>
      <c r="MOD65" s="161"/>
      <c r="MOE65" s="160"/>
      <c r="MOF65" s="154"/>
      <c r="MOG65" s="161"/>
      <c r="MOH65" s="160"/>
      <c r="MOI65" s="154"/>
      <c r="MOJ65" s="161"/>
      <c r="MOK65" s="160"/>
      <c r="MOL65" s="154"/>
      <c r="MOM65" s="161"/>
      <c r="MON65" s="160"/>
      <c r="MOO65" s="154"/>
      <c r="MOP65" s="161"/>
      <c r="MOQ65" s="160"/>
      <c r="MOR65" s="154"/>
      <c r="MOS65" s="161"/>
      <c r="MOT65" s="160"/>
      <c r="MOU65" s="154"/>
      <c r="MOV65" s="161"/>
      <c r="MOW65" s="160"/>
      <c r="MOX65" s="154"/>
      <c r="MOY65" s="161"/>
      <c r="MOZ65" s="160"/>
      <c r="MPA65" s="154"/>
      <c r="MPB65" s="161"/>
      <c r="MPC65" s="160"/>
      <c r="MPD65" s="154"/>
      <c r="MPE65" s="161"/>
      <c r="MPF65" s="160"/>
      <c r="MPG65" s="154"/>
      <c r="MPH65" s="161"/>
      <c r="MPI65" s="160"/>
      <c r="MPJ65" s="154"/>
      <c r="MPK65" s="161"/>
      <c r="MPL65" s="160"/>
      <c r="MPM65" s="154"/>
      <c r="MPN65" s="161"/>
      <c r="MPO65" s="160"/>
      <c r="MPP65" s="154"/>
      <c r="MPQ65" s="161"/>
      <c r="MPR65" s="160"/>
      <c r="MPS65" s="154"/>
      <c r="MPT65" s="161"/>
      <c r="MPU65" s="160"/>
      <c r="MPV65" s="154"/>
      <c r="MPW65" s="161"/>
      <c r="MPX65" s="160"/>
      <c r="MPY65" s="154"/>
      <c r="MPZ65" s="161"/>
      <c r="MQA65" s="160"/>
      <c r="MQB65" s="154"/>
      <c r="MQC65" s="161"/>
      <c r="MQD65" s="160"/>
      <c r="MQE65" s="154"/>
      <c r="MQF65" s="161"/>
      <c r="MQG65" s="160"/>
      <c r="MQH65" s="154"/>
      <c r="MQI65" s="161"/>
      <c r="MQJ65" s="160"/>
      <c r="MQK65" s="154"/>
      <c r="MQL65" s="161"/>
      <c r="MQM65" s="160"/>
      <c r="MQN65" s="154"/>
      <c r="MQO65" s="161"/>
      <c r="MQP65" s="160"/>
      <c r="MQQ65" s="154"/>
      <c r="MQR65" s="161"/>
      <c r="MQS65" s="160"/>
      <c r="MQT65" s="154"/>
      <c r="MQU65" s="161"/>
      <c r="MQV65" s="160"/>
      <c r="MQW65" s="154"/>
      <c r="MQX65" s="161"/>
      <c r="MQY65" s="160"/>
      <c r="MQZ65" s="154"/>
      <c r="MRA65" s="161"/>
      <c r="MRB65" s="160"/>
      <c r="MRC65" s="154"/>
      <c r="MRD65" s="161"/>
      <c r="MRE65" s="160"/>
      <c r="MRF65" s="154"/>
      <c r="MRG65" s="161"/>
      <c r="MRH65" s="160"/>
      <c r="MRI65" s="154"/>
      <c r="MRJ65" s="161"/>
      <c r="MRK65" s="160"/>
      <c r="MRL65" s="154"/>
      <c r="MRM65" s="161"/>
      <c r="MRN65" s="160"/>
      <c r="MRO65" s="154"/>
      <c r="MRP65" s="161"/>
      <c r="MRQ65" s="160"/>
      <c r="MRR65" s="154"/>
      <c r="MRS65" s="161"/>
      <c r="MRT65" s="160"/>
      <c r="MRU65" s="154"/>
      <c r="MRV65" s="161"/>
      <c r="MRW65" s="160"/>
      <c r="MRX65" s="154"/>
      <c r="MRY65" s="161"/>
      <c r="MRZ65" s="160"/>
      <c r="MSA65" s="154"/>
      <c r="MSB65" s="161"/>
      <c r="MSC65" s="160"/>
      <c r="MSD65" s="154"/>
      <c r="MSE65" s="161"/>
      <c r="MSF65" s="160"/>
      <c r="MSG65" s="154"/>
      <c r="MSH65" s="161"/>
      <c r="MSI65" s="160"/>
      <c r="MSJ65" s="154"/>
      <c r="MSK65" s="161"/>
      <c r="MSL65" s="160"/>
      <c r="MSM65" s="154"/>
      <c r="MSN65" s="161"/>
      <c r="MSO65" s="160"/>
      <c r="MSP65" s="154"/>
      <c r="MSQ65" s="161"/>
      <c r="MSR65" s="160"/>
      <c r="MSS65" s="154"/>
      <c r="MST65" s="161"/>
      <c r="MSU65" s="160"/>
      <c r="MSV65" s="154"/>
      <c r="MSW65" s="161"/>
      <c r="MSX65" s="160"/>
      <c r="MSY65" s="154"/>
      <c r="MSZ65" s="161"/>
      <c r="MTA65" s="160"/>
      <c r="MTB65" s="154"/>
      <c r="MTC65" s="161"/>
      <c r="MTD65" s="160"/>
      <c r="MTE65" s="154"/>
      <c r="MTF65" s="161"/>
      <c r="MTG65" s="160"/>
      <c r="MTH65" s="154"/>
      <c r="MTI65" s="161"/>
      <c r="MTJ65" s="160"/>
      <c r="MTK65" s="154"/>
      <c r="MTL65" s="161"/>
      <c r="MTM65" s="160"/>
      <c r="MTN65" s="154"/>
      <c r="MTO65" s="161"/>
      <c r="MTP65" s="160"/>
      <c r="MTQ65" s="154"/>
      <c r="MTR65" s="161"/>
      <c r="MTS65" s="160"/>
      <c r="MTT65" s="154"/>
      <c r="MTU65" s="161"/>
      <c r="MTV65" s="160"/>
      <c r="MTW65" s="154"/>
      <c r="MTX65" s="161"/>
      <c r="MTY65" s="160"/>
      <c r="MTZ65" s="154"/>
      <c r="MUA65" s="161"/>
      <c r="MUB65" s="160"/>
      <c r="MUC65" s="154"/>
      <c r="MUD65" s="161"/>
      <c r="MUE65" s="160"/>
      <c r="MUF65" s="154"/>
      <c r="MUG65" s="161"/>
      <c r="MUH65" s="160"/>
      <c r="MUI65" s="154"/>
      <c r="MUJ65" s="161"/>
      <c r="MUK65" s="160"/>
      <c r="MUL65" s="154"/>
      <c r="MUM65" s="161"/>
      <c r="MUN65" s="160"/>
      <c r="MUO65" s="154"/>
      <c r="MUP65" s="161"/>
      <c r="MUQ65" s="160"/>
      <c r="MUR65" s="154"/>
      <c r="MUS65" s="161"/>
      <c r="MUT65" s="160"/>
      <c r="MUU65" s="154"/>
      <c r="MUV65" s="161"/>
      <c r="MUW65" s="160"/>
      <c r="MUX65" s="154"/>
      <c r="MUY65" s="161"/>
      <c r="MUZ65" s="160"/>
      <c r="MVA65" s="154"/>
      <c r="MVB65" s="161"/>
      <c r="MVC65" s="160"/>
      <c r="MVD65" s="154"/>
      <c r="MVE65" s="161"/>
      <c r="MVF65" s="160"/>
      <c r="MVG65" s="154"/>
      <c r="MVH65" s="161"/>
      <c r="MVI65" s="160"/>
      <c r="MVJ65" s="154"/>
      <c r="MVK65" s="161"/>
      <c r="MVL65" s="160"/>
      <c r="MVM65" s="154"/>
      <c r="MVN65" s="161"/>
      <c r="MVO65" s="160"/>
      <c r="MVP65" s="154"/>
      <c r="MVQ65" s="161"/>
      <c r="MVR65" s="160"/>
      <c r="MVS65" s="154"/>
      <c r="MVT65" s="161"/>
      <c r="MVU65" s="160"/>
      <c r="MVV65" s="154"/>
      <c r="MVW65" s="161"/>
      <c r="MVX65" s="160"/>
      <c r="MVY65" s="154"/>
      <c r="MVZ65" s="161"/>
      <c r="MWA65" s="160"/>
      <c r="MWB65" s="154"/>
      <c r="MWC65" s="161"/>
      <c r="MWD65" s="160"/>
      <c r="MWE65" s="154"/>
      <c r="MWF65" s="161"/>
      <c r="MWG65" s="160"/>
      <c r="MWH65" s="154"/>
      <c r="MWI65" s="161"/>
      <c r="MWJ65" s="160"/>
      <c r="MWK65" s="154"/>
      <c r="MWL65" s="161"/>
      <c r="MWM65" s="160"/>
      <c r="MWN65" s="154"/>
      <c r="MWO65" s="161"/>
      <c r="MWP65" s="160"/>
      <c r="MWQ65" s="154"/>
      <c r="MWR65" s="161"/>
      <c r="MWS65" s="160"/>
      <c r="MWT65" s="154"/>
      <c r="MWU65" s="161"/>
      <c r="MWV65" s="160"/>
      <c r="MWW65" s="154"/>
      <c r="MWX65" s="161"/>
      <c r="MWY65" s="160"/>
      <c r="MWZ65" s="154"/>
      <c r="MXA65" s="161"/>
      <c r="MXB65" s="160"/>
      <c r="MXC65" s="154"/>
      <c r="MXD65" s="161"/>
      <c r="MXE65" s="160"/>
      <c r="MXF65" s="154"/>
      <c r="MXG65" s="161"/>
      <c r="MXH65" s="160"/>
      <c r="MXI65" s="154"/>
      <c r="MXJ65" s="161"/>
      <c r="MXK65" s="160"/>
      <c r="MXL65" s="154"/>
      <c r="MXM65" s="161"/>
      <c r="MXN65" s="160"/>
      <c r="MXO65" s="154"/>
      <c r="MXP65" s="161"/>
      <c r="MXQ65" s="160"/>
      <c r="MXR65" s="154"/>
      <c r="MXS65" s="161"/>
      <c r="MXT65" s="160"/>
      <c r="MXU65" s="154"/>
      <c r="MXV65" s="161"/>
      <c r="MXW65" s="160"/>
      <c r="MXX65" s="154"/>
      <c r="MXY65" s="161"/>
      <c r="MXZ65" s="160"/>
      <c r="MYA65" s="154"/>
      <c r="MYB65" s="161"/>
      <c r="MYC65" s="160"/>
      <c r="MYD65" s="154"/>
      <c r="MYE65" s="161"/>
      <c r="MYF65" s="160"/>
      <c r="MYG65" s="154"/>
      <c r="MYH65" s="161"/>
      <c r="MYI65" s="160"/>
      <c r="MYJ65" s="154"/>
      <c r="MYK65" s="161"/>
      <c r="MYL65" s="160"/>
      <c r="MYM65" s="154"/>
      <c r="MYN65" s="161"/>
      <c r="MYO65" s="160"/>
      <c r="MYP65" s="154"/>
      <c r="MYQ65" s="161"/>
      <c r="MYR65" s="160"/>
      <c r="MYS65" s="154"/>
      <c r="MYT65" s="161"/>
      <c r="MYU65" s="160"/>
      <c r="MYV65" s="154"/>
      <c r="MYW65" s="161"/>
      <c r="MYX65" s="160"/>
      <c r="MYY65" s="154"/>
      <c r="MYZ65" s="161"/>
      <c r="MZA65" s="160"/>
      <c r="MZB65" s="154"/>
      <c r="MZC65" s="161"/>
      <c r="MZD65" s="160"/>
      <c r="MZE65" s="154"/>
      <c r="MZF65" s="161"/>
      <c r="MZG65" s="160"/>
      <c r="MZH65" s="154"/>
      <c r="MZI65" s="161"/>
      <c r="MZJ65" s="160"/>
      <c r="MZK65" s="154"/>
      <c r="MZL65" s="161"/>
      <c r="MZM65" s="160"/>
      <c r="MZN65" s="154"/>
      <c r="MZO65" s="161"/>
      <c r="MZP65" s="160"/>
      <c r="MZQ65" s="154"/>
      <c r="MZR65" s="161"/>
      <c r="MZS65" s="160"/>
      <c r="MZT65" s="154"/>
      <c r="MZU65" s="161"/>
      <c r="MZV65" s="160"/>
      <c r="MZW65" s="154"/>
      <c r="MZX65" s="161"/>
      <c r="MZY65" s="160"/>
      <c r="MZZ65" s="154"/>
      <c r="NAA65" s="161"/>
      <c r="NAB65" s="160"/>
      <c r="NAC65" s="154"/>
      <c r="NAD65" s="161"/>
      <c r="NAE65" s="160"/>
      <c r="NAF65" s="154"/>
      <c r="NAG65" s="161"/>
      <c r="NAH65" s="160"/>
      <c r="NAI65" s="154"/>
      <c r="NAJ65" s="161"/>
      <c r="NAK65" s="160"/>
      <c r="NAL65" s="154"/>
      <c r="NAM65" s="161"/>
      <c r="NAN65" s="160"/>
      <c r="NAO65" s="154"/>
      <c r="NAP65" s="161"/>
      <c r="NAQ65" s="160"/>
      <c r="NAR65" s="154"/>
      <c r="NAS65" s="161"/>
      <c r="NAT65" s="160"/>
      <c r="NAU65" s="154"/>
      <c r="NAV65" s="161"/>
      <c r="NAW65" s="160"/>
      <c r="NAX65" s="154"/>
      <c r="NAY65" s="161"/>
      <c r="NAZ65" s="160"/>
      <c r="NBA65" s="154"/>
      <c r="NBB65" s="161"/>
      <c r="NBC65" s="160"/>
      <c r="NBD65" s="154"/>
      <c r="NBE65" s="161"/>
      <c r="NBF65" s="160"/>
      <c r="NBG65" s="154"/>
      <c r="NBH65" s="161"/>
      <c r="NBI65" s="160"/>
      <c r="NBJ65" s="154"/>
      <c r="NBK65" s="161"/>
      <c r="NBL65" s="160"/>
      <c r="NBM65" s="154"/>
      <c r="NBN65" s="161"/>
      <c r="NBO65" s="160"/>
      <c r="NBP65" s="154"/>
      <c r="NBQ65" s="161"/>
      <c r="NBR65" s="160"/>
      <c r="NBS65" s="154"/>
      <c r="NBT65" s="161"/>
      <c r="NBU65" s="160"/>
      <c r="NBV65" s="154"/>
      <c r="NBW65" s="161"/>
      <c r="NBX65" s="160"/>
      <c r="NBY65" s="154"/>
      <c r="NBZ65" s="161"/>
      <c r="NCA65" s="160"/>
      <c r="NCB65" s="154"/>
      <c r="NCC65" s="161"/>
      <c r="NCD65" s="160"/>
      <c r="NCE65" s="154"/>
      <c r="NCF65" s="161"/>
      <c r="NCG65" s="160"/>
      <c r="NCH65" s="154"/>
      <c r="NCI65" s="161"/>
      <c r="NCJ65" s="160"/>
      <c r="NCK65" s="154"/>
      <c r="NCL65" s="161"/>
      <c r="NCM65" s="160"/>
      <c r="NCN65" s="154"/>
      <c r="NCO65" s="161"/>
      <c r="NCP65" s="160"/>
      <c r="NCQ65" s="154"/>
      <c r="NCR65" s="161"/>
      <c r="NCS65" s="160"/>
      <c r="NCT65" s="154"/>
      <c r="NCU65" s="161"/>
      <c r="NCV65" s="160"/>
      <c r="NCW65" s="154"/>
      <c r="NCX65" s="161"/>
      <c r="NCY65" s="160"/>
      <c r="NCZ65" s="154"/>
      <c r="NDA65" s="161"/>
      <c r="NDB65" s="160"/>
      <c r="NDC65" s="154"/>
      <c r="NDD65" s="161"/>
      <c r="NDE65" s="160"/>
      <c r="NDF65" s="154"/>
      <c r="NDG65" s="161"/>
      <c r="NDH65" s="160"/>
      <c r="NDI65" s="154"/>
      <c r="NDJ65" s="161"/>
      <c r="NDK65" s="160"/>
      <c r="NDL65" s="154"/>
      <c r="NDM65" s="161"/>
      <c r="NDN65" s="160"/>
      <c r="NDO65" s="154"/>
      <c r="NDP65" s="161"/>
      <c r="NDQ65" s="160"/>
      <c r="NDR65" s="154"/>
      <c r="NDS65" s="161"/>
      <c r="NDT65" s="160"/>
      <c r="NDU65" s="154"/>
      <c r="NDV65" s="161"/>
      <c r="NDW65" s="160"/>
      <c r="NDX65" s="154"/>
      <c r="NDY65" s="161"/>
      <c r="NDZ65" s="160"/>
      <c r="NEA65" s="154"/>
      <c r="NEB65" s="161"/>
      <c r="NEC65" s="160"/>
      <c r="NED65" s="154"/>
      <c r="NEE65" s="161"/>
      <c r="NEF65" s="160"/>
      <c r="NEG65" s="154"/>
      <c r="NEH65" s="161"/>
      <c r="NEI65" s="160"/>
      <c r="NEJ65" s="154"/>
      <c r="NEK65" s="161"/>
      <c r="NEL65" s="160"/>
      <c r="NEM65" s="154"/>
      <c r="NEN65" s="161"/>
      <c r="NEO65" s="160"/>
      <c r="NEP65" s="154"/>
      <c r="NEQ65" s="161"/>
      <c r="NER65" s="160"/>
      <c r="NES65" s="154"/>
      <c r="NET65" s="161"/>
      <c r="NEU65" s="160"/>
      <c r="NEV65" s="154"/>
      <c r="NEW65" s="161"/>
      <c r="NEX65" s="160"/>
      <c r="NEY65" s="154"/>
      <c r="NEZ65" s="161"/>
      <c r="NFA65" s="160"/>
      <c r="NFB65" s="154"/>
      <c r="NFC65" s="161"/>
      <c r="NFD65" s="160"/>
      <c r="NFE65" s="154"/>
      <c r="NFF65" s="161"/>
      <c r="NFG65" s="160"/>
      <c r="NFH65" s="154"/>
      <c r="NFI65" s="161"/>
      <c r="NFJ65" s="160"/>
      <c r="NFK65" s="154"/>
      <c r="NFL65" s="161"/>
      <c r="NFM65" s="160"/>
      <c r="NFN65" s="154"/>
      <c r="NFO65" s="161"/>
      <c r="NFP65" s="160"/>
      <c r="NFQ65" s="154"/>
      <c r="NFR65" s="161"/>
      <c r="NFS65" s="160"/>
      <c r="NFT65" s="154"/>
      <c r="NFU65" s="161"/>
      <c r="NFV65" s="160"/>
      <c r="NFW65" s="154"/>
      <c r="NFX65" s="161"/>
      <c r="NFY65" s="160"/>
      <c r="NFZ65" s="154"/>
      <c r="NGA65" s="161"/>
      <c r="NGB65" s="160"/>
      <c r="NGC65" s="154"/>
      <c r="NGD65" s="161"/>
      <c r="NGE65" s="160"/>
      <c r="NGF65" s="154"/>
      <c r="NGG65" s="161"/>
      <c r="NGH65" s="160"/>
      <c r="NGI65" s="154"/>
      <c r="NGJ65" s="161"/>
      <c r="NGK65" s="160"/>
      <c r="NGL65" s="154"/>
      <c r="NGM65" s="161"/>
      <c r="NGN65" s="160"/>
      <c r="NGO65" s="154"/>
      <c r="NGP65" s="161"/>
      <c r="NGQ65" s="160"/>
      <c r="NGR65" s="154"/>
      <c r="NGS65" s="161"/>
      <c r="NGT65" s="160"/>
      <c r="NGU65" s="154"/>
      <c r="NGV65" s="161"/>
      <c r="NGW65" s="160"/>
      <c r="NGX65" s="154"/>
      <c r="NGY65" s="161"/>
      <c r="NGZ65" s="160"/>
      <c r="NHA65" s="154"/>
      <c r="NHB65" s="161"/>
      <c r="NHC65" s="160"/>
      <c r="NHD65" s="154"/>
      <c r="NHE65" s="161"/>
      <c r="NHF65" s="160"/>
      <c r="NHG65" s="154"/>
      <c r="NHH65" s="161"/>
      <c r="NHI65" s="160"/>
      <c r="NHJ65" s="154"/>
      <c r="NHK65" s="161"/>
      <c r="NHL65" s="160"/>
      <c r="NHM65" s="154"/>
      <c r="NHN65" s="161"/>
      <c r="NHO65" s="160"/>
      <c r="NHP65" s="154"/>
      <c r="NHQ65" s="161"/>
      <c r="NHR65" s="160"/>
      <c r="NHS65" s="154"/>
      <c r="NHT65" s="161"/>
      <c r="NHU65" s="160"/>
      <c r="NHV65" s="154"/>
      <c r="NHW65" s="161"/>
      <c r="NHX65" s="160"/>
      <c r="NHY65" s="154"/>
      <c r="NHZ65" s="161"/>
      <c r="NIA65" s="160"/>
      <c r="NIB65" s="154"/>
      <c r="NIC65" s="161"/>
      <c r="NID65" s="160"/>
      <c r="NIE65" s="154"/>
      <c r="NIF65" s="161"/>
      <c r="NIG65" s="160"/>
      <c r="NIH65" s="154"/>
      <c r="NII65" s="161"/>
      <c r="NIJ65" s="160"/>
      <c r="NIK65" s="154"/>
      <c r="NIL65" s="161"/>
      <c r="NIM65" s="160"/>
      <c r="NIN65" s="154"/>
      <c r="NIO65" s="161"/>
      <c r="NIP65" s="160"/>
      <c r="NIQ65" s="154"/>
      <c r="NIR65" s="161"/>
      <c r="NIS65" s="160"/>
      <c r="NIT65" s="154"/>
      <c r="NIU65" s="161"/>
      <c r="NIV65" s="160"/>
      <c r="NIW65" s="154"/>
      <c r="NIX65" s="161"/>
      <c r="NIY65" s="160"/>
      <c r="NIZ65" s="154"/>
      <c r="NJA65" s="161"/>
      <c r="NJB65" s="160"/>
      <c r="NJC65" s="154"/>
      <c r="NJD65" s="161"/>
      <c r="NJE65" s="160"/>
      <c r="NJF65" s="154"/>
      <c r="NJG65" s="161"/>
      <c r="NJH65" s="160"/>
      <c r="NJI65" s="154"/>
      <c r="NJJ65" s="161"/>
      <c r="NJK65" s="160"/>
      <c r="NJL65" s="154"/>
      <c r="NJM65" s="161"/>
      <c r="NJN65" s="160"/>
      <c r="NJO65" s="154"/>
      <c r="NJP65" s="161"/>
      <c r="NJQ65" s="160"/>
      <c r="NJR65" s="154"/>
      <c r="NJS65" s="161"/>
      <c r="NJT65" s="160"/>
      <c r="NJU65" s="154"/>
      <c r="NJV65" s="161"/>
      <c r="NJW65" s="160"/>
      <c r="NJX65" s="154"/>
      <c r="NJY65" s="161"/>
      <c r="NJZ65" s="160"/>
      <c r="NKA65" s="154"/>
      <c r="NKB65" s="161"/>
      <c r="NKC65" s="160"/>
      <c r="NKD65" s="154"/>
      <c r="NKE65" s="161"/>
      <c r="NKF65" s="160"/>
      <c r="NKG65" s="154"/>
      <c r="NKH65" s="161"/>
      <c r="NKI65" s="160"/>
      <c r="NKJ65" s="154"/>
      <c r="NKK65" s="161"/>
      <c r="NKL65" s="160"/>
      <c r="NKM65" s="154"/>
      <c r="NKN65" s="161"/>
      <c r="NKO65" s="160"/>
      <c r="NKP65" s="154"/>
      <c r="NKQ65" s="161"/>
      <c r="NKR65" s="160"/>
      <c r="NKS65" s="154"/>
      <c r="NKT65" s="161"/>
      <c r="NKU65" s="160"/>
      <c r="NKV65" s="154"/>
      <c r="NKW65" s="161"/>
      <c r="NKX65" s="160"/>
      <c r="NKY65" s="154"/>
      <c r="NKZ65" s="161"/>
      <c r="NLA65" s="160"/>
      <c r="NLB65" s="154"/>
      <c r="NLC65" s="161"/>
      <c r="NLD65" s="160"/>
      <c r="NLE65" s="154"/>
      <c r="NLF65" s="161"/>
      <c r="NLG65" s="160"/>
      <c r="NLH65" s="154"/>
      <c r="NLI65" s="161"/>
      <c r="NLJ65" s="160"/>
      <c r="NLK65" s="154"/>
      <c r="NLL65" s="161"/>
      <c r="NLM65" s="160"/>
      <c r="NLN65" s="154"/>
      <c r="NLO65" s="161"/>
      <c r="NLP65" s="160"/>
      <c r="NLQ65" s="154"/>
      <c r="NLR65" s="161"/>
      <c r="NLS65" s="160"/>
      <c r="NLT65" s="154"/>
      <c r="NLU65" s="161"/>
      <c r="NLV65" s="160"/>
      <c r="NLW65" s="154"/>
      <c r="NLX65" s="161"/>
      <c r="NLY65" s="160"/>
      <c r="NLZ65" s="154"/>
      <c r="NMA65" s="161"/>
      <c r="NMB65" s="160"/>
      <c r="NMC65" s="154"/>
      <c r="NMD65" s="161"/>
      <c r="NME65" s="160"/>
      <c r="NMF65" s="154"/>
      <c r="NMG65" s="161"/>
      <c r="NMH65" s="160"/>
      <c r="NMI65" s="154"/>
      <c r="NMJ65" s="161"/>
      <c r="NMK65" s="160"/>
      <c r="NML65" s="154"/>
      <c r="NMM65" s="161"/>
      <c r="NMN65" s="160"/>
      <c r="NMO65" s="154"/>
      <c r="NMP65" s="161"/>
      <c r="NMQ65" s="160"/>
      <c r="NMR65" s="154"/>
      <c r="NMS65" s="161"/>
      <c r="NMT65" s="160"/>
      <c r="NMU65" s="154"/>
      <c r="NMV65" s="161"/>
      <c r="NMW65" s="160"/>
      <c r="NMX65" s="154"/>
      <c r="NMY65" s="161"/>
      <c r="NMZ65" s="160"/>
      <c r="NNA65" s="154"/>
      <c r="NNB65" s="161"/>
      <c r="NNC65" s="160"/>
      <c r="NND65" s="154"/>
      <c r="NNE65" s="161"/>
      <c r="NNF65" s="160"/>
      <c r="NNG65" s="154"/>
      <c r="NNH65" s="161"/>
      <c r="NNI65" s="160"/>
      <c r="NNJ65" s="154"/>
      <c r="NNK65" s="161"/>
      <c r="NNL65" s="160"/>
      <c r="NNM65" s="154"/>
      <c r="NNN65" s="161"/>
      <c r="NNO65" s="160"/>
      <c r="NNP65" s="154"/>
      <c r="NNQ65" s="161"/>
      <c r="NNR65" s="160"/>
      <c r="NNS65" s="154"/>
      <c r="NNT65" s="161"/>
      <c r="NNU65" s="160"/>
      <c r="NNV65" s="154"/>
      <c r="NNW65" s="161"/>
      <c r="NNX65" s="160"/>
      <c r="NNY65" s="154"/>
      <c r="NNZ65" s="161"/>
      <c r="NOA65" s="160"/>
      <c r="NOB65" s="154"/>
      <c r="NOC65" s="161"/>
      <c r="NOD65" s="160"/>
      <c r="NOE65" s="154"/>
      <c r="NOF65" s="161"/>
      <c r="NOG65" s="160"/>
      <c r="NOH65" s="154"/>
      <c r="NOI65" s="161"/>
      <c r="NOJ65" s="160"/>
      <c r="NOK65" s="154"/>
      <c r="NOL65" s="161"/>
      <c r="NOM65" s="160"/>
      <c r="NON65" s="154"/>
      <c r="NOO65" s="161"/>
      <c r="NOP65" s="160"/>
      <c r="NOQ65" s="154"/>
      <c r="NOR65" s="161"/>
      <c r="NOS65" s="160"/>
      <c r="NOT65" s="154"/>
      <c r="NOU65" s="161"/>
      <c r="NOV65" s="160"/>
      <c r="NOW65" s="154"/>
      <c r="NOX65" s="161"/>
      <c r="NOY65" s="160"/>
      <c r="NOZ65" s="154"/>
      <c r="NPA65" s="161"/>
      <c r="NPB65" s="160"/>
      <c r="NPC65" s="154"/>
      <c r="NPD65" s="161"/>
      <c r="NPE65" s="160"/>
      <c r="NPF65" s="154"/>
      <c r="NPG65" s="161"/>
      <c r="NPH65" s="160"/>
      <c r="NPI65" s="154"/>
      <c r="NPJ65" s="161"/>
      <c r="NPK65" s="160"/>
      <c r="NPL65" s="154"/>
      <c r="NPM65" s="161"/>
      <c r="NPN65" s="160"/>
      <c r="NPO65" s="154"/>
      <c r="NPP65" s="161"/>
      <c r="NPQ65" s="160"/>
      <c r="NPR65" s="154"/>
      <c r="NPS65" s="161"/>
      <c r="NPT65" s="160"/>
      <c r="NPU65" s="154"/>
      <c r="NPV65" s="161"/>
      <c r="NPW65" s="160"/>
      <c r="NPX65" s="154"/>
      <c r="NPY65" s="161"/>
      <c r="NPZ65" s="160"/>
      <c r="NQA65" s="154"/>
      <c r="NQB65" s="161"/>
      <c r="NQC65" s="160"/>
      <c r="NQD65" s="154"/>
      <c r="NQE65" s="161"/>
      <c r="NQF65" s="160"/>
      <c r="NQG65" s="154"/>
      <c r="NQH65" s="161"/>
      <c r="NQI65" s="160"/>
      <c r="NQJ65" s="154"/>
      <c r="NQK65" s="161"/>
      <c r="NQL65" s="160"/>
      <c r="NQM65" s="154"/>
      <c r="NQN65" s="161"/>
      <c r="NQO65" s="160"/>
      <c r="NQP65" s="154"/>
      <c r="NQQ65" s="161"/>
      <c r="NQR65" s="160"/>
      <c r="NQS65" s="154"/>
      <c r="NQT65" s="161"/>
      <c r="NQU65" s="160"/>
      <c r="NQV65" s="154"/>
      <c r="NQW65" s="161"/>
      <c r="NQX65" s="160"/>
      <c r="NQY65" s="154"/>
      <c r="NQZ65" s="161"/>
      <c r="NRA65" s="160"/>
      <c r="NRB65" s="154"/>
      <c r="NRC65" s="161"/>
      <c r="NRD65" s="160"/>
      <c r="NRE65" s="154"/>
      <c r="NRF65" s="161"/>
      <c r="NRG65" s="160"/>
      <c r="NRH65" s="154"/>
      <c r="NRI65" s="161"/>
      <c r="NRJ65" s="160"/>
      <c r="NRK65" s="154"/>
      <c r="NRL65" s="161"/>
      <c r="NRM65" s="160"/>
      <c r="NRN65" s="154"/>
      <c r="NRO65" s="161"/>
      <c r="NRP65" s="160"/>
      <c r="NRQ65" s="154"/>
      <c r="NRR65" s="161"/>
      <c r="NRS65" s="160"/>
      <c r="NRT65" s="154"/>
      <c r="NRU65" s="161"/>
      <c r="NRV65" s="160"/>
      <c r="NRW65" s="154"/>
      <c r="NRX65" s="161"/>
      <c r="NRY65" s="160"/>
      <c r="NRZ65" s="154"/>
      <c r="NSA65" s="161"/>
      <c r="NSB65" s="160"/>
      <c r="NSC65" s="154"/>
      <c r="NSD65" s="161"/>
      <c r="NSE65" s="160"/>
      <c r="NSF65" s="154"/>
      <c r="NSG65" s="161"/>
      <c r="NSH65" s="160"/>
      <c r="NSI65" s="154"/>
      <c r="NSJ65" s="161"/>
      <c r="NSK65" s="160"/>
      <c r="NSL65" s="154"/>
      <c r="NSM65" s="161"/>
      <c r="NSN65" s="160"/>
      <c r="NSO65" s="154"/>
      <c r="NSP65" s="161"/>
      <c r="NSQ65" s="160"/>
      <c r="NSR65" s="154"/>
      <c r="NSS65" s="161"/>
      <c r="NST65" s="160"/>
      <c r="NSU65" s="154"/>
      <c r="NSV65" s="161"/>
      <c r="NSW65" s="160"/>
      <c r="NSX65" s="154"/>
      <c r="NSY65" s="161"/>
      <c r="NSZ65" s="160"/>
      <c r="NTA65" s="154"/>
      <c r="NTB65" s="161"/>
      <c r="NTC65" s="160"/>
      <c r="NTD65" s="154"/>
      <c r="NTE65" s="161"/>
      <c r="NTF65" s="160"/>
      <c r="NTG65" s="154"/>
      <c r="NTH65" s="161"/>
      <c r="NTI65" s="160"/>
      <c r="NTJ65" s="154"/>
      <c r="NTK65" s="161"/>
      <c r="NTL65" s="160"/>
      <c r="NTM65" s="154"/>
      <c r="NTN65" s="161"/>
      <c r="NTO65" s="160"/>
      <c r="NTP65" s="154"/>
      <c r="NTQ65" s="161"/>
      <c r="NTR65" s="160"/>
      <c r="NTS65" s="154"/>
      <c r="NTT65" s="161"/>
      <c r="NTU65" s="160"/>
      <c r="NTV65" s="154"/>
      <c r="NTW65" s="161"/>
      <c r="NTX65" s="160"/>
      <c r="NTY65" s="154"/>
      <c r="NTZ65" s="161"/>
      <c r="NUA65" s="160"/>
      <c r="NUB65" s="154"/>
      <c r="NUC65" s="161"/>
      <c r="NUD65" s="160"/>
      <c r="NUE65" s="154"/>
      <c r="NUF65" s="161"/>
      <c r="NUG65" s="160"/>
      <c r="NUH65" s="154"/>
      <c r="NUI65" s="161"/>
      <c r="NUJ65" s="160"/>
      <c r="NUK65" s="154"/>
      <c r="NUL65" s="161"/>
      <c r="NUM65" s="160"/>
      <c r="NUN65" s="154"/>
      <c r="NUO65" s="161"/>
      <c r="NUP65" s="160"/>
      <c r="NUQ65" s="154"/>
      <c r="NUR65" s="161"/>
      <c r="NUS65" s="160"/>
      <c r="NUT65" s="154"/>
      <c r="NUU65" s="161"/>
      <c r="NUV65" s="160"/>
      <c r="NUW65" s="154"/>
      <c r="NUX65" s="161"/>
      <c r="NUY65" s="160"/>
      <c r="NUZ65" s="154"/>
      <c r="NVA65" s="161"/>
      <c r="NVB65" s="160"/>
      <c r="NVC65" s="154"/>
      <c r="NVD65" s="161"/>
      <c r="NVE65" s="160"/>
      <c r="NVF65" s="154"/>
      <c r="NVG65" s="161"/>
      <c r="NVH65" s="160"/>
      <c r="NVI65" s="154"/>
      <c r="NVJ65" s="161"/>
      <c r="NVK65" s="160"/>
      <c r="NVL65" s="154"/>
      <c r="NVM65" s="161"/>
      <c r="NVN65" s="160"/>
      <c r="NVO65" s="154"/>
      <c r="NVP65" s="161"/>
      <c r="NVQ65" s="160"/>
      <c r="NVR65" s="154"/>
      <c r="NVS65" s="161"/>
      <c r="NVT65" s="160"/>
      <c r="NVU65" s="154"/>
      <c r="NVV65" s="161"/>
      <c r="NVW65" s="160"/>
      <c r="NVX65" s="154"/>
      <c r="NVY65" s="161"/>
      <c r="NVZ65" s="160"/>
      <c r="NWA65" s="154"/>
      <c r="NWB65" s="161"/>
      <c r="NWC65" s="160"/>
      <c r="NWD65" s="154"/>
      <c r="NWE65" s="161"/>
      <c r="NWF65" s="160"/>
      <c r="NWG65" s="154"/>
      <c r="NWH65" s="161"/>
      <c r="NWI65" s="160"/>
      <c r="NWJ65" s="154"/>
      <c r="NWK65" s="161"/>
      <c r="NWL65" s="160"/>
      <c r="NWM65" s="154"/>
      <c r="NWN65" s="161"/>
      <c r="NWO65" s="160"/>
      <c r="NWP65" s="154"/>
      <c r="NWQ65" s="161"/>
      <c r="NWR65" s="160"/>
      <c r="NWS65" s="154"/>
      <c r="NWT65" s="161"/>
      <c r="NWU65" s="160"/>
      <c r="NWV65" s="154"/>
      <c r="NWW65" s="161"/>
      <c r="NWX65" s="160"/>
      <c r="NWY65" s="154"/>
      <c r="NWZ65" s="161"/>
      <c r="NXA65" s="160"/>
      <c r="NXB65" s="154"/>
      <c r="NXC65" s="161"/>
      <c r="NXD65" s="160"/>
      <c r="NXE65" s="154"/>
      <c r="NXF65" s="161"/>
      <c r="NXG65" s="160"/>
      <c r="NXH65" s="154"/>
      <c r="NXI65" s="161"/>
      <c r="NXJ65" s="160"/>
      <c r="NXK65" s="154"/>
      <c r="NXL65" s="161"/>
      <c r="NXM65" s="160"/>
      <c r="NXN65" s="154"/>
      <c r="NXO65" s="161"/>
      <c r="NXP65" s="160"/>
      <c r="NXQ65" s="154"/>
      <c r="NXR65" s="161"/>
      <c r="NXS65" s="160"/>
      <c r="NXT65" s="154"/>
      <c r="NXU65" s="161"/>
      <c r="NXV65" s="160"/>
      <c r="NXW65" s="154"/>
      <c r="NXX65" s="161"/>
      <c r="NXY65" s="160"/>
      <c r="NXZ65" s="154"/>
      <c r="NYA65" s="161"/>
      <c r="NYB65" s="160"/>
      <c r="NYC65" s="154"/>
      <c r="NYD65" s="161"/>
      <c r="NYE65" s="160"/>
      <c r="NYF65" s="154"/>
      <c r="NYG65" s="161"/>
      <c r="NYH65" s="160"/>
      <c r="NYI65" s="154"/>
      <c r="NYJ65" s="161"/>
      <c r="NYK65" s="160"/>
      <c r="NYL65" s="154"/>
      <c r="NYM65" s="161"/>
      <c r="NYN65" s="160"/>
      <c r="NYO65" s="154"/>
      <c r="NYP65" s="161"/>
      <c r="NYQ65" s="160"/>
      <c r="NYR65" s="154"/>
      <c r="NYS65" s="161"/>
      <c r="NYT65" s="160"/>
      <c r="NYU65" s="154"/>
      <c r="NYV65" s="161"/>
      <c r="NYW65" s="160"/>
      <c r="NYX65" s="154"/>
      <c r="NYY65" s="161"/>
      <c r="NYZ65" s="160"/>
      <c r="NZA65" s="154"/>
      <c r="NZB65" s="161"/>
      <c r="NZC65" s="160"/>
      <c r="NZD65" s="154"/>
      <c r="NZE65" s="161"/>
      <c r="NZF65" s="160"/>
      <c r="NZG65" s="154"/>
      <c r="NZH65" s="161"/>
      <c r="NZI65" s="160"/>
      <c r="NZJ65" s="154"/>
      <c r="NZK65" s="161"/>
      <c r="NZL65" s="160"/>
      <c r="NZM65" s="154"/>
      <c r="NZN65" s="161"/>
      <c r="NZO65" s="160"/>
      <c r="NZP65" s="154"/>
      <c r="NZQ65" s="161"/>
      <c r="NZR65" s="160"/>
      <c r="NZS65" s="154"/>
      <c r="NZT65" s="161"/>
      <c r="NZU65" s="160"/>
      <c r="NZV65" s="154"/>
      <c r="NZW65" s="161"/>
      <c r="NZX65" s="160"/>
      <c r="NZY65" s="154"/>
      <c r="NZZ65" s="161"/>
      <c r="OAA65" s="160"/>
      <c r="OAB65" s="154"/>
      <c r="OAC65" s="161"/>
      <c r="OAD65" s="160"/>
      <c r="OAE65" s="154"/>
      <c r="OAF65" s="161"/>
      <c r="OAG65" s="160"/>
      <c r="OAH65" s="154"/>
      <c r="OAI65" s="161"/>
      <c r="OAJ65" s="160"/>
      <c r="OAK65" s="154"/>
      <c r="OAL65" s="161"/>
      <c r="OAM65" s="160"/>
      <c r="OAN65" s="154"/>
      <c r="OAO65" s="161"/>
      <c r="OAP65" s="160"/>
      <c r="OAQ65" s="154"/>
      <c r="OAR65" s="161"/>
      <c r="OAS65" s="160"/>
      <c r="OAT65" s="154"/>
      <c r="OAU65" s="161"/>
      <c r="OAV65" s="160"/>
      <c r="OAW65" s="154"/>
      <c r="OAX65" s="161"/>
      <c r="OAY65" s="160"/>
      <c r="OAZ65" s="154"/>
      <c r="OBA65" s="161"/>
      <c r="OBB65" s="160"/>
      <c r="OBC65" s="154"/>
      <c r="OBD65" s="161"/>
      <c r="OBE65" s="160"/>
      <c r="OBF65" s="154"/>
      <c r="OBG65" s="161"/>
      <c r="OBH65" s="160"/>
      <c r="OBI65" s="154"/>
      <c r="OBJ65" s="161"/>
      <c r="OBK65" s="160"/>
      <c r="OBL65" s="154"/>
      <c r="OBM65" s="161"/>
      <c r="OBN65" s="160"/>
      <c r="OBO65" s="154"/>
      <c r="OBP65" s="161"/>
      <c r="OBQ65" s="160"/>
      <c r="OBR65" s="154"/>
      <c r="OBS65" s="161"/>
      <c r="OBT65" s="160"/>
      <c r="OBU65" s="154"/>
      <c r="OBV65" s="161"/>
      <c r="OBW65" s="160"/>
      <c r="OBX65" s="154"/>
      <c r="OBY65" s="161"/>
      <c r="OBZ65" s="160"/>
      <c r="OCA65" s="154"/>
      <c r="OCB65" s="161"/>
      <c r="OCC65" s="160"/>
      <c r="OCD65" s="154"/>
      <c r="OCE65" s="161"/>
      <c r="OCF65" s="160"/>
      <c r="OCG65" s="154"/>
      <c r="OCH65" s="161"/>
      <c r="OCI65" s="160"/>
      <c r="OCJ65" s="154"/>
      <c r="OCK65" s="161"/>
      <c r="OCL65" s="160"/>
      <c r="OCM65" s="154"/>
      <c r="OCN65" s="161"/>
      <c r="OCO65" s="160"/>
      <c r="OCP65" s="154"/>
      <c r="OCQ65" s="161"/>
      <c r="OCR65" s="160"/>
      <c r="OCS65" s="154"/>
      <c r="OCT65" s="161"/>
      <c r="OCU65" s="160"/>
      <c r="OCV65" s="154"/>
      <c r="OCW65" s="161"/>
      <c r="OCX65" s="160"/>
      <c r="OCY65" s="154"/>
      <c r="OCZ65" s="161"/>
      <c r="ODA65" s="160"/>
      <c r="ODB65" s="154"/>
      <c r="ODC65" s="161"/>
      <c r="ODD65" s="160"/>
      <c r="ODE65" s="154"/>
      <c r="ODF65" s="161"/>
      <c r="ODG65" s="160"/>
      <c r="ODH65" s="154"/>
      <c r="ODI65" s="161"/>
      <c r="ODJ65" s="160"/>
      <c r="ODK65" s="154"/>
      <c r="ODL65" s="161"/>
      <c r="ODM65" s="160"/>
      <c r="ODN65" s="154"/>
      <c r="ODO65" s="161"/>
      <c r="ODP65" s="160"/>
      <c r="ODQ65" s="154"/>
      <c r="ODR65" s="161"/>
      <c r="ODS65" s="160"/>
      <c r="ODT65" s="154"/>
      <c r="ODU65" s="161"/>
      <c r="ODV65" s="160"/>
      <c r="ODW65" s="154"/>
      <c r="ODX65" s="161"/>
      <c r="ODY65" s="160"/>
      <c r="ODZ65" s="154"/>
      <c r="OEA65" s="161"/>
      <c r="OEB65" s="160"/>
      <c r="OEC65" s="154"/>
      <c r="OED65" s="161"/>
      <c r="OEE65" s="160"/>
      <c r="OEF65" s="154"/>
      <c r="OEG65" s="161"/>
      <c r="OEH65" s="160"/>
      <c r="OEI65" s="154"/>
      <c r="OEJ65" s="161"/>
      <c r="OEK65" s="160"/>
      <c r="OEL65" s="154"/>
      <c r="OEM65" s="161"/>
      <c r="OEN65" s="160"/>
      <c r="OEO65" s="154"/>
      <c r="OEP65" s="161"/>
      <c r="OEQ65" s="160"/>
      <c r="OER65" s="154"/>
      <c r="OES65" s="161"/>
      <c r="OET65" s="160"/>
      <c r="OEU65" s="154"/>
      <c r="OEV65" s="161"/>
      <c r="OEW65" s="160"/>
      <c r="OEX65" s="154"/>
      <c r="OEY65" s="161"/>
      <c r="OEZ65" s="160"/>
      <c r="OFA65" s="154"/>
      <c r="OFB65" s="161"/>
      <c r="OFC65" s="160"/>
      <c r="OFD65" s="154"/>
      <c r="OFE65" s="161"/>
      <c r="OFF65" s="160"/>
      <c r="OFG65" s="154"/>
      <c r="OFH65" s="161"/>
      <c r="OFI65" s="160"/>
      <c r="OFJ65" s="154"/>
      <c r="OFK65" s="161"/>
      <c r="OFL65" s="160"/>
      <c r="OFM65" s="154"/>
      <c r="OFN65" s="161"/>
      <c r="OFO65" s="160"/>
      <c r="OFP65" s="154"/>
      <c r="OFQ65" s="161"/>
      <c r="OFR65" s="160"/>
      <c r="OFS65" s="154"/>
      <c r="OFT65" s="161"/>
      <c r="OFU65" s="160"/>
      <c r="OFV65" s="154"/>
      <c r="OFW65" s="161"/>
      <c r="OFX65" s="160"/>
      <c r="OFY65" s="154"/>
      <c r="OFZ65" s="161"/>
      <c r="OGA65" s="160"/>
      <c r="OGB65" s="154"/>
      <c r="OGC65" s="161"/>
      <c r="OGD65" s="160"/>
      <c r="OGE65" s="154"/>
      <c r="OGF65" s="161"/>
      <c r="OGG65" s="160"/>
      <c r="OGH65" s="154"/>
      <c r="OGI65" s="161"/>
      <c r="OGJ65" s="160"/>
      <c r="OGK65" s="154"/>
      <c r="OGL65" s="161"/>
      <c r="OGM65" s="160"/>
      <c r="OGN65" s="154"/>
      <c r="OGO65" s="161"/>
      <c r="OGP65" s="160"/>
      <c r="OGQ65" s="154"/>
      <c r="OGR65" s="161"/>
      <c r="OGS65" s="160"/>
      <c r="OGT65" s="154"/>
      <c r="OGU65" s="161"/>
      <c r="OGV65" s="160"/>
      <c r="OGW65" s="154"/>
      <c r="OGX65" s="161"/>
      <c r="OGY65" s="160"/>
      <c r="OGZ65" s="154"/>
      <c r="OHA65" s="161"/>
      <c r="OHB65" s="160"/>
      <c r="OHC65" s="154"/>
      <c r="OHD65" s="161"/>
      <c r="OHE65" s="160"/>
      <c r="OHF65" s="154"/>
      <c r="OHG65" s="161"/>
      <c r="OHH65" s="160"/>
      <c r="OHI65" s="154"/>
      <c r="OHJ65" s="161"/>
      <c r="OHK65" s="160"/>
      <c r="OHL65" s="154"/>
      <c r="OHM65" s="161"/>
      <c r="OHN65" s="160"/>
      <c r="OHO65" s="154"/>
      <c r="OHP65" s="161"/>
      <c r="OHQ65" s="160"/>
      <c r="OHR65" s="154"/>
      <c r="OHS65" s="161"/>
      <c r="OHT65" s="160"/>
      <c r="OHU65" s="154"/>
      <c r="OHV65" s="161"/>
      <c r="OHW65" s="160"/>
      <c r="OHX65" s="154"/>
      <c r="OHY65" s="161"/>
      <c r="OHZ65" s="160"/>
      <c r="OIA65" s="154"/>
      <c r="OIB65" s="161"/>
      <c r="OIC65" s="160"/>
      <c r="OID65" s="154"/>
      <c r="OIE65" s="161"/>
      <c r="OIF65" s="160"/>
      <c r="OIG65" s="154"/>
      <c r="OIH65" s="161"/>
      <c r="OII65" s="160"/>
      <c r="OIJ65" s="154"/>
      <c r="OIK65" s="161"/>
      <c r="OIL65" s="160"/>
      <c r="OIM65" s="154"/>
      <c r="OIN65" s="161"/>
      <c r="OIO65" s="160"/>
      <c r="OIP65" s="154"/>
      <c r="OIQ65" s="161"/>
      <c r="OIR65" s="160"/>
      <c r="OIS65" s="154"/>
      <c r="OIT65" s="161"/>
      <c r="OIU65" s="160"/>
      <c r="OIV65" s="154"/>
      <c r="OIW65" s="161"/>
      <c r="OIX65" s="160"/>
      <c r="OIY65" s="154"/>
      <c r="OIZ65" s="161"/>
      <c r="OJA65" s="160"/>
      <c r="OJB65" s="154"/>
      <c r="OJC65" s="161"/>
      <c r="OJD65" s="160"/>
      <c r="OJE65" s="154"/>
      <c r="OJF65" s="161"/>
      <c r="OJG65" s="160"/>
      <c r="OJH65" s="154"/>
      <c r="OJI65" s="161"/>
      <c r="OJJ65" s="160"/>
      <c r="OJK65" s="154"/>
      <c r="OJL65" s="161"/>
      <c r="OJM65" s="160"/>
      <c r="OJN65" s="154"/>
      <c r="OJO65" s="161"/>
      <c r="OJP65" s="160"/>
      <c r="OJQ65" s="154"/>
      <c r="OJR65" s="161"/>
      <c r="OJS65" s="160"/>
      <c r="OJT65" s="154"/>
      <c r="OJU65" s="161"/>
      <c r="OJV65" s="160"/>
      <c r="OJW65" s="154"/>
      <c r="OJX65" s="161"/>
      <c r="OJY65" s="160"/>
      <c r="OJZ65" s="154"/>
      <c r="OKA65" s="161"/>
      <c r="OKB65" s="160"/>
      <c r="OKC65" s="154"/>
      <c r="OKD65" s="161"/>
      <c r="OKE65" s="160"/>
      <c r="OKF65" s="154"/>
      <c r="OKG65" s="161"/>
      <c r="OKH65" s="160"/>
      <c r="OKI65" s="154"/>
      <c r="OKJ65" s="161"/>
      <c r="OKK65" s="160"/>
      <c r="OKL65" s="154"/>
      <c r="OKM65" s="161"/>
      <c r="OKN65" s="160"/>
      <c r="OKO65" s="154"/>
      <c r="OKP65" s="161"/>
      <c r="OKQ65" s="160"/>
      <c r="OKR65" s="154"/>
      <c r="OKS65" s="161"/>
      <c r="OKT65" s="160"/>
      <c r="OKU65" s="154"/>
      <c r="OKV65" s="161"/>
      <c r="OKW65" s="160"/>
      <c r="OKX65" s="154"/>
      <c r="OKY65" s="161"/>
      <c r="OKZ65" s="160"/>
      <c r="OLA65" s="154"/>
      <c r="OLB65" s="161"/>
      <c r="OLC65" s="160"/>
      <c r="OLD65" s="154"/>
      <c r="OLE65" s="161"/>
      <c r="OLF65" s="160"/>
      <c r="OLG65" s="154"/>
      <c r="OLH65" s="161"/>
      <c r="OLI65" s="160"/>
      <c r="OLJ65" s="154"/>
      <c r="OLK65" s="161"/>
      <c r="OLL65" s="160"/>
      <c r="OLM65" s="154"/>
      <c r="OLN65" s="161"/>
      <c r="OLO65" s="160"/>
      <c r="OLP65" s="154"/>
      <c r="OLQ65" s="161"/>
      <c r="OLR65" s="160"/>
      <c r="OLS65" s="154"/>
      <c r="OLT65" s="161"/>
      <c r="OLU65" s="160"/>
      <c r="OLV65" s="154"/>
      <c r="OLW65" s="161"/>
      <c r="OLX65" s="160"/>
      <c r="OLY65" s="154"/>
      <c r="OLZ65" s="161"/>
      <c r="OMA65" s="160"/>
      <c r="OMB65" s="154"/>
      <c r="OMC65" s="161"/>
      <c r="OMD65" s="160"/>
      <c r="OME65" s="154"/>
      <c r="OMF65" s="161"/>
      <c r="OMG65" s="160"/>
      <c r="OMH65" s="154"/>
      <c r="OMI65" s="161"/>
      <c r="OMJ65" s="160"/>
      <c r="OMK65" s="154"/>
      <c r="OML65" s="161"/>
      <c r="OMM65" s="160"/>
      <c r="OMN65" s="154"/>
      <c r="OMO65" s="161"/>
      <c r="OMP65" s="160"/>
      <c r="OMQ65" s="154"/>
      <c r="OMR65" s="161"/>
      <c r="OMS65" s="160"/>
      <c r="OMT65" s="154"/>
      <c r="OMU65" s="161"/>
      <c r="OMV65" s="160"/>
      <c r="OMW65" s="154"/>
      <c r="OMX65" s="161"/>
      <c r="OMY65" s="160"/>
      <c r="OMZ65" s="154"/>
      <c r="ONA65" s="161"/>
      <c r="ONB65" s="160"/>
      <c r="ONC65" s="154"/>
      <c r="OND65" s="161"/>
      <c r="ONE65" s="160"/>
      <c r="ONF65" s="154"/>
      <c r="ONG65" s="161"/>
      <c r="ONH65" s="160"/>
      <c r="ONI65" s="154"/>
      <c r="ONJ65" s="161"/>
      <c r="ONK65" s="160"/>
      <c r="ONL65" s="154"/>
      <c r="ONM65" s="161"/>
      <c r="ONN65" s="160"/>
      <c r="ONO65" s="154"/>
      <c r="ONP65" s="161"/>
      <c r="ONQ65" s="160"/>
      <c r="ONR65" s="154"/>
      <c r="ONS65" s="161"/>
      <c r="ONT65" s="160"/>
      <c r="ONU65" s="154"/>
      <c r="ONV65" s="161"/>
      <c r="ONW65" s="160"/>
      <c r="ONX65" s="154"/>
      <c r="ONY65" s="161"/>
      <c r="ONZ65" s="160"/>
      <c r="OOA65" s="154"/>
      <c r="OOB65" s="161"/>
      <c r="OOC65" s="160"/>
      <c r="OOD65" s="154"/>
      <c r="OOE65" s="161"/>
      <c r="OOF65" s="160"/>
      <c r="OOG65" s="154"/>
      <c r="OOH65" s="161"/>
      <c r="OOI65" s="160"/>
      <c r="OOJ65" s="154"/>
      <c r="OOK65" s="161"/>
      <c r="OOL65" s="160"/>
      <c r="OOM65" s="154"/>
      <c r="OON65" s="161"/>
      <c r="OOO65" s="160"/>
      <c r="OOP65" s="154"/>
      <c r="OOQ65" s="161"/>
      <c r="OOR65" s="160"/>
      <c r="OOS65" s="154"/>
      <c r="OOT65" s="161"/>
      <c r="OOU65" s="160"/>
      <c r="OOV65" s="154"/>
      <c r="OOW65" s="161"/>
      <c r="OOX65" s="160"/>
      <c r="OOY65" s="154"/>
      <c r="OOZ65" s="161"/>
      <c r="OPA65" s="160"/>
      <c r="OPB65" s="154"/>
      <c r="OPC65" s="161"/>
      <c r="OPD65" s="160"/>
      <c r="OPE65" s="154"/>
      <c r="OPF65" s="161"/>
      <c r="OPG65" s="160"/>
      <c r="OPH65" s="154"/>
      <c r="OPI65" s="161"/>
      <c r="OPJ65" s="160"/>
      <c r="OPK65" s="154"/>
      <c r="OPL65" s="161"/>
      <c r="OPM65" s="160"/>
      <c r="OPN65" s="154"/>
      <c r="OPO65" s="161"/>
      <c r="OPP65" s="160"/>
      <c r="OPQ65" s="154"/>
      <c r="OPR65" s="161"/>
      <c r="OPS65" s="160"/>
      <c r="OPT65" s="154"/>
      <c r="OPU65" s="161"/>
      <c r="OPV65" s="160"/>
      <c r="OPW65" s="154"/>
      <c r="OPX65" s="161"/>
      <c r="OPY65" s="160"/>
      <c r="OPZ65" s="154"/>
      <c r="OQA65" s="161"/>
      <c r="OQB65" s="160"/>
      <c r="OQC65" s="154"/>
      <c r="OQD65" s="161"/>
      <c r="OQE65" s="160"/>
      <c r="OQF65" s="154"/>
      <c r="OQG65" s="161"/>
      <c r="OQH65" s="160"/>
      <c r="OQI65" s="154"/>
      <c r="OQJ65" s="161"/>
      <c r="OQK65" s="160"/>
      <c r="OQL65" s="154"/>
      <c r="OQM65" s="161"/>
      <c r="OQN65" s="160"/>
      <c r="OQO65" s="154"/>
      <c r="OQP65" s="161"/>
      <c r="OQQ65" s="160"/>
      <c r="OQR65" s="154"/>
      <c r="OQS65" s="161"/>
      <c r="OQT65" s="160"/>
      <c r="OQU65" s="154"/>
      <c r="OQV65" s="161"/>
      <c r="OQW65" s="160"/>
      <c r="OQX65" s="154"/>
      <c r="OQY65" s="161"/>
      <c r="OQZ65" s="160"/>
      <c r="ORA65" s="154"/>
      <c r="ORB65" s="161"/>
      <c r="ORC65" s="160"/>
      <c r="ORD65" s="154"/>
      <c r="ORE65" s="161"/>
      <c r="ORF65" s="160"/>
      <c r="ORG65" s="154"/>
      <c r="ORH65" s="161"/>
      <c r="ORI65" s="160"/>
      <c r="ORJ65" s="154"/>
      <c r="ORK65" s="161"/>
      <c r="ORL65" s="160"/>
      <c r="ORM65" s="154"/>
      <c r="ORN65" s="161"/>
      <c r="ORO65" s="160"/>
      <c r="ORP65" s="154"/>
      <c r="ORQ65" s="161"/>
      <c r="ORR65" s="160"/>
      <c r="ORS65" s="154"/>
      <c r="ORT65" s="161"/>
      <c r="ORU65" s="160"/>
      <c r="ORV65" s="154"/>
      <c r="ORW65" s="161"/>
      <c r="ORX65" s="160"/>
      <c r="ORY65" s="154"/>
      <c r="ORZ65" s="161"/>
      <c r="OSA65" s="160"/>
      <c r="OSB65" s="154"/>
      <c r="OSC65" s="161"/>
      <c r="OSD65" s="160"/>
      <c r="OSE65" s="154"/>
      <c r="OSF65" s="161"/>
      <c r="OSG65" s="160"/>
      <c r="OSH65" s="154"/>
      <c r="OSI65" s="161"/>
      <c r="OSJ65" s="160"/>
      <c r="OSK65" s="154"/>
      <c r="OSL65" s="161"/>
      <c r="OSM65" s="160"/>
      <c r="OSN65" s="154"/>
      <c r="OSO65" s="161"/>
      <c r="OSP65" s="160"/>
      <c r="OSQ65" s="154"/>
      <c r="OSR65" s="161"/>
      <c r="OSS65" s="160"/>
      <c r="OST65" s="154"/>
      <c r="OSU65" s="161"/>
      <c r="OSV65" s="160"/>
      <c r="OSW65" s="154"/>
      <c r="OSX65" s="161"/>
      <c r="OSY65" s="160"/>
      <c r="OSZ65" s="154"/>
      <c r="OTA65" s="161"/>
      <c r="OTB65" s="160"/>
      <c r="OTC65" s="154"/>
      <c r="OTD65" s="161"/>
      <c r="OTE65" s="160"/>
      <c r="OTF65" s="154"/>
      <c r="OTG65" s="161"/>
      <c r="OTH65" s="160"/>
      <c r="OTI65" s="154"/>
      <c r="OTJ65" s="161"/>
      <c r="OTK65" s="160"/>
      <c r="OTL65" s="154"/>
      <c r="OTM65" s="161"/>
      <c r="OTN65" s="160"/>
      <c r="OTO65" s="154"/>
      <c r="OTP65" s="161"/>
      <c r="OTQ65" s="160"/>
      <c r="OTR65" s="154"/>
      <c r="OTS65" s="161"/>
      <c r="OTT65" s="160"/>
      <c r="OTU65" s="154"/>
      <c r="OTV65" s="161"/>
      <c r="OTW65" s="160"/>
      <c r="OTX65" s="154"/>
      <c r="OTY65" s="161"/>
      <c r="OTZ65" s="160"/>
      <c r="OUA65" s="154"/>
      <c r="OUB65" s="161"/>
      <c r="OUC65" s="160"/>
      <c r="OUD65" s="154"/>
      <c r="OUE65" s="161"/>
      <c r="OUF65" s="160"/>
      <c r="OUG65" s="154"/>
      <c r="OUH65" s="161"/>
      <c r="OUI65" s="160"/>
      <c r="OUJ65" s="154"/>
      <c r="OUK65" s="161"/>
      <c r="OUL65" s="160"/>
      <c r="OUM65" s="154"/>
      <c r="OUN65" s="161"/>
      <c r="OUO65" s="160"/>
      <c r="OUP65" s="154"/>
      <c r="OUQ65" s="161"/>
      <c r="OUR65" s="160"/>
      <c r="OUS65" s="154"/>
      <c r="OUT65" s="161"/>
      <c r="OUU65" s="160"/>
      <c r="OUV65" s="154"/>
      <c r="OUW65" s="161"/>
      <c r="OUX65" s="160"/>
      <c r="OUY65" s="154"/>
      <c r="OUZ65" s="161"/>
      <c r="OVA65" s="160"/>
      <c r="OVB65" s="154"/>
      <c r="OVC65" s="161"/>
      <c r="OVD65" s="160"/>
      <c r="OVE65" s="154"/>
      <c r="OVF65" s="161"/>
      <c r="OVG65" s="160"/>
      <c r="OVH65" s="154"/>
      <c r="OVI65" s="161"/>
      <c r="OVJ65" s="160"/>
      <c r="OVK65" s="154"/>
      <c r="OVL65" s="161"/>
      <c r="OVM65" s="160"/>
      <c r="OVN65" s="154"/>
      <c r="OVO65" s="161"/>
      <c r="OVP65" s="160"/>
      <c r="OVQ65" s="154"/>
      <c r="OVR65" s="161"/>
      <c r="OVS65" s="160"/>
      <c r="OVT65" s="154"/>
      <c r="OVU65" s="161"/>
      <c r="OVV65" s="160"/>
      <c r="OVW65" s="154"/>
      <c r="OVX65" s="161"/>
      <c r="OVY65" s="160"/>
      <c r="OVZ65" s="154"/>
      <c r="OWA65" s="161"/>
      <c r="OWB65" s="160"/>
      <c r="OWC65" s="154"/>
      <c r="OWD65" s="161"/>
      <c r="OWE65" s="160"/>
      <c r="OWF65" s="154"/>
      <c r="OWG65" s="161"/>
      <c r="OWH65" s="160"/>
      <c r="OWI65" s="154"/>
      <c r="OWJ65" s="161"/>
      <c r="OWK65" s="160"/>
      <c r="OWL65" s="154"/>
      <c r="OWM65" s="161"/>
      <c r="OWN65" s="160"/>
      <c r="OWO65" s="154"/>
      <c r="OWP65" s="161"/>
      <c r="OWQ65" s="160"/>
      <c r="OWR65" s="154"/>
      <c r="OWS65" s="161"/>
      <c r="OWT65" s="160"/>
      <c r="OWU65" s="154"/>
      <c r="OWV65" s="161"/>
      <c r="OWW65" s="160"/>
      <c r="OWX65" s="154"/>
      <c r="OWY65" s="161"/>
      <c r="OWZ65" s="160"/>
      <c r="OXA65" s="154"/>
      <c r="OXB65" s="161"/>
      <c r="OXC65" s="160"/>
      <c r="OXD65" s="154"/>
      <c r="OXE65" s="161"/>
      <c r="OXF65" s="160"/>
      <c r="OXG65" s="154"/>
      <c r="OXH65" s="161"/>
      <c r="OXI65" s="160"/>
      <c r="OXJ65" s="154"/>
      <c r="OXK65" s="161"/>
      <c r="OXL65" s="160"/>
      <c r="OXM65" s="154"/>
      <c r="OXN65" s="161"/>
      <c r="OXO65" s="160"/>
      <c r="OXP65" s="154"/>
      <c r="OXQ65" s="161"/>
      <c r="OXR65" s="160"/>
      <c r="OXS65" s="154"/>
      <c r="OXT65" s="161"/>
      <c r="OXU65" s="160"/>
      <c r="OXV65" s="154"/>
      <c r="OXW65" s="161"/>
      <c r="OXX65" s="160"/>
      <c r="OXY65" s="154"/>
      <c r="OXZ65" s="161"/>
      <c r="OYA65" s="160"/>
      <c r="OYB65" s="154"/>
      <c r="OYC65" s="161"/>
      <c r="OYD65" s="160"/>
      <c r="OYE65" s="154"/>
      <c r="OYF65" s="161"/>
      <c r="OYG65" s="160"/>
      <c r="OYH65" s="154"/>
      <c r="OYI65" s="161"/>
      <c r="OYJ65" s="160"/>
      <c r="OYK65" s="154"/>
      <c r="OYL65" s="161"/>
      <c r="OYM65" s="160"/>
      <c r="OYN65" s="154"/>
      <c r="OYO65" s="161"/>
      <c r="OYP65" s="160"/>
      <c r="OYQ65" s="154"/>
      <c r="OYR65" s="161"/>
      <c r="OYS65" s="160"/>
      <c r="OYT65" s="154"/>
      <c r="OYU65" s="161"/>
      <c r="OYV65" s="160"/>
      <c r="OYW65" s="154"/>
      <c r="OYX65" s="161"/>
      <c r="OYY65" s="160"/>
      <c r="OYZ65" s="154"/>
      <c r="OZA65" s="161"/>
      <c r="OZB65" s="160"/>
      <c r="OZC65" s="154"/>
      <c r="OZD65" s="161"/>
      <c r="OZE65" s="160"/>
      <c r="OZF65" s="154"/>
      <c r="OZG65" s="161"/>
      <c r="OZH65" s="160"/>
      <c r="OZI65" s="154"/>
      <c r="OZJ65" s="161"/>
      <c r="OZK65" s="160"/>
      <c r="OZL65" s="154"/>
      <c r="OZM65" s="161"/>
      <c r="OZN65" s="160"/>
      <c r="OZO65" s="154"/>
      <c r="OZP65" s="161"/>
      <c r="OZQ65" s="160"/>
      <c r="OZR65" s="154"/>
      <c r="OZS65" s="161"/>
      <c r="OZT65" s="160"/>
      <c r="OZU65" s="154"/>
      <c r="OZV65" s="161"/>
      <c r="OZW65" s="160"/>
      <c r="OZX65" s="154"/>
      <c r="OZY65" s="161"/>
      <c r="OZZ65" s="160"/>
      <c r="PAA65" s="154"/>
      <c r="PAB65" s="161"/>
      <c r="PAC65" s="160"/>
      <c r="PAD65" s="154"/>
      <c r="PAE65" s="161"/>
      <c r="PAF65" s="160"/>
      <c r="PAG65" s="154"/>
      <c r="PAH65" s="161"/>
      <c r="PAI65" s="160"/>
      <c r="PAJ65" s="154"/>
      <c r="PAK65" s="161"/>
      <c r="PAL65" s="160"/>
      <c r="PAM65" s="154"/>
      <c r="PAN65" s="161"/>
      <c r="PAO65" s="160"/>
      <c r="PAP65" s="154"/>
      <c r="PAQ65" s="161"/>
      <c r="PAR65" s="160"/>
      <c r="PAS65" s="154"/>
      <c r="PAT65" s="161"/>
      <c r="PAU65" s="160"/>
      <c r="PAV65" s="154"/>
      <c r="PAW65" s="161"/>
      <c r="PAX65" s="160"/>
      <c r="PAY65" s="154"/>
      <c r="PAZ65" s="161"/>
      <c r="PBA65" s="160"/>
      <c r="PBB65" s="154"/>
      <c r="PBC65" s="161"/>
      <c r="PBD65" s="160"/>
      <c r="PBE65" s="154"/>
      <c r="PBF65" s="161"/>
      <c r="PBG65" s="160"/>
      <c r="PBH65" s="154"/>
      <c r="PBI65" s="161"/>
      <c r="PBJ65" s="160"/>
      <c r="PBK65" s="154"/>
      <c r="PBL65" s="161"/>
      <c r="PBM65" s="160"/>
      <c r="PBN65" s="154"/>
      <c r="PBO65" s="161"/>
      <c r="PBP65" s="160"/>
      <c r="PBQ65" s="154"/>
      <c r="PBR65" s="161"/>
      <c r="PBS65" s="160"/>
      <c r="PBT65" s="154"/>
      <c r="PBU65" s="161"/>
      <c r="PBV65" s="160"/>
      <c r="PBW65" s="154"/>
      <c r="PBX65" s="161"/>
      <c r="PBY65" s="160"/>
      <c r="PBZ65" s="154"/>
      <c r="PCA65" s="161"/>
      <c r="PCB65" s="160"/>
      <c r="PCC65" s="154"/>
      <c r="PCD65" s="161"/>
      <c r="PCE65" s="160"/>
      <c r="PCF65" s="154"/>
      <c r="PCG65" s="161"/>
      <c r="PCH65" s="160"/>
      <c r="PCI65" s="154"/>
      <c r="PCJ65" s="161"/>
      <c r="PCK65" s="160"/>
      <c r="PCL65" s="154"/>
      <c r="PCM65" s="161"/>
      <c r="PCN65" s="160"/>
      <c r="PCO65" s="154"/>
      <c r="PCP65" s="161"/>
      <c r="PCQ65" s="160"/>
      <c r="PCR65" s="154"/>
      <c r="PCS65" s="161"/>
      <c r="PCT65" s="160"/>
      <c r="PCU65" s="154"/>
      <c r="PCV65" s="161"/>
      <c r="PCW65" s="160"/>
      <c r="PCX65" s="154"/>
      <c r="PCY65" s="161"/>
      <c r="PCZ65" s="160"/>
      <c r="PDA65" s="154"/>
      <c r="PDB65" s="161"/>
      <c r="PDC65" s="160"/>
      <c r="PDD65" s="154"/>
      <c r="PDE65" s="161"/>
      <c r="PDF65" s="160"/>
      <c r="PDG65" s="154"/>
      <c r="PDH65" s="161"/>
      <c r="PDI65" s="160"/>
      <c r="PDJ65" s="154"/>
      <c r="PDK65" s="161"/>
      <c r="PDL65" s="160"/>
      <c r="PDM65" s="154"/>
      <c r="PDN65" s="161"/>
      <c r="PDO65" s="160"/>
      <c r="PDP65" s="154"/>
      <c r="PDQ65" s="161"/>
      <c r="PDR65" s="160"/>
      <c r="PDS65" s="154"/>
      <c r="PDT65" s="161"/>
      <c r="PDU65" s="160"/>
      <c r="PDV65" s="154"/>
      <c r="PDW65" s="161"/>
      <c r="PDX65" s="160"/>
      <c r="PDY65" s="154"/>
      <c r="PDZ65" s="161"/>
      <c r="PEA65" s="160"/>
      <c r="PEB65" s="154"/>
      <c r="PEC65" s="161"/>
      <c r="PED65" s="160"/>
      <c r="PEE65" s="154"/>
      <c r="PEF65" s="161"/>
      <c r="PEG65" s="160"/>
      <c r="PEH65" s="154"/>
      <c r="PEI65" s="161"/>
      <c r="PEJ65" s="160"/>
      <c r="PEK65" s="154"/>
      <c r="PEL65" s="161"/>
      <c r="PEM65" s="160"/>
      <c r="PEN65" s="154"/>
      <c r="PEO65" s="161"/>
      <c r="PEP65" s="160"/>
      <c r="PEQ65" s="154"/>
      <c r="PER65" s="161"/>
      <c r="PES65" s="160"/>
      <c r="PET65" s="154"/>
      <c r="PEU65" s="161"/>
      <c r="PEV65" s="160"/>
      <c r="PEW65" s="154"/>
      <c r="PEX65" s="161"/>
      <c r="PEY65" s="160"/>
      <c r="PEZ65" s="154"/>
      <c r="PFA65" s="161"/>
      <c r="PFB65" s="160"/>
      <c r="PFC65" s="154"/>
      <c r="PFD65" s="161"/>
      <c r="PFE65" s="160"/>
      <c r="PFF65" s="154"/>
      <c r="PFG65" s="161"/>
      <c r="PFH65" s="160"/>
      <c r="PFI65" s="154"/>
      <c r="PFJ65" s="161"/>
      <c r="PFK65" s="160"/>
      <c r="PFL65" s="154"/>
      <c r="PFM65" s="161"/>
      <c r="PFN65" s="160"/>
      <c r="PFO65" s="154"/>
      <c r="PFP65" s="161"/>
      <c r="PFQ65" s="160"/>
      <c r="PFR65" s="154"/>
      <c r="PFS65" s="161"/>
      <c r="PFT65" s="160"/>
      <c r="PFU65" s="154"/>
      <c r="PFV65" s="161"/>
      <c r="PFW65" s="160"/>
      <c r="PFX65" s="154"/>
      <c r="PFY65" s="161"/>
      <c r="PFZ65" s="160"/>
      <c r="PGA65" s="154"/>
      <c r="PGB65" s="161"/>
      <c r="PGC65" s="160"/>
      <c r="PGD65" s="154"/>
      <c r="PGE65" s="161"/>
      <c r="PGF65" s="160"/>
      <c r="PGG65" s="154"/>
      <c r="PGH65" s="161"/>
      <c r="PGI65" s="160"/>
      <c r="PGJ65" s="154"/>
      <c r="PGK65" s="161"/>
      <c r="PGL65" s="160"/>
      <c r="PGM65" s="154"/>
      <c r="PGN65" s="161"/>
      <c r="PGO65" s="160"/>
      <c r="PGP65" s="154"/>
      <c r="PGQ65" s="161"/>
      <c r="PGR65" s="160"/>
      <c r="PGS65" s="154"/>
      <c r="PGT65" s="161"/>
      <c r="PGU65" s="160"/>
      <c r="PGV65" s="154"/>
      <c r="PGW65" s="161"/>
      <c r="PGX65" s="160"/>
      <c r="PGY65" s="154"/>
      <c r="PGZ65" s="161"/>
      <c r="PHA65" s="160"/>
      <c r="PHB65" s="154"/>
      <c r="PHC65" s="161"/>
      <c r="PHD65" s="160"/>
      <c r="PHE65" s="154"/>
      <c r="PHF65" s="161"/>
      <c r="PHG65" s="160"/>
      <c r="PHH65" s="154"/>
      <c r="PHI65" s="161"/>
      <c r="PHJ65" s="160"/>
      <c r="PHK65" s="154"/>
      <c r="PHL65" s="161"/>
      <c r="PHM65" s="160"/>
      <c r="PHN65" s="154"/>
      <c r="PHO65" s="161"/>
      <c r="PHP65" s="160"/>
      <c r="PHQ65" s="154"/>
      <c r="PHR65" s="161"/>
      <c r="PHS65" s="160"/>
      <c r="PHT65" s="154"/>
      <c r="PHU65" s="161"/>
      <c r="PHV65" s="160"/>
      <c r="PHW65" s="154"/>
      <c r="PHX65" s="161"/>
      <c r="PHY65" s="160"/>
      <c r="PHZ65" s="154"/>
      <c r="PIA65" s="161"/>
      <c r="PIB65" s="160"/>
      <c r="PIC65" s="154"/>
      <c r="PID65" s="161"/>
      <c r="PIE65" s="160"/>
      <c r="PIF65" s="154"/>
      <c r="PIG65" s="161"/>
      <c r="PIH65" s="160"/>
      <c r="PII65" s="154"/>
      <c r="PIJ65" s="161"/>
      <c r="PIK65" s="160"/>
      <c r="PIL65" s="154"/>
      <c r="PIM65" s="161"/>
      <c r="PIN65" s="160"/>
      <c r="PIO65" s="154"/>
      <c r="PIP65" s="161"/>
      <c r="PIQ65" s="160"/>
      <c r="PIR65" s="154"/>
      <c r="PIS65" s="161"/>
      <c r="PIT65" s="160"/>
      <c r="PIU65" s="154"/>
      <c r="PIV65" s="161"/>
      <c r="PIW65" s="160"/>
      <c r="PIX65" s="154"/>
      <c r="PIY65" s="161"/>
      <c r="PIZ65" s="160"/>
      <c r="PJA65" s="154"/>
      <c r="PJB65" s="161"/>
      <c r="PJC65" s="160"/>
      <c r="PJD65" s="154"/>
      <c r="PJE65" s="161"/>
      <c r="PJF65" s="160"/>
      <c r="PJG65" s="154"/>
      <c r="PJH65" s="161"/>
      <c r="PJI65" s="160"/>
      <c r="PJJ65" s="154"/>
      <c r="PJK65" s="161"/>
      <c r="PJL65" s="160"/>
      <c r="PJM65" s="154"/>
      <c r="PJN65" s="161"/>
      <c r="PJO65" s="160"/>
      <c r="PJP65" s="154"/>
      <c r="PJQ65" s="161"/>
      <c r="PJR65" s="160"/>
      <c r="PJS65" s="154"/>
      <c r="PJT65" s="161"/>
      <c r="PJU65" s="160"/>
      <c r="PJV65" s="154"/>
      <c r="PJW65" s="161"/>
      <c r="PJX65" s="160"/>
      <c r="PJY65" s="154"/>
      <c r="PJZ65" s="161"/>
      <c r="PKA65" s="160"/>
      <c r="PKB65" s="154"/>
      <c r="PKC65" s="161"/>
      <c r="PKD65" s="160"/>
      <c r="PKE65" s="154"/>
      <c r="PKF65" s="161"/>
      <c r="PKG65" s="160"/>
      <c r="PKH65" s="154"/>
      <c r="PKI65" s="161"/>
      <c r="PKJ65" s="160"/>
      <c r="PKK65" s="154"/>
      <c r="PKL65" s="161"/>
      <c r="PKM65" s="160"/>
      <c r="PKN65" s="154"/>
      <c r="PKO65" s="161"/>
      <c r="PKP65" s="160"/>
      <c r="PKQ65" s="154"/>
      <c r="PKR65" s="161"/>
      <c r="PKS65" s="160"/>
      <c r="PKT65" s="154"/>
      <c r="PKU65" s="161"/>
      <c r="PKV65" s="160"/>
      <c r="PKW65" s="154"/>
      <c r="PKX65" s="161"/>
      <c r="PKY65" s="160"/>
      <c r="PKZ65" s="154"/>
      <c r="PLA65" s="161"/>
      <c r="PLB65" s="160"/>
      <c r="PLC65" s="154"/>
      <c r="PLD65" s="161"/>
      <c r="PLE65" s="160"/>
      <c r="PLF65" s="154"/>
      <c r="PLG65" s="161"/>
      <c r="PLH65" s="160"/>
      <c r="PLI65" s="154"/>
      <c r="PLJ65" s="161"/>
      <c r="PLK65" s="160"/>
      <c r="PLL65" s="154"/>
      <c r="PLM65" s="161"/>
      <c r="PLN65" s="160"/>
      <c r="PLO65" s="154"/>
      <c r="PLP65" s="161"/>
      <c r="PLQ65" s="160"/>
      <c r="PLR65" s="154"/>
      <c r="PLS65" s="161"/>
      <c r="PLT65" s="160"/>
      <c r="PLU65" s="154"/>
      <c r="PLV65" s="161"/>
      <c r="PLW65" s="160"/>
      <c r="PLX65" s="154"/>
      <c r="PLY65" s="161"/>
      <c r="PLZ65" s="160"/>
      <c r="PMA65" s="154"/>
      <c r="PMB65" s="161"/>
      <c r="PMC65" s="160"/>
      <c r="PMD65" s="154"/>
      <c r="PME65" s="161"/>
      <c r="PMF65" s="160"/>
      <c r="PMG65" s="154"/>
      <c r="PMH65" s="161"/>
      <c r="PMI65" s="160"/>
      <c r="PMJ65" s="154"/>
      <c r="PMK65" s="161"/>
      <c r="PML65" s="160"/>
      <c r="PMM65" s="154"/>
      <c r="PMN65" s="161"/>
      <c r="PMO65" s="160"/>
      <c r="PMP65" s="154"/>
      <c r="PMQ65" s="161"/>
      <c r="PMR65" s="160"/>
      <c r="PMS65" s="154"/>
      <c r="PMT65" s="161"/>
      <c r="PMU65" s="160"/>
      <c r="PMV65" s="154"/>
      <c r="PMW65" s="161"/>
      <c r="PMX65" s="160"/>
      <c r="PMY65" s="154"/>
      <c r="PMZ65" s="161"/>
      <c r="PNA65" s="160"/>
      <c r="PNB65" s="154"/>
      <c r="PNC65" s="161"/>
      <c r="PND65" s="160"/>
      <c r="PNE65" s="154"/>
      <c r="PNF65" s="161"/>
      <c r="PNG65" s="160"/>
      <c r="PNH65" s="154"/>
      <c r="PNI65" s="161"/>
      <c r="PNJ65" s="160"/>
      <c r="PNK65" s="154"/>
      <c r="PNL65" s="161"/>
      <c r="PNM65" s="160"/>
      <c r="PNN65" s="154"/>
      <c r="PNO65" s="161"/>
      <c r="PNP65" s="160"/>
      <c r="PNQ65" s="154"/>
      <c r="PNR65" s="161"/>
      <c r="PNS65" s="160"/>
      <c r="PNT65" s="154"/>
      <c r="PNU65" s="161"/>
      <c r="PNV65" s="160"/>
      <c r="PNW65" s="154"/>
      <c r="PNX65" s="161"/>
      <c r="PNY65" s="160"/>
      <c r="PNZ65" s="154"/>
      <c r="POA65" s="161"/>
      <c r="POB65" s="160"/>
      <c r="POC65" s="154"/>
      <c r="POD65" s="161"/>
      <c r="POE65" s="160"/>
      <c r="POF65" s="154"/>
      <c r="POG65" s="161"/>
      <c r="POH65" s="160"/>
      <c r="POI65" s="154"/>
      <c r="POJ65" s="161"/>
      <c r="POK65" s="160"/>
      <c r="POL65" s="154"/>
      <c r="POM65" s="161"/>
      <c r="PON65" s="160"/>
      <c r="POO65" s="154"/>
      <c r="POP65" s="161"/>
      <c r="POQ65" s="160"/>
      <c r="POR65" s="154"/>
      <c r="POS65" s="161"/>
      <c r="POT65" s="160"/>
      <c r="POU65" s="154"/>
      <c r="POV65" s="161"/>
      <c r="POW65" s="160"/>
      <c r="POX65" s="154"/>
      <c r="POY65" s="161"/>
      <c r="POZ65" s="160"/>
      <c r="PPA65" s="154"/>
      <c r="PPB65" s="161"/>
      <c r="PPC65" s="160"/>
      <c r="PPD65" s="154"/>
      <c r="PPE65" s="161"/>
      <c r="PPF65" s="160"/>
      <c r="PPG65" s="154"/>
      <c r="PPH65" s="161"/>
      <c r="PPI65" s="160"/>
      <c r="PPJ65" s="154"/>
      <c r="PPK65" s="161"/>
      <c r="PPL65" s="160"/>
      <c r="PPM65" s="154"/>
      <c r="PPN65" s="161"/>
      <c r="PPO65" s="160"/>
      <c r="PPP65" s="154"/>
      <c r="PPQ65" s="161"/>
      <c r="PPR65" s="160"/>
      <c r="PPS65" s="154"/>
      <c r="PPT65" s="161"/>
      <c r="PPU65" s="160"/>
      <c r="PPV65" s="154"/>
      <c r="PPW65" s="161"/>
      <c r="PPX65" s="160"/>
      <c r="PPY65" s="154"/>
      <c r="PPZ65" s="161"/>
      <c r="PQA65" s="160"/>
      <c r="PQB65" s="154"/>
      <c r="PQC65" s="161"/>
      <c r="PQD65" s="160"/>
      <c r="PQE65" s="154"/>
      <c r="PQF65" s="161"/>
      <c r="PQG65" s="160"/>
      <c r="PQH65" s="154"/>
      <c r="PQI65" s="161"/>
      <c r="PQJ65" s="160"/>
      <c r="PQK65" s="154"/>
      <c r="PQL65" s="161"/>
      <c r="PQM65" s="160"/>
      <c r="PQN65" s="154"/>
      <c r="PQO65" s="161"/>
      <c r="PQP65" s="160"/>
      <c r="PQQ65" s="154"/>
      <c r="PQR65" s="161"/>
      <c r="PQS65" s="160"/>
      <c r="PQT65" s="154"/>
      <c r="PQU65" s="161"/>
      <c r="PQV65" s="160"/>
      <c r="PQW65" s="154"/>
      <c r="PQX65" s="161"/>
      <c r="PQY65" s="160"/>
      <c r="PQZ65" s="154"/>
      <c r="PRA65" s="161"/>
      <c r="PRB65" s="160"/>
      <c r="PRC65" s="154"/>
      <c r="PRD65" s="161"/>
      <c r="PRE65" s="160"/>
      <c r="PRF65" s="154"/>
      <c r="PRG65" s="161"/>
      <c r="PRH65" s="160"/>
      <c r="PRI65" s="154"/>
      <c r="PRJ65" s="161"/>
      <c r="PRK65" s="160"/>
      <c r="PRL65" s="154"/>
      <c r="PRM65" s="161"/>
      <c r="PRN65" s="160"/>
      <c r="PRO65" s="154"/>
      <c r="PRP65" s="161"/>
      <c r="PRQ65" s="160"/>
      <c r="PRR65" s="154"/>
      <c r="PRS65" s="161"/>
      <c r="PRT65" s="160"/>
      <c r="PRU65" s="154"/>
      <c r="PRV65" s="161"/>
      <c r="PRW65" s="160"/>
      <c r="PRX65" s="154"/>
      <c r="PRY65" s="161"/>
      <c r="PRZ65" s="160"/>
      <c r="PSA65" s="154"/>
      <c r="PSB65" s="161"/>
      <c r="PSC65" s="160"/>
      <c r="PSD65" s="154"/>
      <c r="PSE65" s="161"/>
      <c r="PSF65" s="160"/>
      <c r="PSG65" s="154"/>
      <c r="PSH65" s="161"/>
      <c r="PSI65" s="160"/>
      <c r="PSJ65" s="154"/>
      <c r="PSK65" s="161"/>
      <c r="PSL65" s="160"/>
      <c r="PSM65" s="154"/>
      <c r="PSN65" s="161"/>
      <c r="PSO65" s="160"/>
      <c r="PSP65" s="154"/>
      <c r="PSQ65" s="161"/>
      <c r="PSR65" s="160"/>
      <c r="PSS65" s="154"/>
      <c r="PST65" s="161"/>
      <c r="PSU65" s="160"/>
      <c r="PSV65" s="154"/>
      <c r="PSW65" s="161"/>
      <c r="PSX65" s="160"/>
      <c r="PSY65" s="154"/>
      <c r="PSZ65" s="161"/>
      <c r="PTA65" s="160"/>
      <c r="PTB65" s="154"/>
      <c r="PTC65" s="161"/>
      <c r="PTD65" s="160"/>
      <c r="PTE65" s="154"/>
      <c r="PTF65" s="161"/>
      <c r="PTG65" s="160"/>
      <c r="PTH65" s="154"/>
      <c r="PTI65" s="161"/>
      <c r="PTJ65" s="160"/>
      <c r="PTK65" s="154"/>
      <c r="PTL65" s="161"/>
      <c r="PTM65" s="160"/>
      <c r="PTN65" s="154"/>
      <c r="PTO65" s="161"/>
      <c r="PTP65" s="160"/>
      <c r="PTQ65" s="154"/>
      <c r="PTR65" s="161"/>
      <c r="PTS65" s="160"/>
      <c r="PTT65" s="154"/>
      <c r="PTU65" s="161"/>
      <c r="PTV65" s="160"/>
      <c r="PTW65" s="154"/>
      <c r="PTX65" s="161"/>
      <c r="PTY65" s="160"/>
      <c r="PTZ65" s="154"/>
      <c r="PUA65" s="161"/>
      <c r="PUB65" s="160"/>
      <c r="PUC65" s="154"/>
      <c r="PUD65" s="161"/>
      <c r="PUE65" s="160"/>
      <c r="PUF65" s="154"/>
      <c r="PUG65" s="161"/>
      <c r="PUH65" s="160"/>
      <c r="PUI65" s="154"/>
      <c r="PUJ65" s="161"/>
      <c r="PUK65" s="160"/>
      <c r="PUL65" s="154"/>
      <c r="PUM65" s="161"/>
      <c r="PUN65" s="160"/>
      <c r="PUO65" s="154"/>
      <c r="PUP65" s="161"/>
      <c r="PUQ65" s="160"/>
      <c r="PUR65" s="154"/>
      <c r="PUS65" s="161"/>
      <c r="PUT65" s="160"/>
      <c r="PUU65" s="154"/>
      <c r="PUV65" s="161"/>
      <c r="PUW65" s="160"/>
      <c r="PUX65" s="154"/>
      <c r="PUY65" s="161"/>
      <c r="PUZ65" s="160"/>
      <c r="PVA65" s="154"/>
      <c r="PVB65" s="161"/>
      <c r="PVC65" s="160"/>
      <c r="PVD65" s="154"/>
      <c r="PVE65" s="161"/>
      <c r="PVF65" s="160"/>
      <c r="PVG65" s="154"/>
      <c r="PVH65" s="161"/>
      <c r="PVI65" s="160"/>
      <c r="PVJ65" s="154"/>
      <c r="PVK65" s="161"/>
      <c r="PVL65" s="160"/>
      <c r="PVM65" s="154"/>
      <c r="PVN65" s="161"/>
      <c r="PVO65" s="160"/>
      <c r="PVP65" s="154"/>
      <c r="PVQ65" s="161"/>
      <c r="PVR65" s="160"/>
      <c r="PVS65" s="154"/>
      <c r="PVT65" s="161"/>
      <c r="PVU65" s="160"/>
      <c r="PVV65" s="154"/>
      <c r="PVW65" s="161"/>
      <c r="PVX65" s="160"/>
      <c r="PVY65" s="154"/>
      <c r="PVZ65" s="161"/>
      <c r="PWA65" s="160"/>
      <c r="PWB65" s="154"/>
      <c r="PWC65" s="161"/>
      <c r="PWD65" s="160"/>
      <c r="PWE65" s="154"/>
      <c r="PWF65" s="161"/>
      <c r="PWG65" s="160"/>
      <c r="PWH65" s="154"/>
      <c r="PWI65" s="161"/>
      <c r="PWJ65" s="160"/>
      <c r="PWK65" s="154"/>
      <c r="PWL65" s="161"/>
      <c r="PWM65" s="160"/>
      <c r="PWN65" s="154"/>
      <c r="PWO65" s="161"/>
      <c r="PWP65" s="160"/>
      <c r="PWQ65" s="154"/>
      <c r="PWR65" s="161"/>
      <c r="PWS65" s="160"/>
      <c r="PWT65" s="154"/>
      <c r="PWU65" s="161"/>
      <c r="PWV65" s="160"/>
      <c r="PWW65" s="154"/>
      <c r="PWX65" s="161"/>
      <c r="PWY65" s="160"/>
      <c r="PWZ65" s="154"/>
      <c r="PXA65" s="161"/>
      <c r="PXB65" s="160"/>
      <c r="PXC65" s="154"/>
      <c r="PXD65" s="161"/>
      <c r="PXE65" s="160"/>
      <c r="PXF65" s="154"/>
      <c r="PXG65" s="161"/>
      <c r="PXH65" s="160"/>
      <c r="PXI65" s="154"/>
      <c r="PXJ65" s="161"/>
      <c r="PXK65" s="160"/>
      <c r="PXL65" s="154"/>
      <c r="PXM65" s="161"/>
      <c r="PXN65" s="160"/>
      <c r="PXO65" s="154"/>
      <c r="PXP65" s="161"/>
      <c r="PXQ65" s="160"/>
      <c r="PXR65" s="154"/>
      <c r="PXS65" s="161"/>
      <c r="PXT65" s="160"/>
      <c r="PXU65" s="154"/>
      <c r="PXV65" s="161"/>
      <c r="PXW65" s="160"/>
      <c r="PXX65" s="154"/>
      <c r="PXY65" s="161"/>
      <c r="PXZ65" s="160"/>
      <c r="PYA65" s="154"/>
      <c r="PYB65" s="161"/>
      <c r="PYC65" s="160"/>
      <c r="PYD65" s="154"/>
      <c r="PYE65" s="161"/>
      <c r="PYF65" s="160"/>
      <c r="PYG65" s="154"/>
      <c r="PYH65" s="161"/>
      <c r="PYI65" s="160"/>
      <c r="PYJ65" s="154"/>
      <c r="PYK65" s="161"/>
      <c r="PYL65" s="160"/>
      <c r="PYM65" s="154"/>
      <c r="PYN65" s="161"/>
      <c r="PYO65" s="160"/>
      <c r="PYP65" s="154"/>
      <c r="PYQ65" s="161"/>
      <c r="PYR65" s="160"/>
      <c r="PYS65" s="154"/>
      <c r="PYT65" s="161"/>
      <c r="PYU65" s="160"/>
      <c r="PYV65" s="154"/>
      <c r="PYW65" s="161"/>
      <c r="PYX65" s="160"/>
      <c r="PYY65" s="154"/>
      <c r="PYZ65" s="161"/>
      <c r="PZA65" s="160"/>
      <c r="PZB65" s="154"/>
      <c r="PZC65" s="161"/>
      <c r="PZD65" s="160"/>
      <c r="PZE65" s="154"/>
      <c r="PZF65" s="161"/>
      <c r="PZG65" s="160"/>
      <c r="PZH65" s="154"/>
      <c r="PZI65" s="161"/>
      <c r="PZJ65" s="160"/>
      <c r="PZK65" s="154"/>
      <c r="PZL65" s="161"/>
      <c r="PZM65" s="160"/>
      <c r="PZN65" s="154"/>
      <c r="PZO65" s="161"/>
      <c r="PZP65" s="160"/>
      <c r="PZQ65" s="154"/>
      <c r="PZR65" s="161"/>
      <c r="PZS65" s="160"/>
      <c r="PZT65" s="154"/>
      <c r="PZU65" s="161"/>
      <c r="PZV65" s="160"/>
      <c r="PZW65" s="154"/>
      <c r="PZX65" s="161"/>
      <c r="PZY65" s="160"/>
      <c r="PZZ65" s="154"/>
      <c r="QAA65" s="161"/>
      <c r="QAB65" s="160"/>
      <c r="QAC65" s="154"/>
      <c r="QAD65" s="161"/>
      <c r="QAE65" s="160"/>
      <c r="QAF65" s="154"/>
      <c r="QAG65" s="161"/>
      <c r="QAH65" s="160"/>
      <c r="QAI65" s="154"/>
      <c r="QAJ65" s="161"/>
      <c r="QAK65" s="160"/>
      <c r="QAL65" s="154"/>
      <c r="QAM65" s="161"/>
      <c r="QAN65" s="160"/>
      <c r="QAO65" s="154"/>
      <c r="QAP65" s="161"/>
      <c r="QAQ65" s="160"/>
      <c r="QAR65" s="154"/>
      <c r="QAS65" s="161"/>
      <c r="QAT65" s="160"/>
      <c r="QAU65" s="154"/>
      <c r="QAV65" s="161"/>
      <c r="QAW65" s="160"/>
      <c r="QAX65" s="154"/>
      <c r="QAY65" s="161"/>
      <c r="QAZ65" s="160"/>
      <c r="QBA65" s="154"/>
      <c r="QBB65" s="161"/>
      <c r="QBC65" s="160"/>
      <c r="QBD65" s="154"/>
      <c r="QBE65" s="161"/>
      <c r="QBF65" s="160"/>
      <c r="QBG65" s="154"/>
      <c r="QBH65" s="161"/>
      <c r="QBI65" s="160"/>
      <c r="QBJ65" s="154"/>
      <c r="QBK65" s="161"/>
      <c r="QBL65" s="160"/>
      <c r="QBM65" s="154"/>
      <c r="QBN65" s="161"/>
      <c r="QBO65" s="160"/>
      <c r="QBP65" s="154"/>
      <c r="QBQ65" s="161"/>
      <c r="QBR65" s="160"/>
      <c r="QBS65" s="154"/>
      <c r="QBT65" s="161"/>
      <c r="QBU65" s="160"/>
      <c r="QBV65" s="154"/>
      <c r="QBW65" s="161"/>
      <c r="QBX65" s="160"/>
      <c r="QBY65" s="154"/>
      <c r="QBZ65" s="161"/>
      <c r="QCA65" s="160"/>
      <c r="QCB65" s="154"/>
      <c r="QCC65" s="161"/>
      <c r="QCD65" s="160"/>
      <c r="QCE65" s="154"/>
      <c r="QCF65" s="161"/>
      <c r="QCG65" s="160"/>
      <c r="QCH65" s="154"/>
      <c r="QCI65" s="161"/>
      <c r="QCJ65" s="160"/>
      <c r="QCK65" s="154"/>
      <c r="QCL65" s="161"/>
      <c r="QCM65" s="160"/>
      <c r="QCN65" s="154"/>
      <c r="QCO65" s="161"/>
      <c r="QCP65" s="160"/>
      <c r="QCQ65" s="154"/>
      <c r="QCR65" s="161"/>
      <c r="QCS65" s="160"/>
      <c r="QCT65" s="154"/>
      <c r="QCU65" s="161"/>
      <c r="QCV65" s="160"/>
      <c r="QCW65" s="154"/>
      <c r="QCX65" s="161"/>
      <c r="QCY65" s="160"/>
      <c r="QCZ65" s="154"/>
      <c r="QDA65" s="161"/>
      <c r="QDB65" s="160"/>
      <c r="QDC65" s="154"/>
      <c r="QDD65" s="161"/>
      <c r="QDE65" s="160"/>
      <c r="QDF65" s="154"/>
      <c r="QDG65" s="161"/>
      <c r="QDH65" s="160"/>
      <c r="QDI65" s="154"/>
      <c r="QDJ65" s="161"/>
      <c r="QDK65" s="160"/>
      <c r="QDL65" s="154"/>
      <c r="QDM65" s="161"/>
      <c r="QDN65" s="160"/>
      <c r="QDO65" s="154"/>
      <c r="QDP65" s="161"/>
      <c r="QDQ65" s="160"/>
      <c r="QDR65" s="154"/>
      <c r="QDS65" s="161"/>
      <c r="QDT65" s="160"/>
      <c r="QDU65" s="154"/>
      <c r="QDV65" s="161"/>
      <c r="QDW65" s="160"/>
      <c r="QDX65" s="154"/>
      <c r="QDY65" s="161"/>
      <c r="QDZ65" s="160"/>
      <c r="QEA65" s="154"/>
      <c r="QEB65" s="161"/>
      <c r="QEC65" s="160"/>
      <c r="QED65" s="154"/>
      <c r="QEE65" s="161"/>
      <c r="QEF65" s="160"/>
      <c r="QEG65" s="154"/>
      <c r="QEH65" s="161"/>
      <c r="QEI65" s="160"/>
      <c r="QEJ65" s="154"/>
      <c r="QEK65" s="161"/>
      <c r="QEL65" s="160"/>
      <c r="QEM65" s="154"/>
      <c r="QEN65" s="161"/>
      <c r="QEO65" s="160"/>
      <c r="QEP65" s="154"/>
      <c r="QEQ65" s="161"/>
      <c r="QER65" s="160"/>
      <c r="QES65" s="154"/>
      <c r="QET65" s="161"/>
      <c r="QEU65" s="160"/>
      <c r="QEV65" s="154"/>
      <c r="QEW65" s="161"/>
      <c r="QEX65" s="160"/>
      <c r="QEY65" s="154"/>
      <c r="QEZ65" s="161"/>
      <c r="QFA65" s="160"/>
      <c r="QFB65" s="154"/>
      <c r="QFC65" s="161"/>
      <c r="QFD65" s="160"/>
      <c r="QFE65" s="154"/>
      <c r="QFF65" s="161"/>
      <c r="QFG65" s="160"/>
      <c r="QFH65" s="154"/>
      <c r="QFI65" s="161"/>
      <c r="QFJ65" s="160"/>
      <c r="QFK65" s="154"/>
      <c r="QFL65" s="161"/>
      <c r="QFM65" s="160"/>
      <c r="QFN65" s="154"/>
      <c r="QFO65" s="161"/>
      <c r="QFP65" s="160"/>
      <c r="QFQ65" s="154"/>
      <c r="QFR65" s="161"/>
      <c r="QFS65" s="160"/>
      <c r="QFT65" s="154"/>
      <c r="QFU65" s="161"/>
      <c r="QFV65" s="160"/>
      <c r="QFW65" s="154"/>
      <c r="QFX65" s="161"/>
      <c r="QFY65" s="160"/>
      <c r="QFZ65" s="154"/>
      <c r="QGA65" s="161"/>
      <c r="QGB65" s="160"/>
      <c r="QGC65" s="154"/>
      <c r="QGD65" s="161"/>
      <c r="QGE65" s="160"/>
      <c r="QGF65" s="154"/>
      <c r="QGG65" s="161"/>
      <c r="QGH65" s="160"/>
      <c r="QGI65" s="154"/>
      <c r="QGJ65" s="161"/>
      <c r="QGK65" s="160"/>
      <c r="QGL65" s="154"/>
      <c r="QGM65" s="161"/>
      <c r="QGN65" s="160"/>
      <c r="QGO65" s="154"/>
      <c r="QGP65" s="161"/>
      <c r="QGQ65" s="160"/>
      <c r="QGR65" s="154"/>
      <c r="QGS65" s="161"/>
      <c r="QGT65" s="160"/>
      <c r="QGU65" s="154"/>
      <c r="QGV65" s="161"/>
      <c r="QGW65" s="160"/>
      <c r="QGX65" s="154"/>
      <c r="QGY65" s="161"/>
      <c r="QGZ65" s="160"/>
      <c r="QHA65" s="154"/>
      <c r="QHB65" s="161"/>
      <c r="QHC65" s="160"/>
      <c r="QHD65" s="154"/>
      <c r="QHE65" s="161"/>
      <c r="QHF65" s="160"/>
      <c r="QHG65" s="154"/>
      <c r="QHH65" s="161"/>
      <c r="QHI65" s="160"/>
      <c r="QHJ65" s="154"/>
      <c r="QHK65" s="161"/>
      <c r="QHL65" s="160"/>
      <c r="QHM65" s="154"/>
      <c r="QHN65" s="161"/>
      <c r="QHO65" s="160"/>
      <c r="QHP65" s="154"/>
      <c r="QHQ65" s="161"/>
      <c r="QHR65" s="160"/>
      <c r="QHS65" s="154"/>
      <c r="QHT65" s="161"/>
      <c r="QHU65" s="160"/>
      <c r="QHV65" s="154"/>
      <c r="QHW65" s="161"/>
      <c r="QHX65" s="160"/>
      <c r="QHY65" s="154"/>
      <c r="QHZ65" s="161"/>
      <c r="QIA65" s="160"/>
      <c r="QIB65" s="154"/>
      <c r="QIC65" s="161"/>
      <c r="QID65" s="160"/>
      <c r="QIE65" s="154"/>
      <c r="QIF65" s="161"/>
      <c r="QIG65" s="160"/>
      <c r="QIH65" s="154"/>
      <c r="QII65" s="161"/>
      <c r="QIJ65" s="160"/>
      <c r="QIK65" s="154"/>
      <c r="QIL65" s="161"/>
      <c r="QIM65" s="160"/>
      <c r="QIN65" s="154"/>
      <c r="QIO65" s="161"/>
      <c r="QIP65" s="160"/>
      <c r="QIQ65" s="154"/>
      <c r="QIR65" s="161"/>
      <c r="QIS65" s="160"/>
      <c r="QIT65" s="154"/>
      <c r="QIU65" s="161"/>
      <c r="QIV65" s="160"/>
      <c r="QIW65" s="154"/>
      <c r="QIX65" s="161"/>
      <c r="QIY65" s="160"/>
      <c r="QIZ65" s="154"/>
      <c r="QJA65" s="161"/>
      <c r="QJB65" s="160"/>
      <c r="QJC65" s="154"/>
      <c r="QJD65" s="161"/>
      <c r="QJE65" s="160"/>
      <c r="QJF65" s="154"/>
      <c r="QJG65" s="161"/>
      <c r="QJH65" s="160"/>
      <c r="QJI65" s="154"/>
      <c r="QJJ65" s="161"/>
      <c r="QJK65" s="160"/>
      <c r="QJL65" s="154"/>
      <c r="QJM65" s="161"/>
      <c r="QJN65" s="160"/>
      <c r="QJO65" s="154"/>
      <c r="QJP65" s="161"/>
      <c r="QJQ65" s="160"/>
      <c r="QJR65" s="154"/>
      <c r="QJS65" s="161"/>
      <c r="QJT65" s="160"/>
      <c r="QJU65" s="154"/>
      <c r="QJV65" s="161"/>
      <c r="QJW65" s="160"/>
      <c r="QJX65" s="154"/>
      <c r="QJY65" s="161"/>
      <c r="QJZ65" s="160"/>
      <c r="QKA65" s="154"/>
      <c r="QKB65" s="161"/>
      <c r="QKC65" s="160"/>
      <c r="QKD65" s="154"/>
      <c r="QKE65" s="161"/>
      <c r="QKF65" s="160"/>
      <c r="QKG65" s="154"/>
      <c r="QKH65" s="161"/>
      <c r="QKI65" s="160"/>
      <c r="QKJ65" s="154"/>
      <c r="QKK65" s="161"/>
      <c r="QKL65" s="160"/>
      <c r="QKM65" s="154"/>
      <c r="QKN65" s="161"/>
      <c r="QKO65" s="160"/>
      <c r="QKP65" s="154"/>
      <c r="QKQ65" s="161"/>
      <c r="QKR65" s="160"/>
      <c r="QKS65" s="154"/>
      <c r="QKT65" s="161"/>
      <c r="QKU65" s="160"/>
      <c r="QKV65" s="154"/>
      <c r="QKW65" s="161"/>
      <c r="QKX65" s="160"/>
      <c r="QKY65" s="154"/>
      <c r="QKZ65" s="161"/>
      <c r="QLA65" s="160"/>
      <c r="QLB65" s="154"/>
      <c r="QLC65" s="161"/>
      <c r="QLD65" s="160"/>
      <c r="QLE65" s="154"/>
      <c r="QLF65" s="161"/>
      <c r="QLG65" s="160"/>
      <c r="QLH65" s="154"/>
      <c r="QLI65" s="161"/>
      <c r="QLJ65" s="160"/>
      <c r="QLK65" s="154"/>
      <c r="QLL65" s="161"/>
      <c r="QLM65" s="160"/>
      <c r="QLN65" s="154"/>
      <c r="QLO65" s="161"/>
      <c r="QLP65" s="160"/>
      <c r="QLQ65" s="154"/>
      <c r="QLR65" s="161"/>
      <c r="QLS65" s="160"/>
      <c r="QLT65" s="154"/>
      <c r="QLU65" s="161"/>
      <c r="QLV65" s="160"/>
      <c r="QLW65" s="154"/>
      <c r="QLX65" s="161"/>
      <c r="QLY65" s="160"/>
      <c r="QLZ65" s="154"/>
      <c r="QMA65" s="161"/>
      <c r="QMB65" s="160"/>
      <c r="QMC65" s="154"/>
      <c r="QMD65" s="161"/>
      <c r="QME65" s="160"/>
      <c r="QMF65" s="154"/>
      <c r="QMG65" s="161"/>
      <c r="QMH65" s="160"/>
      <c r="QMI65" s="154"/>
      <c r="QMJ65" s="161"/>
      <c r="QMK65" s="160"/>
      <c r="QML65" s="154"/>
      <c r="QMM65" s="161"/>
      <c r="QMN65" s="160"/>
      <c r="QMO65" s="154"/>
      <c r="QMP65" s="161"/>
      <c r="QMQ65" s="160"/>
      <c r="QMR65" s="154"/>
      <c r="QMS65" s="161"/>
      <c r="QMT65" s="160"/>
      <c r="QMU65" s="154"/>
      <c r="QMV65" s="161"/>
      <c r="QMW65" s="160"/>
      <c r="QMX65" s="154"/>
      <c r="QMY65" s="161"/>
      <c r="QMZ65" s="160"/>
      <c r="QNA65" s="154"/>
      <c r="QNB65" s="161"/>
      <c r="QNC65" s="160"/>
      <c r="QND65" s="154"/>
      <c r="QNE65" s="161"/>
      <c r="QNF65" s="160"/>
      <c r="QNG65" s="154"/>
      <c r="QNH65" s="161"/>
      <c r="QNI65" s="160"/>
      <c r="QNJ65" s="154"/>
      <c r="QNK65" s="161"/>
      <c r="QNL65" s="160"/>
      <c r="QNM65" s="154"/>
      <c r="QNN65" s="161"/>
      <c r="QNO65" s="160"/>
      <c r="QNP65" s="154"/>
      <c r="QNQ65" s="161"/>
      <c r="QNR65" s="160"/>
      <c r="QNS65" s="154"/>
      <c r="QNT65" s="161"/>
      <c r="QNU65" s="160"/>
      <c r="QNV65" s="154"/>
      <c r="QNW65" s="161"/>
      <c r="QNX65" s="160"/>
      <c r="QNY65" s="154"/>
      <c r="QNZ65" s="161"/>
      <c r="QOA65" s="160"/>
      <c r="QOB65" s="154"/>
      <c r="QOC65" s="161"/>
      <c r="QOD65" s="160"/>
      <c r="QOE65" s="154"/>
      <c r="QOF65" s="161"/>
      <c r="QOG65" s="160"/>
      <c r="QOH65" s="154"/>
      <c r="QOI65" s="161"/>
      <c r="QOJ65" s="160"/>
      <c r="QOK65" s="154"/>
      <c r="QOL65" s="161"/>
      <c r="QOM65" s="160"/>
      <c r="QON65" s="154"/>
      <c r="QOO65" s="161"/>
      <c r="QOP65" s="160"/>
      <c r="QOQ65" s="154"/>
      <c r="QOR65" s="161"/>
      <c r="QOS65" s="160"/>
      <c r="QOT65" s="154"/>
      <c r="QOU65" s="161"/>
      <c r="QOV65" s="160"/>
      <c r="QOW65" s="154"/>
      <c r="QOX65" s="161"/>
      <c r="QOY65" s="160"/>
      <c r="QOZ65" s="154"/>
      <c r="QPA65" s="161"/>
      <c r="QPB65" s="160"/>
      <c r="QPC65" s="154"/>
      <c r="QPD65" s="161"/>
      <c r="QPE65" s="160"/>
      <c r="QPF65" s="154"/>
      <c r="QPG65" s="161"/>
      <c r="QPH65" s="160"/>
      <c r="QPI65" s="154"/>
      <c r="QPJ65" s="161"/>
      <c r="QPK65" s="160"/>
      <c r="QPL65" s="154"/>
      <c r="QPM65" s="161"/>
      <c r="QPN65" s="160"/>
      <c r="QPO65" s="154"/>
      <c r="QPP65" s="161"/>
      <c r="QPQ65" s="160"/>
      <c r="QPR65" s="154"/>
      <c r="QPS65" s="161"/>
      <c r="QPT65" s="160"/>
      <c r="QPU65" s="154"/>
      <c r="QPV65" s="161"/>
      <c r="QPW65" s="160"/>
      <c r="QPX65" s="154"/>
      <c r="QPY65" s="161"/>
      <c r="QPZ65" s="160"/>
      <c r="QQA65" s="154"/>
      <c r="QQB65" s="161"/>
      <c r="QQC65" s="160"/>
      <c r="QQD65" s="154"/>
      <c r="QQE65" s="161"/>
      <c r="QQF65" s="160"/>
      <c r="QQG65" s="154"/>
      <c r="QQH65" s="161"/>
      <c r="QQI65" s="160"/>
      <c r="QQJ65" s="154"/>
      <c r="QQK65" s="161"/>
      <c r="QQL65" s="160"/>
      <c r="QQM65" s="154"/>
      <c r="QQN65" s="161"/>
      <c r="QQO65" s="160"/>
      <c r="QQP65" s="154"/>
      <c r="QQQ65" s="161"/>
      <c r="QQR65" s="160"/>
      <c r="QQS65" s="154"/>
      <c r="QQT65" s="161"/>
      <c r="QQU65" s="160"/>
      <c r="QQV65" s="154"/>
      <c r="QQW65" s="161"/>
      <c r="QQX65" s="160"/>
      <c r="QQY65" s="154"/>
      <c r="QQZ65" s="161"/>
      <c r="QRA65" s="160"/>
      <c r="QRB65" s="154"/>
      <c r="QRC65" s="161"/>
      <c r="QRD65" s="160"/>
      <c r="QRE65" s="154"/>
      <c r="QRF65" s="161"/>
      <c r="QRG65" s="160"/>
      <c r="QRH65" s="154"/>
      <c r="QRI65" s="161"/>
      <c r="QRJ65" s="160"/>
      <c r="QRK65" s="154"/>
      <c r="QRL65" s="161"/>
      <c r="QRM65" s="160"/>
      <c r="QRN65" s="154"/>
      <c r="QRO65" s="161"/>
      <c r="QRP65" s="160"/>
      <c r="QRQ65" s="154"/>
      <c r="QRR65" s="161"/>
      <c r="QRS65" s="160"/>
      <c r="QRT65" s="154"/>
      <c r="QRU65" s="161"/>
      <c r="QRV65" s="160"/>
      <c r="QRW65" s="154"/>
      <c r="QRX65" s="161"/>
      <c r="QRY65" s="160"/>
      <c r="QRZ65" s="154"/>
      <c r="QSA65" s="161"/>
      <c r="QSB65" s="160"/>
      <c r="QSC65" s="154"/>
      <c r="QSD65" s="161"/>
      <c r="QSE65" s="160"/>
      <c r="QSF65" s="154"/>
      <c r="QSG65" s="161"/>
      <c r="QSH65" s="160"/>
      <c r="QSI65" s="154"/>
      <c r="QSJ65" s="161"/>
      <c r="QSK65" s="160"/>
      <c r="QSL65" s="154"/>
      <c r="QSM65" s="161"/>
      <c r="QSN65" s="160"/>
      <c r="QSO65" s="154"/>
      <c r="QSP65" s="161"/>
      <c r="QSQ65" s="160"/>
      <c r="QSR65" s="154"/>
      <c r="QSS65" s="161"/>
      <c r="QST65" s="160"/>
      <c r="QSU65" s="154"/>
      <c r="QSV65" s="161"/>
      <c r="QSW65" s="160"/>
      <c r="QSX65" s="154"/>
      <c r="QSY65" s="161"/>
      <c r="QSZ65" s="160"/>
      <c r="QTA65" s="154"/>
      <c r="QTB65" s="161"/>
      <c r="QTC65" s="160"/>
      <c r="QTD65" s="154"/>
      <c r="QTE65" s="161"/>
      <c r="QTF65" s="160"/>
      <c r="QTG65" s="154"/>
      <c r="QTH65" s="161"/>
      <c r="QTI65" s="160"/>
      <c r="QTJ65" s="154"/>
      <c r="QTK65" s="161"/>
      <c r="QTL65" s="160"/>
      <c r="QTM65" s="154"/>
      <c r="QTN65" s="161"/>
      <c r="QTO65" s="160"/>
      <c r="QTP65" s="154"/>
      <c r="QTQ65" s="161"/>
      <c r="QTR65" s="160"/>
      <c r="QTS65" s="154"/>
      <c r="QTT65" s="161"/>
      <c r="QTU65" s="160"/>
      <c r="QTV65" s="154"/>
      <c r="QTW65" s="161"/>
      <c r="QTX65" s="160"/>
      <c r="QTY65" s="154"/>
      <c r="QTZ65" s="161"/>
      <c r="QUA65" s="160"/>
      <c r="QUB65" s="154"/>
      <c r="QUC65" s="161"/>
      <c r="QUD65" s="160"/>
      <c r="QUE65" s="154"/>
      <c r="QUF65" s="161"/>
      <c r="QUG65" s="160"/>
      <c r="QUH65" s="154"/>
      <c r="QUI65" s="161"/>
      <c r="QUJ65" s="160"/>
      <c r="QUK65" s="154"/>
      <c r="QUL65" s="161"/>
      <c r="QUM65" s="160"/>
      <c r="QUN65" s="154"/>
      <c r="QUO65" s="161"/>
      <c r="QUP65" s="160"/>
      <c r="QUQ65" s="154"/>
      <c r="QUR65" s="161"/>
      <c r="QUS65" s="160"/>
      <c r="QUT65" s="154"/>
      <c r="QUU65" s="161"/>
      <c r="QUV65" s="160"/>
      <c r="QUW65" s="154"/>
      <c r="QUX65" s="161"/>
      <c r="QUY65" s="160"/>
      <c r="QUZ65" s="154"/>
      <c r="QVA65" s="161"/>
      <c r="QVB65" s="160"/>
      <c r="QVC65" s="154"/>
      <c r="QVD65" s="161"/>
      <c r="QVE65" s="160"/>
      <c r="QVF65" s="154"/>
      <c r="QVG65" s="161"/>
      <c r="QVH65" s="160"/>
      <c r="QVI65" s="154"/>
      <c r="QVJ65" s="161"/>
      <c r="QVK65" s="160"/>
      <c r="QVL65" s="154"/>
      <c r="QVM65" s="161"/>
      <c r="QVN65" s="160"/>
      <c r="QVO65" s="154"/>
      <c r="QVP65" s="161"/>
      <c r="QVQ65" s="160"/>
      <c r="QVR65" s="154"/>
      <c r="QVS65" s="161"/>
      <c r="QVT65" s="160"/>
      <c r="QVU65" s="154"/>
      <c r="QVV65" s="161"/>
      <c r="QVW65" s="160"/>
      <c r="QVX65" s="154"/>
      <c r="QVY65" s="161"/>
      <c r="QVZ65" s="160"/>
      <c r="QWA65" s="154"/>
      <c r="QWB65" s="161"/>
      <c r="QWC65" s="160"/>
      <c r="QWD65" s="154"/>
      <c r="QWE65" s="161"/>
      <c r="QWF65" s="160"/>
      <c r="QWG65" s="154"/>
      <c r="QWH65" s="161"/>
      <c r="QWI65" s="160"/>
      <c r="QWJ65" s="154"/>
      <c r="QWK65" s="161"/>
      <c r="QWL65" s="160"/>
      <c r="QWM65" s="154"/>
      <c r="QWN65" s="161"/>
      <c r="QWO65" s="160"/>
      <c r="QWP65" s="154"/>
      <c r="QWQ65" s="161"/>
      <c r="QWR65" s="160"/>
      <c r="QWS65" s="154"/>
      <c r="QWT65" s="161"/>
      <c r="QWU65" s="160"/>
      <c r="QWV65" s="154"/>
      <c r="QWW65" s="161"/>
      <c r="QWX65" s="160"/>
      <c r="QWY65" s="154"/>
      <c r="QWZ65" s="161"/>
      <c r="QXA65" s="160"/>
      <c r="QXB65" s="154"/>
      <c r="QXC65" s="161"/>
      <c r="QXD65" s="160"/>
      <c r="QXE65" s="154"/>
      <c r="QXF65" s="161"/>
      <c r="QXG65" s="160"/>
      <c r="QXH65" s="154"/>
      <c r="QXI65" s="161"/>
      <c r="QXJ65" s="160"/>
      <c r="QXK65" s="154"/>
      <c r="QXL65" s="161"/>
      <c r="QXM65" s="160"/>
      <c r="QXN65" s="154"/>
      <c r="QXO65" s="161"/>
      <c r="QXP65" s="160"/>
      <c r="QXQ65" s="154"/>
      <c r="QXR65" s="161"/>
      <c r="QXS65" s="160"/>
      <c r="QXT65" s="154"/>
      <c r="QXU65" s="161"/>
      <c r="QXV65" s="160"/>
      <c r="QXW65" s="154"/>
      <c r="QXX65" s="161"/>
      <c r="QXY65" s="160"/>
      <c r="QXZ65" s="154"/>
      <c r="QYA65" s="161"/>
      <c r="QYB65" s="160"/>
      <c r="QYC65" s="154"/>
      <c r="QYD65" s="161"/>
      <c r="QYE65" s="160"/>
      <c r="QYF65" s="154"/>
      <c r="QYG65" s="161"/>
      <c r="QYH65" s="160"/>
      <c r="QYI65" s="154"/>
      <c r="QYJ65" s="161"/>
      <c r="QYK65" s="160"/>
      <c r="QYL65" s="154"/>
      <c r="QYM65" s="161"/>
      <c r="QYN65" s="160"/>
      <c r="QYO65" s="154"/>
      <c r="QYP65" s="161"/>
      <c r="QYQ65" s="160"/>
      <c r="QYR65" s="154"/>
      <c r="QYS65" s="161"/>
      <c r="QYT65" s="160"/>
      <c r="QYU65" s="154"/>
      <c r="QYV65" s="161"/>
      <c r="QYW65" s="160"/>
      <c r="QYX65" s="154"/>
      <c r="QYY65" s="161"/>
      <c r="QYZ65" s="160"/>
      <c r="QZA65" s="154"/>
      <c r="QZB65" s="161"/>
      <c r="QZC65" s="160"/>
      <c r="QZD65" s="154"/>
      <c r="QZE65" s="161"/>
      <c r="QZF65" s="160"/>
      <c r="QZG65" s="154"/>
      <c r="QZH65" s="161"/>
      <c r="QZI65" s="160"/>
      <c r="QZJ65" s="154"/>
      <c r="QZK65" s="161"/>
      <c r="QZL65" s="160"/>
      <c r="QZM65" s="154"/>
      <c r="QZN65" s="161"/>
      <c r="QZO65" s="160"/>
      <c r="QZP65" s="154"/>
      <c r="QZQ65" s="161"/>
      <c r="QZR65" s="160"/>
      <c r="QZS65" s="154"/>
      <c r="QZT65" s="161"/>
      <c r="QZU65" s="160"/>
      <c r="QZV65" s="154"/>
      <c r="QZW65" s="161"/>
      <c r="QZX65" s="160"/>
      <c r="QZY65" s="154"/>
      <c r="QZZ65" s="161"/>
      <c r="RAA65" s="160"/>
      <c r="RAB65" s="154"/>
      <c r="RAC65" s="161"/>
      <c r="RAD65" s="160"/>
      <c r="RAE65" s="154"/>
      <c r="RAF65" s="161"/>
      <c r="RAG65" s="160"/>
      <c r="RAH65" s="154"/>
      <c r="RAI65" s="161"/>
      <c r="RAJ65" s="160"/>
      <c r="RAK65" s="154"/>
      <c r="RAL65" s="161"/>
      <c r="RAM65" s="160"/>
      <c r="RAN65" s="154"/>
      <c r="RAO65" s="161"/>
      <c r="RAP65" s="160"/>
      <c r="RAQ65" s="154"/>
      <c r="RAR65" s="161"/>
      <c r="RAS65" s="160"/>
      <c r="RAT65" s="154"/>
      <c r="RAU65" s="161"/>
      <c r="RAV65" s="160"/>
      <c r="RAW65" s="154"/>
      <c r="RAX65" s="161"/>
      <c r="RAY65" s="160"/>
      <c r="RAZ65" s="154"/>
      <c r="RBA65" s="161"/>
      <c r="RBB65" s="160"/>
      <c r="RBC65" s="154"/>
      <c r="RBD65" s="161"/>
      <c r="RBE65" s="160"/>
      <c r="RBF65" s="154"/>
      <c r="RBG65" s="161"/>
      <c r="RBH65" s="160"/>
      <c r="RBI65" s="154"/>
      <c r="RBJ65" s="161"/>
      <c r="RBK65" s="160"/>
      <c r="RBL65" s="154"/>
      <c r="RBM65" s="161"/>
      <c r="RBN65" s="160"/>
      <c r="RBO65" s="154"/>
      <c r="RBP65" s="161"/>
      <c r="RBQ65" s="160"/>
      <c r="RBR65" s="154"/>
      <c r="RBS65" s="161"/>
      <c r="RBT65" s="160"/>
      <c r="RBU65" s="154"/>
      <c r="RBV65" s="161"/>
      <c r="RBW65" s="160"/>
      <c r="RBX65" s="154"/>
      <c r="RBY65" s="161"/>
      <c r="RBZ65" s="160"/>
      <c r="RCA65" s="154"/>
      <c r="RCB65" s="161"/>
      <c r="RCC65" s="160"/>
      <c r="RCD65" s="154"/>
      <c r="RCE65" s="161"/>
      <c r="RCF65" s="160"/>
      <c r="RCG65" s="154"/>
      <c r="RCH65" s="161"/>
      <c r="RCI65" s="160"/>
      <c r="RCJ65" s="154"/>
      <c r="RCK65" s="161"/>
      <c r="RCL65" s="160"/>
      <c r="RCM65" s="154"/>
      <c r="RCN65" s="161"/>
      <c r="RCO65" s="160"/>
      <c r="RCP65" s="154"/>
      <c r="RCQ65" s="161"/>
      <c r="RCR65" s="160"/>
      <c r="RCS65" s="154"/>
      <c r="RCT65" s="161"/>
      <c r="RCU65" s="160"/>
      <c r="RCV65" s="154"/>
      <c r="RCW65" s="161"/>
      <c r="RCX65" s="160"/>
      <c r="RCY65" s="154"/>
      <c r="RCZ65" s="161"/>
      <c r="RDA65" s="160"/>
      <c r="RDB65" s="154"/>
      <c r="RDC65" s="161"/>
      <c r="RDD65" s="160"/>
      <c r="RDE65" s="154"/>
      <c r="RDF65" s="161"/>
      <c r="RDG65" s="160"/>
      <c r="RDH65" s="154"/>
      <c r="RDI65" s="161"/>
      <c r="RDJ65" s="160"/>
      <c r="RDK65" s="154"/>
      <c r="RDL65" s="161"/>
      <c r="RDM65" s="160"/>
      <c r="RDN65" s="154"/>
      <c r="RDO65" s="161"/>
      <c r="RDP65" s="160"/>
      <c r="RDQ65" s="154"/>
      <c r="RDR65" s="161"/>
      <c r="RDS65" s="160"/>
      <c r="RDT65" s="154"/>
      <c r="RDU65" s="161"/>
      <c r="RDV65" s="160"/>
      <c r="RDW65" s="154"/>
      <c r="RDX65" s="161"/>
      <c r="RDY65" s="160"/>
      <c r="RDZ65" s="154"/>
      <c r="REA65" s="161"/>
      <c r="REB65" s="160"/>
      <c r="REC65" s="154"/>
      <c r="RED65" s="161"/>
      <c r="REE65" s="160"/>
      <c r="REF65" s="154"/>
      <c r="REG65" s="161"/>
      <c r="REH65" s="160"/>
      <c r="REI65" s="154"/>
      <c r="REJ65" s="161"/>
      <c r="REK65" s="160"/>
      <c r="REL65" s="154"/>
      <c r="REM65" s="161"/>
      <c r="REN65" s="160"/>
      <c r="REO65" s="154"/>
      <c r="REP65" s="161"/>
      <c r="REQ65" s="160"/>
      <c r="RER65" s="154"/>
      <c r="RES65" s="161"/>
      <c r="RET65" s="160"/>
      <c r="REU65" s="154"/>
      <c r="REV65" s="161"/>
      <c r="REW65" s="160"/>
      <c r="REX65" s="154"/>
      <c r="REY65" s="161"/>
      <c r="REZ65" s="160"/>
      <c r="RFA65" s="154"/>
      <c r="RFB65" s="161"/>
      <c r="RFC65" s="160"/>
      <c r="RFD65" s="154"/>
      <c r="RFE65" s="161"/>
      <c r="RFF65" s="160"/>
      <c r="RFG65" s="154"/>
      <c r="RFH65" s="161"/>
      <c r="RFI65" s="160"/>
      <c r="RFJ65" s="154"/>
      <c r="RFK65" s="161"/>
      <c r="RFL65" s="160"/>
      <c r="RFM65" s="154"/>
      <c r="RFN65" s="161"/>
      <c r="RFO65" s="160"/>
      <c r="RFP65" s="154"/>
      <c r="RFQ65" s="161"/>
      <c r="RFR65" s="160"/>
      <c r="RFS65" s="154"/>
      <c r="RFT65" s="161"/>
      <c r="RFU65" s="160"/>
      <c r="RFV65" s="154"/>
      <c r="RFW65" s="161"/>
      <c r="RFX65" s="160"/>
      <c r="RFY65" s="154"/>
      <c r="RFZ65" s="161"/>
      <c r="RGA65" s="160"/>
      <c r="RGB65" s="154"/>
      <c r="RGC65" s="161"/>
      <c r="RGD65" s="160"/>
      <c r="RGE65" s="154"/>
      <c r="RGF65" s="161"/>
      <c r="RGG65" s="160"/>
      <c r="RGH65" s="154"/>
      <c r="RGI65" s="161"/>
      <c r="RGJ65" s="160"/>
      <c r="RGK65" s="154"/>
      <c r="RGL65" s="161"/>
      <c r="RGM65" s="160"/>
      <c r="RGN65" s="154"/>
      <c r="RGO65" s="161"/>
      <c r="RGP65" s="160"/>
      <c r="RGQ65" s="154"/>
      <c r="RGR65" s="161"/>
      <c r="RGS65" s="160"/>
      <c r="RGT65" s="154"/>
      <c r="RGU65" s="161"/>
      <c r="RGV65" s="160"/>
      <c r="RGW65" s="154"/>
      <c r="RGX65" s="161"/>
      <c r="RGY65" s="160"/>
      <c r="RGZ65" s="154"/>
      <c r="RHA65" s="161"/>
      <c r="RHB65" s="160"/>
      <c r="RHC65" s="154"/>
      <c r="RHD65" s="161"/>
      <c r="RHE65" s="160"/>
      <c r="RHF65" s="154"/>
      <c r="RHG65" s="161"/>
      <c r="RHH65" s="160"/>
      <c r="RHI65" s="154"/>
      <c r="RHJ65" s="161"/>
      <c r="RHK65" s="160"/>
      <c r="RHL65" s="154"/>
      <c r="RHM65" s="161"/>
      <c r="RHN65" s="160"/>
      <c r="RHO65" s="154"/>
      <c r="RHP65" s="161"/>
      <c r="RHQ65" s="160"/>
      <c r="RHR65" s="154"/>
      <c r="RHS65" s="161"/>
      <c r="RHT65" s="160"/>
      <c r="RHU65" s="154"/>
      <c r="RHV65" s="161"/>
      <c r="RHW65" s="160"/>
      <c r="RHX65" s="154"/>
      <c r="RHY65" s="161"/>
      <c r="RHZ65" s="160"/>
      <c r="RIA65" s="154"/>
      <c r="RIB65" s="161"/>
      <c r="RIC65" s="160"/>
      <c r="RID65" s="154"/>
      <c r="RIE65" s="161"/>
      <c r="RIF65" s="160"/>
      <c r="RIG65" s="154"/>
      <c r="RIH65" s="161"/>
      <c r="RII65" s="160"/>
      <c r="RIJ65" s="154"/>
      <c r="RIK65" s="161"/>
      <c r="RIL65" s="160"/>
      <c r="RIM65" s="154"/>
      <c r="RIN65" s="161"/>
      <c r="RIO65" s="160"/>
      <c r="RIP65" s="154"/>
      <c r="RIQ65" s="161"/>
      <c r="RIR65" s="160"/>
      <c r="RIS65" s="154"/>
      <c r="RIT65" s="161"/>
      <c r="RIU65" s="160"/>
      <c r="RIV65" s="154"/>
      <c r="RIW65" s="161"/>
      <c r="RIX65" s="160"/>
      <c r="RIY65" s="154"/>
      <c r="RIZ65" s="161"/>
      <c r="RJA65" s="160"/>
      <c r="RJB65" s="154"/>
      <c r="RJC65" s="161"/>
      <c r="RJD65" s="160"/>
      <c r="RJE65" s="154"/>
      <c r="RJF65" s="161"/>
      <c r="RJG65" s="160"/>
      <c r="RJH65" s="154"/>
      <c r="RJI65" s="161"/>
      <c r="RJJ65" s="160"/>
      <c r="RJK65" s="154"/>
      <c r="RJL65" s="161"/>
      <c r="RJM65" s="160"/>
      <c r="RJN65" s="154"/>
      <c r="RJO65" s="161"/>
      <c r="RJP65" s="160"/>
      <c r="RJQ65" s="154"/>
      <c r="RJR65" s="161"/>
      <c r="RJS65" s="160"/>
      <c r="RJT65" s="154"/>
      <c r="RJU65" s="161"/>
      <c r="RJV65" s="160"/>
      <c r="RJW65" s="154"/>
      <c r="RJX65" s="161"/>
      <c r="RJY65" s="160"/>
      <c r="RJZ65" s="154"/>
      <c r="RKA65" s="161"/>
      <c r="RKB65" s="160"/>
      <c r="RKC65" s="154"/>
      <c r="RKD65" s="161"/>
      <c r="RKE65" s="160"/>
      <c r="RKF65" s="154"/>
      <c r="RKG65" s="161"/>
      <c r="RKH65" s="160"/>
      <c r="RKI65" s="154"/>
      <c r="RKJ65" s="161"/>
      <c r="RKK65" s="160"/>
      <c r="RKL65" s="154"/>
      <c r="RKM65" s="161"/>
      <c r="RKN65" s="160"/>
      <c r="RKO65" s="154"/>
      <c r="RKP65" s="161"/>
      <c r="RKQ65" s="160"/>
      <c r="RKR65" s="154"/>
      <c r="RKS65" s="161"/>
      <c r="RKT65" s="160"/>
      <c r="RKU65" s="154"/>
      <c r="RKV65" s="161"/>
      <c r="RKW65" s="160"/>
      <c r="RKX65" s="154"/>
      <c r="RKY65" s="161"/>
      <c r="RKZ65" s="160"/>
      <c r="RLA65" s="154"/>
      <c r="RLB65" s="161"/>
      <c r="RLC65" s="160"/>
      <c r="RLD65" s="154"/>
      <c r="RLE65" s="161"/>
      <c r="RLF65" s="160"/>
      <c r="RLG65" s="154"/>
      <c r="RLH65" s="161"/>
      <c r="RLI65" s="160"/>
      <c r="RLJ65" s="154"/>
      <c r="RLK65" s="161"/>
      <c r="RLL65" s="160"/>
      <c r="RLM65" s="154"/>
      <c r="RLN65" s="161"/>
      <c r="RLO65" s="160"/>
      <c r="RLP65" s="154"/>
      <c r="RLQ65" s="161"/>
      <c r="RLR65" s="160"/>
      <c r="RLS65" s="154"/>
      <c r="RLT65" s="161"/>
      <c r="RLU65" s="160"/>
      <c r="RLV65" s="154"/>
      <c r="RLW65" s="161"/>
      <c r="RLX65" s="160"/>
      <c r="RLY65" s="154"/>
      <c r="RLZ65" s="161"/>
      <c r="RMA65" s="160"/>
      <c r="RMB65" s="154"/>
      <c r="RMC65" s="161"/>
      <c r="RMD65" s="160"/>
      <c r="RME65" s="154"/>
      <c r="RMF65" s="161"/>
      <c r="RMG65" s="160"/>
      <c r="RMH65" s="154"/>
      <c r="RMI65" s="161"/>
      <c r="RMJ65" s="160"/>
      <c r="RMK65" s="154"/>
      <c r="RML65" s="161"/>
      <c r="RMM65" s="160"/>
      <c r="RMN65" s="154"/>
      <c r="RMO65" s="161"/>
      <c r="RMP65" s="160"/>
      <c r="RMQ65" s="154"/>
      <c r="RMR65" s="161"/>
      <c r="RMS65" s="160"/>
      <c r="RMT65" s="154"/>
      <c r="RMU65" s="161"/>
      <c r="RMV65" s="160"/>
      <c r="RMW65" s="154"/>
      <c r="RMX65" s="161"/>
      <c r="RMY65" s="160"/>
      <c r="RMZ65" s="154"/>
      <c r="RNA65" s="161"/>
      <c r="RNB65" s="160"/>
      <c r="RNC65" s="154"/>
      <c r="RND65" s="161"/>
      <c r="RNE65" s="160"/>
      <c r="RNF65" s="154"/>
      <c r="RNG65" s="161"/>
      <c r="RNH65" s="160"/>
      <c r="RNI65" s="154"/>
      <c r="RNJ65" s="161"/>
      <c r="RNK65" s="160"/>
      <c r="RNL65" s="154"/>
      <c r="RNM65" s="161"/>
      <c r="RNN65" s="160"/>
      <c r="RNO65" s="154"/>
      <c r="RNP65" s="161"/>
      <c r="RNQ65" s="160"/>
      <c r="RNR65" s="154"/>
      <c r="RNS65" s="161"/>
      <c r="RNT65" s="160"/>
      <c r="RNU65" s="154"/>
      <c r="RNV65" s="161"/>
      <c r="RNW65" s="160"/>
      <c r="RNX65" s="154"/>
      <c r="RNY65" s="161"/>
      <c r="RNZ65" s="160"/>
      <c r="ROA65" s="154"/>
      <c r="ROB65" s="161"/>
      <c r="ROC65" s="160"/>
      <c r="ROD65" s="154"/>
      <c r="ROE65" s="161"/>
      <c r="ROF65" s="160"/>
      <c r="ROG65" s="154"/>
      <c r="ROH65" s="161"/>
      <c r="ROI65" s="160"/>
      <c r="ROJ65" s="154"/>
      <c r="ROK65" s="161"/>
      <c r="ROL65" s="160"/>
      <c r="ROM65" s="154"/>
      <c r="RON65" s="161"/>
      <c r="ROO65" s="160"/>
      <c r="ROP65" s="154"/>
      <c r="ROQ65" s="161"/>
      <c r="ROR65" s="160"/>
      <c r="ROS65" s="154"/>
      <c r="ROT65" s="161"/>
      <c r="ROU65" s="160"/>
      <c r="ROV65" s="154"/>
      <c r="ROW65" s="161"/>
      <c r="ROX65" s="160"/>
      <c r="ROY65" s="154"/>
      <c r="ROZ65" s="161"/>
      <c r="RPA65" s="160"/>
      <c r="RPB65" s="154"/>
      <c r="RPC65" s="161"/>
      <c r="RPD65" s="160"/>
      <c r="RPE65" s="154"/>
      <c r="RPF65" s="161"/>
      <c r="RPG65" s="160"/>
      <c r="RPH65" s="154"/>
      <c r="RPI65" s="161"/>
      <c r="RPJ65" s="160"/>
      <c r="RPK65" s="154"/>
      <c r="RPL65" s="161"/>
      <c r="RPM65" s="160"/>
      <c r="RPN65" s="154"/>
      <c r="RPO65" s="161"/>
      <c r="RPP65" s="160"/>
      <c r="RPQ65" s="154"/>
      <c r="RPR65" s="161"/>
      <c r="RPS65" s="160"/>
      <c r="RPT65" s="154"/>
      <c r="RPU65" s="161"/>
      <c r="RPV65" s="160"/>
      <c r="RPW65" s="154"/>
      <c r="RPX65" s="161"/>
      <c r="RPY65" s="160"/>
      <c r="RPZ65" s="154"/>
      <c r="RQA65" s="161"/>
      <c r="RQB65" s="160"/>
      <c r="RQC65" s="154"/>
      <c r="RQD65" s="161"/>
      <c r="RQE65" s="160"/>
      <c r="RQF65" s="154"/>
      <c r="RQG65" s="161"/>
      <c r="RQH65" s="160"/>
      <c r="RQI65" s="154"/>
      <c r="RQJ65" s="161"/>
      <c r="RQK65" s="160"/>
      <c r="RQL65" s="154"/>
      <c r="RQM65" s="161"/>
      <c r="RQN65" s="160"/>
      <c r="RQO65" s="154"/>
      <c r="RQP65" s="161"/>
      <c r="RQQ65" s="160"/>
      <c r="RQR65" s="154"/>
      <c r="RQS65" s="161"/>
      <c r="RQT65" s="160"/>
      <c r="RQU65" s="154"/>
      <c r="RQV65" s="161"/>
      <c r="RQW65" s="160"/>
      <c r="RQX65" s="154"/>
      <c r="RQY65" s="161"/>
      <c r="RQZ65" s="160"/>
      <c r="RRA65" s="154"/>
      <c r="RRB65" s="161"/>
      <c r="RRC65" s="160"/>
      <c r="RRD65" s="154"/>
      <c r="RRE65" s="161"/>
      <c r="RRF65" s="160"/>
      <c r="RRG65" s="154"/>
      <c r="RRH65" s="161"/>
      <c r="RRI65" s="160"/>
      <c r="RRJ65" s="154"/>
      <c r="RRK65" s="161"/>
      <c r="RRL65" s="160"/>
      <c r="RRM65" s="154"/>
      <c r="RRN65" s="161"/>
      <c r="RRO65" s="160"/>
      <c r="RRP65" s="154"/>
      <c r="RRQ65" s="161"/>
      <c r="RRR65" s="160"/>
      <c r="RRS65" s="154"/>
      <c r="RRT65" s="161"/>
      <c r="RRU65" s="160"/>
      <c r="RRV65" s="154"/>
      <c r="RRW65" s="161"/>
      <c r="RRX65" s="160"/>
      <c r="RRY65" s="154"/>
      <c r="RRZ65" s="161"/>
      <c r="RSA65" s="160"/>
      <c r="RSB65" s="154"/>
      <c r="RSC65" s="161"/>
      <c r="RSD65" s="160"/>
      <c r="RSE65" s="154"/>
      <c r="RSF65" s="161"/>
      <c r="RSG65" s="160"/>
      <c r="RSH65" s="154"/>
      <c r="RSI65" s="161"/>
      <c r="RSJ65" s="160"/>
      <c r="RSK65" s="154"/>
      <c r="RSL65" s="161"/>
      <c r="RSM65" s="160"/>
      <c r="RSN65" s="154"/>
      <c r="RSO65" s="161"/>
      <c r="RSP65" s="160"/>
      <c r="RSQ65" s="154"/>
      <c r="RSR65" s="161"/>
      <c r="RSS65" s="160"/>
      <c r="RST65" s="154"/>
      <c r="RSU65" s="161"/>
      <c r="RSV65" s="160"/>
      <c r="RSW65" s="154"/>
      <c r="RSX65" s="161"/>
      <c r="RSY65" s="160"/>
      <c r="RSZ65" s="154"/>
      <c r="RTA65" s="161"/>
      <c r="RTB65" s="160"/>
      <c r="RTC65" s="154"/>
      <c r="RTD65" s="161"/>
      <c r="RTE65" s="160"/>
      <c r="RTF65" s="154"/>
      <c r="RTG65" s="161"/>
      <c r="RTH65" s="160"/>
      <c r="RTI65" s="154"/>
      <c r="RTJ65" s="161"/>
      <c r="RTK65" s="160"/>
      <c r="RTL65" s="154"/>
      <c r="RTM65" s="161"/>
      <c r="RTN65" s="160"/>
      <c r="RTO65" s="154"/>
      <c r="RTP65" s="161"/>
      <c r="RTQ65" s="160"/>
      <c r="RTR65" s="154"/>
      <c r="RTS65" s="161"/>
      <c r="RTT65" s="160"/>
      <c r="RTU65" s="154"/>
      <c r="RTV65" s="161"/>
      <c r="RTW65" s="160"/>
      <c r="RTX65" s="154"/>
      <c r="RTY65" s="161"/>
      <c r="RTZ65" s="160"/>
      <c r="RUA65" s="154"/>
      <c r="RUB65" s="161"/>
      <c r="RUC65" s="160"/>
      <c r="RUD65" s="154"/>
      <c r="RUE65" s="161"/>
      <c r="RUF65" s="160"/>
      <c r="RUG65" s="154"/>
      <c r="RUH65" s="161"/>
      <c r="RUI65" s="160"/>
      <c r="RUJ65" s="154"/>
      <c r="RUK65" s="161"/>
      <c r="RUL65" s="160"/>
      <c r="RUM65" s="154"/>
      <c r="RUN65" s="161"/>
      <c r="RUO65" s="160"/>
      <c r="RUP65" s="154"/>
      <c r="RUQ65" s="161"/>
      <c r="RUR65" s="160"/>
      <c r="RUS65" s="154"/>
      <c r="RUT65" s="161"/>
      <c r="RUU65" s="160"/>
      <c r="RUV65" s="154"/>
      <c r="RUW65" s="161"/>
      <c r="RUX65" s="160"/>
      <c r="RUY65" s="154"/>
      <c r="RUZ65" s="161"/>
      <c r="RVA65" s="160"/>
      <c r="RVB65" s="154"/>
      <c r="RVC65" s="161"/>
      <c r="RVD65" s="160"/>
      <c r="RVE65" s="154"/>
      <c r="RVF65" s="161"/>
      <c r="RVG65" s="160"/>
      <c r="RVH65" s="154"/>
      <c r="RVI65" s="161"/>
      <c r="RVJ65" s="160"/>
      <c r="RVK65" s="154"/>
      <c r="RVL65" s="161"/>
      <c r="RVM65" s="160"/>
      <c r="RVN65" s="154"/>
      <c r="RVO65" s="161"/>
      <c r="RVP65" s="160"/>
      <c r="RVQ65" s="154"/>
      <c r="RVR65" s="161"/>
      <c r="RVS65" s="160"/>
      <c r="RVT65" s="154"/>
      <c r="RVU65" s="161"/>
      <c r="RVV65" s="160"/>
      <c r="RVW65" s="154"/>
      <c r="RVX65" s="161"/>
      <c r="RVY65" s="160"/>
      <c r="RVZ65" s="154"/>
      <c r="RWA65" s="161"/>
      <c r="RWB65" s="160"/>
      <c r="RWC65" s="154"/>
      <c r="RWD65" s="161"/>
      <c r="RWE65" s="160"/>
      <c r="RWF65" s="154"/>
      <c r="RWG65" s="161"/>
      <c r="RWH65" s="160"/>
      <c r="RWI65" s="154"/>
      <c r="RWJ65" s="161"/>
      <c r="RWK65" s="160"/>
      <c r="RWL65" s="154"/>
      <c r="RWM65" s="161"/>
      <c r="RWN65" s="160"/>
      <c r="RWO65" s="154"/>
      <c r="RWP65" s="161"/>
      <c r="RWQ65" s="160"/>
      <c r="RWR65" s="154"/>
      <c r="RWS65" s="161"/>
      <c r="RWT65" s="160"/>
      <c r="RWU65" s="154"/>
      <c r="RWV65" s="161"/>
      <c r="RWW65" s="160"/>
      <c r="RWX65" s="154"/>
      <c r="RWY65" s="161"/>
      <c r="RWZ65" s="160"/>
      <c r="RXA65" s="154"/>
      <c r="RXB65" s="161"/>
      <c r="RXC65" s="160"/>
      <c r="RXD65" s="154"/>
      <c r="RXE65" s="161"/>
      <c r="RXF65" s="160"/>
      <c r="RXG65" s="154"/>
      <c r="RXH65" s="161"/>
      <c r="RXI65" s="160"/>
      <c r="RXJ65" s="154"/>
      <c r="RXK65" s="161"/>
      <c r="RXL65" s="160"/>
      <c r="RXM65" s="154"/>
      <c r="RXN65" s="161"/>
      <c r="RXO65" s="160"/>
      <c r="RXP65" s="154"/>
      <c r="RXQ65" s="161"/>
      <c r="RXR65" s="160"/>
      <c r="RXS65" s="154"/>
      <c r="RXT65" s="161"/>
      <c r="RXU65" s="160"/>
      <c r="RXV65" s="154"/>
      <c r="RXW65" s="161"/>
      <c r="RXX65" s="160"/>
      <c r="RXY65" s="154"/>
      <c r="RXZ65" s="161"/>
      <c r="RYA65" s="160"/>
      <c r="RYB65" s="154"/>
      <c r="RYC65" s="161"/>
      <c r="RYD65" s="160"/>
      <c r="RYE65" s="154"/>
      <c r="RYF65" s="161"/>
      <c r="RYG65" s="160"/>
      <c r="RYH65" s="154"/>
      <c r="RYI65" s="161"/>
      <c r="RYJ65" s="160"/>
      <c r="RYK65" s="154"/>
      <c r="RYL65" s="161"/>
      <c r="RYM65" s="160"/>
      <c r="RYN65" s="154"/>
      <c r="RYO65" s="161"/>
      <c r="RYP65" s="160"/>
      <c r="RYQ65" s="154"/>
      <c r="RYR65" s="161"/>
      <c r="RYS65" s="160"/>
      <c r="RYT65" s="154"/>
      <c r="RYU65" s="161"/>
      <c r="RYV65" s="160"/>
      <c r="RYW65" s="154"/>
      <c r="RYX65" s="161"/>
      <c r="RYY65" s="160"/>
      <c r="RYZ65" s="154"/>
      <c r="RZA65" s="161"/>
      <c r="RZB65" s="160"/>
      <c r="RZC65" s="154"/>
      <c r="RZD65" s="161"/>
      <c r="RZE65" s="160"/>
      <c r="RZF65" s="154"/>
      <c r="RZG65" s="161"/>
      <c r="RZH65" s="160"/>
      <c r="RZI65" s="154"/>
      <c r="RZJ65" s="161"/>
      <c r="RZK65" s="160"/>
      <c r="RZL65" s="154"/>
      <c r="RZM65" s="161"/>
      <c r="RZN65" s="160"/>
      <c r="RZO65" s="154"/>
      <c r="RZP65" s="161"/>
      <c r="RZQ65" s="160"/>
      <c r="RZR65" s="154"/>
      <c r="RZS65" s="161"/>
      <c r="RZT65" s="160"/>
      <c r="RZU65" s="154"/>
      <c r="RZV65" s="161"/>
      <c r="RZW65" s="160"/>
      <c r="RZX65" s="154"/>
      <c r="RZY65" s="161"/>
      <c r="RZZ65" s="160"/>
      <c r="SAA65" s="154"/>
      <c r="SAB65" s="161"/>
      <c r="SAC65" s="160"/>
      <c r="SAD65" s="154"/>
      <c r="SAE65" s="161"/>
      <c r="SAF65" s="160"/>
      <c r="SAG65" s="154"/>
      <c r="SAH65" s="161"/>
      <c r="SAI65" s="160"/>
      <c r="SAJ65" s="154"/>
      <c r="SAK65" s="161"/>
      <c r="SAL65" s="160"/>
      <c r="SAM65" s="154"/>
      <c r="SAN65" s="161"/>
      <c r="SAO65" s="160"/>
      <c r="SAP65" s="154"/>
      <c r="SAQ65" s="161"/>
      <c r="SAR65" s="160"/>
      <c r="SAS65" s="154"/>
      <c r="SAT65" s="161"/>
      <c r="SAU65" s="160"/>
      <c r="SAV65" s="154"/>
      <c r="SAW65" s="161"/>
      <c r="SAX65" s="160"/>
      <c r="SAY65" s="154"/>
      <c r="SAZ65" s="161"/>
      <c r="SBA65" s="160"/>
      <c r="SBB65" s="154"/>
      <c r="SBC65" s="161"/>
      <c r="SBD65" s="160"/>
      <c r="SBE65" s="154"/>
      <c r="SBF65" s="161"/>
      <c r="SBG65" s="160"/>
      <c r="SBH65" s="154"/>
      <c r="SBI65" s="161"/>
      <c r="SBJ65" s="160"/>
      <c r="SBK65" s="154"/>
      <c r="SBL65" s="161"/>
      <c r="SBM65" s="160"/>
      <c r="SBN65" s="154"/>
      <c r="SBO65" s="161"/>
      <c r="SBP65" s="160"/>
      <c r="SBQ65" s="154"/>
      <c r="SBR65" s="161"/>
      <c r="SBS65" s="160"/>
      <c r="SBT65" s="154"/>
      <c r="SBU65" s="161"/>
      <c r="SBV65" s="160"/>
      <c r="SBW65" s="154"/>
      <c r="SBX65" s="161"/>
      <c r="SBY65" s="160"/>
      <c r="SBZ65" s="154"/>
      <c r="SCA65" s="161"/>
      <c r="SCB65" s="160"/>
      <c r="SCC65" s="154"/>
      <c r="SCD65" s="161"/>
      <c r="SCE65" s="160"/>
      <c r="SCF65" s="154"/>
      <c r="SCG65" s="161"/>
      <c r="SCH65" s="160"/>
      <c r="SCI65" s="154"/>
      <c r="SCJ65" s="161"/>
      <c r="SCK65" s="160"/>
      <c r="SCL65" s="154"/>
      <c r="SCM65" s="161"/>
      <c r="SCN65" s="160"/>
      <c r="SCO65" s="154"/>
      <c r="SCP65" s="161"/>
      <c r="SCQ65" s="160"/>
      <c r="SCR65" s="154"/>
      <c r="SCS65" s="161"/>
      <c r="SCT65" s="160"/>
      <c r="SCU65" s="154"/>
      <c r="SCV65" s="161"/>
      <c r="SCW65" s="160"/>
      <c r="SCX65" s="154"/>
      <c r="SCY65" s="161"/>
      <c r="SCZ65" s="160"/>
      <c r="SDA65" s="154"/>
      <c r="SDB65" s="161"/>
      <c r="SDC65" s="160"/>
      <c r="SDD65" s="154"/>
      <c r="SDE65" s="161"/>
      <c r="SDF65" s="160"/>
      <c r="SDG65" s="154"/>
      <c r="SDH65" s="161"/>
      <c r="SDI65" s="160"/>
      <c r="SDJ65" s="154"/>
      <c r="SDK65" s="161"/>
      <c r="SDL65" s="160"/>
      <c r="SDM65" s="154"/>
      <c r="SDN65" s="161"/>
      <c r="SDO65" s="160"/>
      <c r="SDP65" s="154"/>
      <c r="SDQ65" s="161"/>
      <c r="SDR65" s="160"/>
      <c r="SDS65" s="154"/>
      <c r="SDT65" s="161"/>
      <c r="SDU65" s="160"/>
      <c r="SDV65" s="154"/>
      <c r="SDW65" s="161"/>
      <c r="SDX65" s="160"/>
      <c r="SDY65" s="154"/>
      <c r="SDZ65" s="161"/>
      <c r="SEA65" s="160"/>
      <c r="SEB65" s="154"/>
      <c r="SEC65" s="161"/>
      <c r="SED65" s="160"/>
      <c r="SEE65" s="154"/>
      <c r="SEF65" s="161"/>
      <c r="SEG65" s="160"/>
      <c r="SEH65" s="154"/>
      <c r="SEI65" s="161"/>
      <c r="SEJ65" s="160"/>
      <c r="SEK65" s="154"/>
      <c r="SEL65" s="161"/>
      <c r="SEM65" s="160"/>
      <c r="SEN65" s="154"/>
      <c r="SEO65" s="161"/>
      <c r="SEP65" s="160"/>
      <c r="SEQ65" s="154"/>
      <c r="SER65" s="161"/>
      <c r="SES65" s="160"/>
      <c r="SET65" s="154"/>
      <c r="SEU65" s="161"/>
      <c r="SEV65" s="160"/>
      <c r="SEW65" s="154"/>
      <c r="SEX65" s="161"/>
      <c r="SEY65" s="160"/>
      <c r="SEZ65" s="154"/>
      <c r="SFA65" s="161"/>
      <c r="SFB65" s="160"/>
      <c r="SFC65" s="154"/>
      <c r="SFD65" s="161"/>
      <c r="SFE65" s="160"/>
      <c r="SFF65" s="154"/>
      <c r="SFG65" s="161"/>
      <c r="SFH65" s="160"/>
      <c r="SFI65" s="154"/>
      <c r="SFJ65" s="161"/>
      <c r="SFK65" s="160"/>
      <c r="SFL65" s="154"/>
      <c r="SFM65" s="161"/>
      <c r="SFN65" s="160"/>
      <c r="SFO65" s="154"/>
      <c r="SFP65" s="161"/>
      <c r="SFQ65" s="160"/>
      <c r="SFR65" s="154"/>
      <c r="SFS65" s="161"/>
      <c r="SFT65" s="160"/>
      <c r="SFU65" s="154"/>
      <c r="SFV65" s="161"/>
      <c r="SFW65" s="160"/>
      <c r="SFX65" s="154"/>
      <c r="SFY65" s="161"/>
      <c r="SFZ65" s="160"/>
      <c r="SGA65" s="154"/>
      <c r="SGB65" s="161"/>
      <c r="SGC65" s="160"/>
      <c r="SGD65" s="154"/>
      <c r="SGE65" s="161"/>
      <c r="SGF65" s="160"/>
      <c r="SGG65" s="154"/>
      <c r="SGH65" s="161"/>
      <c r="SGI65" s="160"/>
      <c r="SGJ65" s="154"/>
      <c r="SGK65" s="161"/>
      <c r="SGL65" s="160"/>
      <c r="SGM65" s="154"/>
      <c r="SGN65" s="161"/>
      <c r="SGO65" s="160"/>
      <c r="SGP65" s="154"/>
      <c r="SGQ65" s="161"/>
      <c r="SGR65" s="160"/>
      <c r="SGS65" s="154"/>
      <c r="SGT65" s="161"/>
      <c r="SGU65" s="160"/>
      <c r="SGV65" s="154"/>
      <c r="SGW65" s="161"/>
      <c r="SGX65" s="160"/>
      <c r="SGY65" s="154"/>
      <c r="SGZ65" s="161"/>
      <c r="SHA65" s="160"/>
      <c r="SHB65" s="154"/>
      <c r="SHC65" s="161"/>
      <c r="SHD65" s="160"/>
      <c r="SHE65" s="154"/>
      <c r="SHF65" s="161"/>
      <c r="SHG65" s="160"/>
      <c r="SHH65" s="154"/>
      <c r="SHI65" s="161"/>
      <c r="SHJ65" s="160"/>
      <c r="SHK65" s="154"/>
      <c r="SHL65" s="161"/>
      <c r="SHM65" s="160"/>
      <c r="SHN65" s="154"/>
      <c r="SHO65" s="161"/>
      <c r="SHP65" s="160"/>
      <c r="SHQ65" s="154"/>
      <c r="SHR65" s="161"/>
      <c r="SHS65" s="160"/>
      <c r="SHT65" s="154"/>
      <c r="SHU65" s="161"/>
      <c r="SHV65" s="160"/>
      <c r="SHW65" s="154"/>
      <c r="SHX65" s="161"/>
      <c r="SHY65" s="160"/>
      <c r="SHZ65" s="154"/>
      <c r="SIA65" s="161"/>
      <c r="SIB65" s="160"/>
      <c r="SIC65" s="154"/>
      <c r="SID65" s="161"/>
      <c r="SIE65" s="160"/>
      <c r="SIF65" s="154"/>
      <c r="SIG65" s="161"/>
      <c r="SIH65" s="160"/>
      <c r="SII65" s="154"/>
      <c r="SIJ65" s="161"/>
      <c r="SIK65" s="160"/>
      <c r="SIL65" s="154"/>
      <c r="SIM65" s="161"/>
      <c r="SIN65" s="160"/>
      <c r="SIO65" s="154"/>
      <c r="SIP65" s="161"/>
      <c r="SIQ65" s="160"/>
      <c r="SIR65" s="154"/>
      <c r="SIS65" s="161"/>
      <c r="SIT65" s="160"/>
      <c r="SIU65" s="154"/>
      <c r="SIV65" s="161"/>
      <c r="SIW65" s="160"/>
      <c r="SIX65" s="154"/>
      <c r="SIY65" s="161"/>
      <c r="SIZ65" s="160"/>
      <c r="SJA65" s="154"/>
      <c r="SJB65" s="161"/>
      <c r="SJC65" s="160"/>
      <c r="SJD65" s="154"/>
      <c r="SJE65" s="161"/>
      <c r="SJF65" s="160"/>
      <c r="SJG65" s="154"/>
      <c r="SJH65" s="161"/>
      <c r="SJI65" s="160"/>
      <c r="SJJ65" s="154"/>
      <c r="SJK65" s="161"/>
      <c r="SJL65" s="160"/>
      <c r="SJM65" s="154"/>
      <c r="SJN65" s="161"/>
      <c r="SJO65" s="160"/>
      <c r="SJP65" s="154"/>
      <c r="SJQ65" s="161"/>
      <c r="SJR65" s="160"/>
      <c r="SJS65" s="154"/>
      <c r="SJT65" s="161"/>
      <c r="SJU65" s="160"/>
      <c r="SJV65" s="154"/>
      <c r="SJW65" s="161"/>
      <c r="SJX65" s="160"/>
      <c r="SJY65" s="154"/>
      <c r="SJZ65" s="161"/>
      <c r="SKA65" s="160"/>
      <c r="SKB65" s="154"/>
      <c r="SKC65" s="161"/>
      <c r="SKD65" s="160"/>
      <c r="SKE65" s="154"/>
      <c r="SKF65" s="161"/>
      <c r="SKG65" s="160"/>
      <c r="SKH65" s="154"/>
      <c r="SKI65" s="161"/>
      <c r="SKJ65" s="160"/>
      <c r="SKK65" s="154"/>
      <c r="SKL65" s="161"/>
      <c r="SKM65" s="160"/>
      <c r="SKN65" s="154"/>
      <c r="SKO65" s="161"/>
      <c r="SKP65" s="160"/>
      <c r="SKQ65" s="154"/>
      <c r="SKR65" s="161"/>
      <c r="SKS65" s="160"/>
      <c r="SKT65" s="154"/>
      <c r="SKU65" s="161"/>
      <c r="SKV65" s="160"/>
      <c r="SKW65" s="154"/>
      <c r="SKX65" s="161"/>
      <c r="SKY65" s="160"/>
      <c r="SKZ65" s="154"/>
      <c r="SLA65" s="161"/>
      <c r="SLB65" s="160"/>
      <c r="SLC65" s="154"/>
      <c r="SLD65" s="161"/>
      <c r="SLE65" s="160"/>
      <c r="SLF65" s="154"/>
      <c r="SLG65" s="161"/>
      <c r="SLH65" s="160"/>
      <c r="SLI65" s="154"/>
      <c r="SLJ65" s="161"/>
      <c r="SLK65" s="160"/>
      <c r="SLL65" s="154"/>
      <c r="SLM65" s="161"/>
      <c r="SLN65" s="160"/>
      <c r="SLO65" s="154"/>
      <c r="SLP65" s="161"/>
      <c r="SLQ65" s="160"/>
      <c r="SLR65" s="154"/>
      <c r="SLS65" s="161"/>
      <c r="SLT65" s="160"/>
      <c r="SLU65" s="154"/>
      <c r="SLV65" s="161"/>
      <c r="SLW65" s="160"/>
      <c r="SLX65" s="154"/>
      <c r="SLY65" s="161"/>
      <c r="SLZ65" s="160"/>
      <c r="SMA65" s="154"/>
      <c r="SMB65" s="161"/>
      <c r="SMC65" s="160"/>
      <c r="SMD65" s="154"/>
      <c r="SME65" s="161"/>
      <c r="SMF65" s="160"/>
      <c r="SMG65" s="154"/>
      <c r="SMH65" s="161"/>
      <c r="SMI65" s="160"/>
      <c r="SMJ65" s="154"/>
      <c r="SMK65" s="161"/>
      <c r="SML65" s="160"/>
      <c r="SMM65" s="154"/>
      <c r="SMN65" s="161"/>
      <c r="SMO65" s="160"/>
      <c r="SMP65" s="154"/>
      <c r="SMQ65" s="161"/>
      <c r="SMR65" s="160"/>
      <c r="SMS65" s="154"/>
      <c r="SMT65" s="161"/>
      <c r="SMU65" s="160"/>
      <c r="SMV65" s="154"/>
      <c r="SMW65" s="161"/>
      <c r="SMX65" s="160"/>
      <c r="SMY65" s="154"/>
      <c r="SMZ65" s="161"/>
      <c r="SNA65" s="160"/>
      <c r="SNB65" s="154"/>
      <c r="SNC65" s="161"/>
      <c r="SND65" s="160"/>
      <c r="SNE65" s="154"/>
      <c r="SNF65" s="161"/>
      <c r="SNG65" s="160"/>
      <c r="SNH65" s="154"/>
      <c r="SNI65" s="161"/>
      <c r="SNJ65" s="160"/>
      <c r="SNK65" s="154"/>
      <c r="SNL65" s="161"/>
      <c r="SNM65" s="160"/>
      <c r="SNN65" s="154"/>
      <c r="SNO65" s="161"/>
      <c r="SNP65" s="160"/>
      <c r="SNQ65" s="154"/>
      <c r="SNR65" s="161"/>
      <c r="SNS65" s="160"/>
      <c r="SNT65" s="154"/>
      <c r="SNU65" s="161"/>
      <c r="SNV65" s="160"/>
      <c r="SNW65" s="154"/>
      <c r="SNX65" s="161"/>
      <c r="SNY65" s="160"/>
      <c r="SNZ65" s="154"/>
      <c r="SOA65" s="161"/>
      <c r="SOB65" s="160"/>
      <c r="SOC65" s="154"/>
      <c r="SOD65" s="161"/>
      <c r="SOE65" s="160"/>
      <c r="SOF65" s="154"/>
      <c r="SOG65" s="161"/>
      <c r="SOH65" s="160"/>
      <c r="SOI65" s="154"/>
      <c r="SOJ65" s="161"/>
      <c r="SOK65" s="160"/>
      <c r="SOL65" s="154"/>
      <c r="SOM65" s="161"/>
      <c r="SON65" s="160"/>
      <c r="SOO65" s="154"/>
      <c r="SOP65" s="161"/>
      <c r="SOQ65" s="160"/>
      <c r="SOR65" s="154"/>
      <c r="SOS65" s="161"/>
      <c r="SOT65" s="160"/>
      <c r="SOU65" s="154"/>
      <c r="SOV65" s="161"/>
      <c r="SOW65" s="160"/>
      <c r="SOX65" s="154"/>
      <c r="SOY65" s="161"/>
      <c r="SOZ65" s="160"/>
      <c r="SPA65" s="154"/>
      <c r="SPB65" s="161"/>
      <c r="SPC65" s="160"/>
      <c r="SPD65" s="154"/>
      <c r="SPE65" s="161"/>
      <c r="SPF65" s="160"/>
      <c r="SPG65" s="154"/>
      <c r="SPH65" s="161"/>
      <c r="SPI65" s="160"/>
      <c r="SPJ65" s="154"/>
      <c r="SPK65" s="161"/>
      <c r="SPL65" s="160"/>
      <c r="SPM65" s="154"/>
      <c r="SPN65" s="161"/>
      <c r="SPO65" s="160"/>
      <c r="SPP65" s="154"/>
      <c r="SPQ65" s="161"/>
      <c r="SPR65" s="160"/>
      <c r="SPS65" s="154"/>
      <c r="SPT65" s="161"/>
      <c r="SPU65" s="160"/>
      <c r="SPV65" s="154"/>
      <c r="SPW65" s="161"/>
      <c r="SPX65" s="160"/>
      <c r="SPY65" s="154"/>
      <c r="SPZ65" s="161"/>
      <c r="SQA65" s="160"/>
      <c r="SQB65" s="154"/>
      <c r="SQC65" s="161"/>
      <c r="SQD65" s="160"/>
      <c r="SQE65" s="154"/>
      <c r="SQF65" s="161"/>
      <c r="SQG65" s="160"/>
      <c r="SQH65" s="154"/>
      <c r="SQI65" s="161"/>
      <c r="SQJ65" s="160"/>
      <c r="SQK65" s="154"/>
      <c r="SQL65" s="161"/>
      <c r="SQM65" s="160"/>
      <c r="SQN65" s="154"/>
      <c r="SQO65" s="161"/>
      <c r="SQP65" s="160"/>
      <c r="SQQ65" s="154"/>
      <c r="SQR65" s="161"/>
      <c r="SQS65" s="160"/>
      <c r="SQT65" s="154"/>
      <c r="SQU65" s="161"/>
      <c r="SQV65" s="160"/>
      <c r="SQW65" s="154"/>
      <c r="SQX65" s="161"/>
      <c r="SQY65" s="160"/>
      <c r="SQZ65" s="154"/>
      <c r="SRA65" s="161"/>
      <c r="SRB65" s="160"/>
      <c r="SRC65" s="154"/>
      <c r="SRD65" s="161"/>
      <c r="SRE65" s="160"/>
      <c r="SRF65" s="154"/>
      <c r="SRG65" s="161"/>
      <c r="SRH65" s="160"/>
      <c r="SRI65" s="154"/>
      <c r="SRJ65" s="161"/>
      <c r="SRK65" s="160"/>
      <c r="SRL65" s="154"/>
      <c r="SRM65" s="161"/>
      <c r="SRN65" s="160"/>
      <c r="SRO65" s="154"/>
      <c r="SRP65" s="161"/>
      <c r="SRQ65" s="160"/>
      <c r="SRR65" s="154"/>
      <c r="SRS65" s="161"/>
      <c r="SRT65" s="160"/>
      <c r="SRU65" s="154"/>
      <c r="SRV65" s="161"/>
      <c r="SRW65" s="160"/>
      <c r="SRX65" s="154"/>
      <c r="SRY65" s="161"/>
      <c r="SRZ65" s="160"/>
      <c r="SSA65" s="154"/>
      <c r="SSB65" s="161"/>
      <c r="SSC65" s="160"/>
      <c r="SSD65" s="154"/>
      <c r="SSE65" s="161"/>
      <c r="SSF65" s="160"/>
      <c r="SSG65" s="154"/>
      <c r="SSH65" s="161"/>
      <c r="SSI65" s="160"/>
      <c r="SSJ65" s="154"/>
      <c r="SSK65" s="161"/>
      <c r="SSL65" s="160"/>
      <c r="SSM65" s="154"/>
      <c r="SSN65" s="161"/>
      <c r="SSO65" s="160"/>
      <c r="SSP65" s="154"/>
      <c r="SSQ65" s="161"/>
      <c r="SSR65" s="160"/>
      <c r="SSS65" s="154"/>
      <c r="SST65" s="161"/>
      <c r="SSU65" s="160"/>
      <c r="SSV65" s="154"/>
      <c r="SSW65" s="161"/>
      <c r="SSX65" s="160"/>
      <c r="SSY65" s="154"/>
      <c r="SSZ65" s="161"/>
      <c r="STA65" s="160"/>
      <c r="STB65" s="154"/>
      <c r="STC65" s="161"/>
      <c r="STD65" s="160"/>
      <c r="STE65" s="154"/>
      <c r="STF65" s="161"/>
      <c r="STG65" s="160"/>
      <c r="STH65" s="154"/>
      <c r="STI65" s="161"/>
      <c r="STJ65" s="160"/>
      <c r="STK65" s="154"/>
      <c r="STL65" s="161"/>
      <c r="STM65" s="160"/>
      <c r="STN65" s="154"/>
      <c r="STO65" s="161"/>
      <c r="STP65" s="160"/>
      <c r="STQ65" s="154"/>
      <c r="STR65" s="161"/>
      <c r="STS65" s="160"/>
      <c r="STT65" s="154"/>
      <c r="STU65" s="161"/>
      <c r="STV65" s="160"/>
      <c r="STW65" s="154"/>
      <c r="STX65" s="161"/>
      <c r="STY65" s="160"/>
      <c r="STZ65" s="154"/>
      <c r="SUA65" s="161"/>
      <c r="SUB65" s="160"/>
      <c r="SUC65" s="154"/>
      <c r="SUD65" s="161"/>
      <c r="SUE65" s="160"/>
      <c r="SUF65" s="154"/>
      <c r="SUG65" s="161"/>
      <c r="SUH65" s="160"/>
      <c r="SUI65" s="154"/>
      <c r="SUJ65" s="161"/>
      <c r="SUK65" s="160"/>
      <c r="SUL65" s="154"/>
      <c r="SUM65" s="161"/>
      <c r="SUN65" s="160"/>
      <c r="SUO65" s="154"/>
      <c r="SUP65" s="161"/>
      <c r="SUQ65" s="160"/>
      <c r="SUR65" s="154"/>
      <c r="SUS65" s="161"/>
      <c r="SUT65" s="160"/>
      <c r="SUU65" s="154"/>
      <c r="SUV65" s="161"/>
      <c r="SUW65" s="160"/>
      <c r="SUX65" s="154"/>
      <c r="SUY65" s="161"/>
      <c r="SUZ65" s="160"/>
      <c r="SVA65" s="154"/>
      <c r="SVB65" s="161"/>
      <c r="SVC65" s="160"/>
      <c r="SVD65" s="154"/>
      <c r="SVE65" s="161"/>
      <c r="SVF65" s="160"/>
      <c r="SVG65" s="154"/>
      <c r="SVH65" s="161"/>
      <c r="SVI65" s="160"/>
      <c r="SVJ65" s="154"/>
      <c r="SVK65" s="161"/>
      <c r="SVL65" s="160"/>
      <c r="SVM65" s="154"/>
      <c r="SVN65" s="161"/>
      <c r="SVO65" s="160"/>
      <c r="SVP65" s="154"/>
      <c r="SVQ65" s="161"/>
      <c r="SVR65" s="160"/>
      <c r="SVS65" s="154"/>
      <c r="SVT65" s="161"/>
      <c r="SVU65" s="160"/>
      <c r="SVV65" s="154"/>
      <c r="SVW65" s="161"/>
      <c r="SVX65" s="160"/>
      <c r="SVY65" s="154"/>
      <c r="SVZ65" s="161"/>
      <c r="SWA65" s="160"/>
      <c r="SWB65" s="154"/>
      <c r="SWC65" s="161"/>
      <c r="SWD65" s="160"/>
      <c r="SWE65" s="154"/>
      <c r="SWF65" s="161"/>
      <c r="SWG65" s="160"/>
      <c r="SWH65" s="154"/>
      <c r="SWI65" s="161"/>
      <c r="SWJ65" s="160"/>
      <c r="SWK65" s="154"/>
      <c r="SWL65" s="161"/>
      <c r="SWM65" s="160"/>
      <c r="SWN65" s="154"/>
      <c r="SWO65" s="161"/>
      <c r="SWP65" s="160"/>
      <c r="SWQ65" s="154"/>
      <c r="SWR65" s="161"/>
      <c r="SWS65" s="160"/>
      <c r="SWT65" s="154"/>
      <c r="SWU65" s="161"/>
      <c r="SWV65" s="160"/>
      <c r="SWW65" s="154"/>
      <c r="SWX65" s="161"/>
      <c r="SWY65" s="160"/>
      <c r="SWZ65" s="154"/>
      <c r="SXA65" s="161"/>
      <c r="SXB65" s="160"/>
      <c r="SXC65" s="154"/>
      <c r="SXD65" s="161"/>
      <c r="SXE65" s="160"/>
      <c r="SXF65" s="154"/>
      <c r="SXG65" s="161"/>
      <c r="SXH65" s="160"/>
      <c r="SXI65" s="154"/>
      <c r="SXJ65" s="161"/>
      <c r="SXK65" s="160"/>
      <c r="SXL65" s="154"/>
      <c r="SXM65" s="161"/>
      <c r="SXN65" s="160"/>
      <c r="SXO65" s="154"/>
      <c r="SXP65" s="161"/>
      <c r="SXQ65" s="160"/>
      <c r="SXR65" s="154"/>
      <c r="SXS65" s="161"/>
      <c r="SXT65" s="160"/>
      <c r="SXU65" s="154"/>
      <c r="SXV65" s="161"/>
      <c r="SXW65" s="160"/>
      <c r="SXX65" s="154"/>
      <c r="SXY65" s="161"/>
      <c r="SXZ65" s="160"/>
      <c r="SYA65" s="154"/>
      <c r="SYB65" s="161"/>
      <c r="SYC65" s="160"/>
      <c r="SYD65" s="154"/>
      <c r="SYE65" s="161"/>
      <c r="SYF65" s="160"/>
      <c r="SYG65" s="154"/>
      <c r="SYH65" s="161"/>
      <c r="SYI65" s="160"/>
      <c r="SYJ65" s="154"/>
      <c r="SYK65" s="161"/>
      <c r="SYL65" s="160"/>
      <c r="SYM65" s="154"/>
      <c r="SYN65" s="161"/>
      <c r="SYO65" s="160"/>
      <c r="SYP65" s="154"/>
      <c r="SYQ65" s="161"/>
      <c r="SYR65" s="160"/>
      <c r="SYS65" s="154"/>
      <c r="SYT65" s="161"/>
      <c r="SYU65" s="160"/>
      <c r="SYV65" s="154"/>
      <c r="SYW65" s="161"/>
      <c r="SYX65" s="160"/>
      <c r="SYY65" s="154"/>
      <c r="SYZ65" s="161"/>
      <c r="SZA65" s="160"/>
      <c r="SZB65" s="154"/>
      <c r="SZC65" s="161"/>
      <c r="SZD65" s="160"/>
      <c r="SZE65" s="154"/>
      <c r="SZF65" s="161"/>
      <c r="SZG65" s="160"/>
      <c r="SZH65" s="154"/>
      <c r="SZI65" s="161"/>
      <c r="SZJ65" s="160"/>
      <c r="SZK65" s="154"/>
      <c r="SZL65" s="161"/>
      <c r="SZM65" s="160"/>
      <c r="SZN65" s="154"/>
      <c r="SZO65" s="161"/>
      <c r="SZP65" s="160"/>
      <c r="SZQ65" s="154"/>
      <c r="SZR65" s="161"/>
      <c r="SZS65" s="160"/>
      <c r="SZT65" s="154"/>
      <c r="SZU65" s="161"/>
      <c r="SZV65" s="160"/>
      <c r="SZW65" s="154"/>
      <c r="SZX65" s="161"/>
      <c r="SZY65" s="160"/>
      <c r="SZZ65" s="154"/>
      <c r="TAA65" s="161"/>
      <c r="TAB65" s="160"/>
      <c r="TAC65" s="154"/>
      <c r="TAD65" s="161"/>
      <c r="TAE65" s="160"/>
      <c r="TAF65" s="154"/>
      <c r="TAG65" s="161"/>
      <c r="TAH65" s="160"/>
      <c r="TAI65" s="154"/>
      <c r="TAJ65" s="161"/>
      <c r="TAK65" s="160"/>
      <c r="TAL65" s="154"/>
      <c r="TAM65" s="161"/>
      <c r="TAN65" s="160"/>
      <c r="TAO65" s="154"/>
      <c r="TAP65" s="161"/>
      <c r="TAQ65" s="160"/>
      <c r="TAR65" s="154"/>
      <c r="TAS65" s="161"/>
      <c r="TAT65" s="160"/>
      <c r="TAU65" s="154"/>
      <c r="TAV65" s="161"/>
      <c r="TAW65" s="160"/>
      <c r="TAX65" s="154"/>
      <c r="TAY65" s="161"/>
      <c r="TAZ65" s="160"/>
      <c r="TBA65" s="154"/>
      <c r="TBB65" s="161"/>
      <c r="TBC65" s="160"/>
      <c r="TBD65" s="154"/>
      <c r="TBE65" s="161"/>
      <c r="TBF65" s="160"/>
      <c r="TBG65" s="154"/>
      <c r="TBH65" s="161"/>
      <c r="TBI65" s="160"/>
      <c r="TBJ65" s="154"/>
      <c r="TBK65" s="161"/>
      <c r="TBL65" s="160"/>
      <c r="TBM65" s="154"/>
      <c r="TBN65" s="161"/>
      <c r="TBO65" s="160"/>
      <c r="TBP65" s="154"/>
      <c r="TBQ65" s="161"/>
      <c r="TBR65" s="160"/>
      <c r="TBS65" s="154"/>
      <c r="TBT65" s="161"/>
      <c r="TBU65" s="160"/>
      <c r="TBV65" s="154"/>
      <c r="TBW65" s="161"/>
      <c r="TBX65" s="160"/>
      <c r="TBY65" s="154"/>
      <c r="TBZ65" s="161"/>
      <c r="TCA65" s="160"/>
      <c r="TCB65" s="154"/>
      <c r="TCC65" s="161"/>
      <c r="TCD65" s="160"/>
      <c r="TCE65" s="154"/>
      <c r="TCF65" s="161"/>
      <c r="TCG65" s="160"/>
      <c r="TCH65" s="154"/>
      <c r="TCI65" s="161"/>
      <c r="TCJ65" s="160"/>
      <c r="TCK65" s="154"/>
      <c r="TCL65" s="161"/>
      <c r="TCM65" s="160"/>
      <c r="TCN65" s="154"/>
      <c r="TCO65" s="161"/>
      <c r="TCP65" s="160"/>
      <c r="TCQ65" s="154"/>
      <c r="TCR65" s="161"/>
      <c r="TCS65" s="160"/>
      <c r="TCT65" s="154"/>
      <c r="TCU65" s="161"/>
      <c r="TCV65" s="160"/>
      <c r="TCW65" s="154"/>
      <c r="TCX65" s="161"/>
      <c r="TCY65" s="160"/>
      <c r="TCZ65" s="154"/>
      <c r="TDA65" s="161"/>
      <c r="TDB65" s="160"/>
      <c r="TDC65" s="154"/>
      <c r="TDD65" s="161"/>
      <c r="TDE65" s="160"/>
      <c r="TDF65" s="154"/>
      <c r="TDG65" s="161"/>
      <c r="TDH65" s="160"/>
      <c r="TDI65" s="154"/>
      <c r="TDJ65" s="161"/>
      <c r="TDK65" s="160"/>
      <c r="TDL65" s="154"/>
      <c r="TDM65" s="161"/>
      <c r="TDN65" s="160"/>
      <c r="TDO65" s="154"/>
      <c r="TDP65" s="161"/>
      <c r="TDQ65" s="160"/>
      <c r="TDR65" s="154"/>
      <c r="TDS65" s="161"/>
      <c r="TDT65" s="160"/>
      <c r="TDU65" s="154"/>
      <c r="TDV65" s="161"/>
      <c r="TDW65" s="160"/>
      <c r="TDX65" s="154"/>
      <c r="TDY65" s="161"/>
      <c r="TDZ65" s="160"/>
      <c r="TEA65" s="154"/>
      <c r="TEB65" s="161"/>
      <c r="TEC65" s="160"/>
      <c r="TED65" s="154"/>
      <c r="TEE65" s="161"/>
      <c r="TEF65" s="160"/>
      <c r="TEG65" s="154"/>
      <c r="TEH65" s="161"/>
      <c r="TEI65" s="160"/>
      <c r="TEJ65" s="154"/>
      <c r="TEK65" s="161"/>
      <c r="TEL65" s="160"/>
      <c r="TEM65" s="154"/>
      <c r="TEN65" s="161"/>
      <c r="TEO65" s="160"/>
      <c r="TEP65" s="154"/>
      <c r="TEQ65" s="161"/>
      <c r="TER65" s="160"/>
      <c r="TES65" s="154"/>
      <c r="TET65" s="161"/>
      <c r="TEU65" s="160"/>
      <c r="TEV65" s="154"/>
      <c r="TEW65" s="161"/>
      <c r="TEX65" s="160"/>
      <c r="TEY65" s="154"/>
      <c r="TEZ65" s="161"/>
      <c r="TFA65" s="160"/>
      <c r="TFB65" s="154"/>
      <c r="TFC65" s="161"/>
      <c r="TFD65" s="160"/>
      <c r="TFE65" s="154"/>
      <c r="TFF65" s="161"/>
      <c r="TFG65" s="160"/>
      <c r="TFH65" s="154"/>
      <c r="TFI65" s="161"/>
      <c r="TFJ65" s="160"/>
      <c r="TFK65" s="154"/>
      <c r="TFL65" s="161"/>
      <c r="TFM65" s="160"/>
      <c r="TFN65" s="154"/>
      <c r="TFO65" s="161"/>
      <c r="TFP65" s="160"/>
      <c r="TFQ65" s="154"/>
      <c r="TFR65" s="161"/>
      <c r="TFS65" s="160"/>
      <c r="TFT65" s="154"/>
      <c r="TFU65" s="161"/>
      <c r="TFV65" s="160"/>
      <c r="TFW65" s="154"/>
      <c r="TFX65" s="161"/>
      <c r="TFY65" s="160"/>
      <c r="TFZ65" s="154"/>
      <c r="TGA65" s="161"/>
      <c r="TGB65" s="160"/>
      <c r="TGC65" s="154"/>
      <c r="TGD65" s="161"/>
      <c r="TGE65" s="160"/>
      <c r="TGF65" s="154"/>
      <c r="TGG65" s="161"/>
      <c r="TGH65" s="160"/>
      <c r="TGI65" s="154"/>
      <c r="TGJ65" s="161"/>
      <c r="TGK65" s="160"/>
      <c r="TGL65" s="154"/>
      <c r="TGM65" s="161"/>
      <c r="TGN65" s="160"/>
      <c r="TGO65" s="154"/>
      <c r="TGP65" s="161"/>
      <c r="TGQ65" s="160"/>
      <c r="TGR65" s="154"/>
      <c r="TGS65" s="161"/>
      <c r="TGT65" s="160"/>
      <c r="TGU65" s="154"/>
      <c r="TGV65" s="161"/>
      <c r="TGW65" s="160"/>
      <c r="TGX65" s="154"/>
      <c r="TGY65" s="161"/>
      <c r="TGZ65" s="160"/>
      <c r="THA65" s="154"/>
      <c r="THB65" s="161"/>
      <c r="THC65" s="160"/>
      <c r="THD65" s="154"/>
      <c r="THE65" s="161"/>
      <c r="THF65" s="160"/>
      <c r="THG65" s="154"/>
      <c r="THH65" s="161"/>
      <c r="THI65" s="160"/>
      <c r="THJ65" s="154"/>
      <c r="THK65" s="161"/>
      <c r="THL65" s="160"/>
      <c r="THM65" s="154"/>
      <c r="THN65" s="161"/>
      <c r="THO65" s="160"/>
      <c r="THP65" s="154"/>
      <c r="THQ65" s="161"/>
      <c r="THR65" s="160"/>
      <c r="THS65" s="154"/>
      <c r="THT65" s="161"/>
      <c r="THU65" s="160"/>
      <c r="THV65" s="154"/>
      <c r="THW65" s="161"/>
      <c r="THX65" s="160"/>
      <c r="THY65" s="154"/>
      <c r="THZ65" s="161"/>
      <c r="TIA65" s="160"/>
      <c r="TIB65" s="154"/>
      <c r="TIC65" s="161"/>
      <c r="TID65" s="160"/>
      <c r="TIE65" s="154"/>
      <c r="TIF65" s="161"/>
      <c r="TIG65" s="160"/>
      <c r="TIH65" s="154"/>
      <c r="TII65" s="161"/>
      <c r="TIJ65" s="160"/>
      <c r="TIK65" s="154"/>
      <c r="TIL65" s="161"/>
      <c r="TIM65" s="160"/>
      <c r="TIN65" s="154"/>
      <c r="TIO65" s="161"/>
      <c r="TIP65" s="160"/>
      <c r="TIQ65" s="154"/>
      <c r="TIR65" s="161"/>
      <c r="TIS65" s="160"/>
      <c r="TIT65" s="154"/>
      <c r="TIU65" s="161"/>
      <c r="TIV65" s="160"/>
      <c r="TIW65" s="154"/>
      <c r="TIX65" s="161"/>
      <c r="TIY65" s="160"/>
      <c r="TIZ65" s="154"/>
      <c r="TJA65" s="161"/>
      <c r="TJB65" s="160"/>
      <c r="TJC65" s="154"/>
      <c r="TJD65" s="161"/>
      <c r="TJE65" s="160"/>
      <c r="TJF65" s="154"/>
      <c r="TJG65" s="161"/>
      <c r="TJH65" s="160"/>
      <c r="TJI65" s="154"/>
      <c r="TJJ65" s="161"/>
      <c r="TJK65" s="160"/>
      <c r="TJL65" s="154"/>
      <c r="TJM65" s="161"/>
      <c r="TJN65" s="160"/>
      <c r="TJO65" s="154"/>
      <c r="TJP65" s="161"/>
      <c r="TJQ65" s="160"/>
      <c r="TJR65" s="154"/>
      <c r="TJS65" s="161"/>
      <c r="TJT65" s="160"/>
      <c r="TJU65" s="154"/>
      <c r="TJV65" s="161"/>
      <c r="TJW65" s="160"/>
      <c r="TJX65" s="154"/>
      <c r="TJY65" s="161"/>
      <c r="TJZ65" s="160"/>
      <c r="TKA65" s="154"/>
      <c r="TKB65" s="161"/>
      <c r="TKC65" s="160"/>
      <c r="TKD65" s="154"/>
      <c r="TKE65" s="161"/>
      <c r="TKF65" s="160"/>
      <c r="TKG65" s="154"/>
      <c r="TKH65" s="161"/>
      <c r="TKI65" s="160"/>
      <c r="TKJ65" s="154"/>
      <c r="TKK65" s="161"/>
      <c r="TKL65" s="160"/>
      <c r="TKM65" s="154"/>
      <c r="TKN65" s="161"/>
      <c r="TKO65" s="160"/>
      <c r="TKP65" s="154"/>
      <c r="TKQ65" s="161"/>
      <c r="TKR65" s="160"/>
      <c r="TKS65" s="154"/>
      <c r="TKT65" s="161"/>
      <c r="TKU65" s="160"/>
      <c r="TKV65" s="154"/>
      <c r="TKW65" s="161"/>
      <c r="TKX65" s="160"/>
      <c r="TKY65" s="154"/>
      <c r="TKZ65" s="161"/>
      <c r="TLA65" s="160"/>
      <c r="TLB65" s="154"/>
      <c r="TLC65" s="161"/>
      <c r="TLD65" s="160"/>
      <c r="TLE65" s="154"/>
      <c r="TLF65" s="161"/>
      <c r="TLG65" s="160"/>
      <c r="TLH65" s="154"/>
      <c r="TLI65" s="161"/>
      <c r="TLJ65" s="160"/>
      <c r="TLK65" s="154"/>
      <c r="TLL65" s="161"/>
      <c r="TLM65" s="160"/>
      <c r="TLN65" s="154"/>
      <c r="TLO65" s="161"/>
      <c r="TLP65" s="160"/>
      <c r="TLQ65" s="154"/>
      <c r="TLR65" s="161"/>
      <c r="TLS65" s="160"/>
      <c r="TLT65" s="154"/>
      <c r="TLU65" s="161"/>
      <c r="TLV65" s="160"/>
      <c r="TLW65" s="154"/>
      <c r="TLX65" s="161"/>
      <c r="TLY65" s="160"/>
      <c r="TLZ65" s="154"/>
      <c r="TMA65" s="161"/>
      <c r="TMB65" s="160"/>
      <c r="TMC65" s="154"/>
      <c r="TMD65" s="161"/>
      <c r="TME65" s="160"/>
      <c r="TMF65" s="154"/>
      <c r="TMG65" s="161"/>
      <c r="TMH65" s="160"/>
      <c r="TMI65" s="154"/>
      <c r="TMJ65" s="161"/>
      <c r="TMK65" s="160"/>
      <c r="TML65" s="154"/>
      <c r="TMM65" s="161"/>
      <c r="TMN65" s="160"/>
      <c r="TMO65" s="154"/>
      <c r="TMP65" s="161"/>
      <c r="TMQ65" s="160"/>
      <c r="TMR65" s="154"/>
      <c r="TMS65" s="161"/>
      <c r="TMT65" s="160"/>
      <c r="TMU65" s="154"/>
      <c r="TMV65" s="161"/>
      <c r="TMW65" s="160"/>
      <c r="TMX65" s="154"/>
      <c r="TMY65" s="161"/>
      <c r="TMZ65" s="160"/>
      <c r="TNA65" s="154"/>
      <c r="TNB65" s="161"/>
      <c r="TNC65" s="160"/>
      <c r="TND65" s="154"/>
      <c r="TNE65" s="161"/>
      <c r="TNF65" s="160"/>
      <c r="TNG65" s="154"/>
      <c r="TNH65" s="161"/>
      <c r="TNI65" s="160"/>
      <c r="TNJ65" s="154"/>
      <c r="TNK65" s="161"/>
      <c r="TNL65" s="160"/>
      <c r="TNM65" s="154"/>
      <c r="TNN65" s="161"/>
      <c r="TNO65" s="160"/>
      <c r="TNP65" s="154"/>
      <c r="TNQ65" s="161"/>
      <c r="TNR65" s="160"/>
      <c r="TNS65" s="154"/>
      <c r="TNT65" s="161"/>
      <c r="TNU65" s="160"/>
      <c r="TNV65" s="154"/>
      <c r="TNW65" s="161"/>
      <c r="TNX65" s="160"/>
      <c r="TNY65" s="154"/>
      <c r="TNZ65" s="161"/>
      <c r="TOA65" s="160"/>
      <c r="TOB65" s="154"/>
      <c r="TOC65" s="161"/>
      <c r="TOD65" s="160"/>
      <c r="TOE65" s="154"/>
      <c r="TOF65" s="161"/>
      <c r="TOG65" s="160"/>
      <c r="TOH65" s="154"/>
      <c r="TOI65" s="161"/>
      <c r="TOJ65" s="160"/>
      <c r="TOK65" s="154"/>
      <c r="TOL65" s="161"/>
      <c r="TOM65" s="160"/>
      <c r="TON65" s="154"/>
      <c r="TOO65" s="161"/>
      <c r="TOP65" s="160"/>
      <c r="TOQ65" s="154"/>
      <c r="TOR65" s="161"/>
      <c r="TOS65" s="160"/>
      <c r="TOT65" s="154"/>
      <c r="TOU65" s="161"/>
      <c r="TOV65" s="160"/>
      <c r="TOW65" s="154"/>
      <c r="TOX65" s="161"/>
      <c r="TOY65" s="160"/>
      <c r="TOZ65" s="154"/>
      <c r="TPA65" s="161"/>
      <c r="TPB65" s="160"/>
      <c r="TPC65" s="154"/>
      <c r="TPD65" s="161"/>
      <c r="TPE65" s="160"/>
      <c r="TPF65" s="154"/>
      <c r="TPG65" s="161"/>
      <c r="TPH65" s="160"/>
      <c r="TPI65" s="154"/>
      <c r="TPJ65" s="161"/>
      <c r="TPK65" s="160"/>
      <c r="TPL65" s="154"/>
      <c r="TPM65" s="161"/>
      <c r="TPN65" s="160"/>
      <c r="TPO65" s="154"/>
      <c r="TPP65" s="161"/>
      <c r="TPQ65" s="160"/>
      <c r="TPR65" s="154"/>
      <c r="TPS65" s="161"/>
      <c r="TPT65" s="160"/>
      <c r="TPU65" s="154"/>
      <c r="TPV65" s="161"/>
      <c r="TPW65" s="160"/>
      <c r="TPX65" s="154"/>
      <c r="TPY65" s="161"/>
      <c r="TPZ65" s="160"/>
      <c r="TQA65" s="154"/>
      <c r="TQB65" s="161"/>
      <c r="TQC65" s="160"/>
      <c r="TQD65" s="154"/>
      <c r="TQE65" s="161"/>
      <c r="TQF65" s="160"/>
      <c r="TQG65" s="154"/>
      <c r="TQH65" s="161"/>
      <c r="TQI65" s="160"/>
      <c r="TQJ65" s="154"/>
      <c r="TQK65" s="161"/>
      <c r="TQL65" s="160"/>
      <c r="TQM65" s="154"/>
      <c r="TQN65" s="161"/>
      <c r="TQO65" s="160"/>
      <c r="TQP65" s="154"/>
      <c r="TQQ65" s="161"/>
      <c r="TQR65" s="160"/>
      <c r="TQS65" s="154"/>
      <c r="TQT65" s="161"/>
      <c r="TQU65" s="160"/>
      <c r="TQV65" s="154"/>
      <c r="TQW65" s="161"/>
      <c r="TQX65" s="160"/>
      <c r="TQY65" s="154"/>
      <c r="TQZ65" s="161"/>
      <c r="TRA65" s="160"/>
      <c r="TRB65" s="154"/>
      <c r="TRC65" s="161"/>
      <c r="TRD65" s="160"/>
      <c r="TRE65" s="154"/>
      <c r="TRF65" s="161"/>
      <c r="TRG65" s="160"/>
      <c r="TRH65" s="154"/>
      <c r="TRI65" s="161"/>
      <c r="TRJ65" s="160"/>
      <c r="TRK65" s="154"/>
      <c r="TRL65" s="161"/>
      <c r="TRM65" s="160"/>
      <c r="TRN65" s="154"/>
      <c r="TRO65" s="161"/>
      <c r="TRP65" s="160"/>
      <c r="TRQ65" s="154"/>
      <c r="TRR65" s="161"/>
      <c r="TRS65" s="160"/>
      <c r="TRT65" s="154"/>
      <c r="TRU65" s="161"/>
      <c r="TRV65" s="160"/>
      <c r="TRW65" s="154"/>
      <c r="TRX65" s="161"/>
      <c r="TRY65" s="160"/>
      <c r="TRZ65" s="154"/>
      <c r="TSA65" s="161"/>
      <c r="TSB65" s="160"/>
      <c r="TSC65" s="154"/>
      <c r="TSD65" s="161"/>
      <c r="TSE65" s="160"/>
      <c r="TSF65" s="154"/>
      <c r="TSG65" s="161"/>
      <c r="TSH65" s="160"/>
      <c r="TSI65" s="154"/>
      <c r="TSJ65" s="161"/>
      <c r="TSK65" s="160"/>
      <c r="TSL65" s="154"/>
      <c r="TSM65" s="161"/>
      <c r="TSN65" s="160"/>
      <c r="TSO65" s="154"/>
      <c r="TSP65" s="161"/>
      <c r="TSQ65" s="160"/>
      <c r="TSR65" s="154"/>
      <c r="TSS65" s="161"/>
      <c r="TST65" s="160"/>
      <c r="TSU65" s="154"/>
      <c r="TSV65" s="161"/>
      <c r="TSW65" s="160"/>
      <c r="TSX65" s="154"/>
      <c r="TSY65" s="161"/>
      <c r="TSZ65" s="160"/>
      <c r="TTA65" s="154"/>
      <c r="TTB65" s="161"/>
      <c r="TTC65" s="160"/>
      <c r="TTD65" s="154"/>
      <c r="TTE65" s="161"/>
      <c r="TTF65" s="160"/>
      <c r="TTG65" s="154"/>
      <c r="TTH65" s="161"/>
      <c r="TTI65" s="160"/>
      <c r="TTJ65" s="154"/>
      <c r="TTK65" s="161"/>
      <c r="TTL65" s="160"/>
      <c r="TTM65" s="154"/>
      <c r="TTN65" s="161"/>
      <c r="TTO65" s="160"/>
      <c r="TTP65" s="154"/>
      <c r="TTQ65" s="161"/>
      <c r="TTR65" s="160"/>
      <c r="TTS65" s="154"/>
      <c r="TTT65" s="161"/>
      <c r="TTU65" s="160"/>
      <c r="TTV65" s="154"/>
      <c r="TTW65" s="161"/>
      <c r="TTX65" s="160"/>
      <c r="TTY65" s="154"/>
      <c r="TTZ65" s="161"/>
      <c r="TUA65" s="160"/>
      <c r="TUB65" s="154"/>
      <c r="TUC65" s="161"/>
      <c r="TUD65" s="160"/>
      <c r="TUE65" s="154"/>
      <c r="TUF65" s="161"/>
      <c r="TUG65" s="160"/>
      <c r="TUH65" s="154"/>
      <c r="TUI65" s="161"/>
      <c r="TUJ65" s="160"/>
      <c r="TUK65" s="154"/>
      <c r="TUL65" s="161"/>
      <c r="TUM65" s="160"/>
      <c r="TUN65" s="154"/>
      <c r="TUO65" s="161"/>
      <c r="TUP65" s="160"/>
      <c r="TUQ65" s="154"/>
      <c r="TUR65" s="161"/>
      <c r="TUS65" s="160"/>
      <c r="TUT65" s="154"/>
      <c r="TUU65" s="161"/>
      <c r="TUV65" s="160"/>
      <c r="TUW65" s="154"/>
      <c r="TUX65" s="161"/>
      <c r="TUY65" s="160"/>
      <c r="TUZ65" s="154"/>
      <c r="TVA65" s="161"/>
      <c r="TVB65" s="160"/>
      <c r="TVC65" s="154"/>
      <c r="TVD65" s="161"/>
      <c r="TVE65" s="160"/>
      <c r="TVF65" s="154"/>
      <c r="TVG65" s="161"/>
      <c r="TVH65" s="160"/>
      <c r="TVI65" s="154"/>
      <c r="TVJ65" s="161"/>
      <c r="TVK65" s="160"/>
      <c r="TVL65" s="154"/>
      <c r="TVM65" s="161"/>
      <c r="TVN65" s="160"/>
      <c r="TVO65" s="154"/>
      <c r="TVP65" s="161"/>
      <c r="TVQ65" s="160"/>
      <c r="TVR65" s="154"/>
      <c r="TVS65" s="161"/>
      <c r="TVT65" s="160"/>
      <c r="TVU65" s="154"/>
      <c r="TVV65" s="161"/>
      <c r="TVW65" s="160"/>
      <c r="TVX65" s="154"/>
      <c r="TVY65" s="161"/>
      <c r="TVZ65" s="160"/>
      <c r="TWA65" s="154"/>
      <c r="TWB65" s="161"/>
      <c r="TWC65" s="160"/>
      <c r="TWD65" s="154"/>
      <c r="TWE65" s="161"/>
      <c r="TWF65" s="160"/>
      <c r="TWG65" s="154"/>
      <c r="TWH65" s="161"/>
      <c r="TWI65" s="160"/>
      <c r="TWJ65" s="154"/>
      <c r="TWK65" s="161"/>
      <c r="TWL65" s="160"/>
      <c r="TWM65" s="154"/>
      <c r="TWN65" s="161"/>
      <c r="TWO65" s="160"/>
      <c r="TWP65" s="154"/>
      <c r="TWQ65" s="161"/>
      <c r="TWR65" s="160"/>
      <c r="TWS65" s="154"/>
      <c r="TWT65" s="161"/>
      <c r="TWU65" s="160"/>
      <c r="TWV65" s="154"/>
      <c r="TWW65" s="161"/>
      <c r="TWX65" s="160"/>
      <c r="TWY65" s="154"/>
      <c r="TWZ65" s="161"/>
      <c r="TXA65" s="160"/>
      <c r="TXB65" s="154"/>
      <c r="TXC65" s="161"/>
      <c r="TXD65" s="160"/>
      <c r="TXE65" s="154"/>
      <c r="TXF65" s="161"/>
      <c r="TXG65" s="160"/>
      <c r="TXH65" s="154"/>
      <c r="TXI65" s="161"/>
      <c r="TXJ65" s="160"/>
      <c r="TXK65" s="154"/>
      <c r="TXL65" s="161"/>
      <c r="TXM65" s="160"/>
      <c r="TXN65" s="154"/>
      <c r="TXO65" s="161"/>
      <c r="TXP65" s="160"/>
      <c r="TXQ65" s="154"/>
      <c r="TXR65" s="161"/>
      <c r="TXS65" s="160"/>
      <c r="TXT65" s="154"/>
      <c r="TXU65" s="161"/>
      <c r="TXV65" s="160"/>
      <c r="TXW65" s="154"/>
      <c r="TXX65" s="161"/>
      <c r="TXY65" s="160"/>
      <c r="TXZ65" s="154"/>
      <c r="TYA65" s="161"/>
      <c r="TYB65" s="160"/>
      <c r="TYC65" s="154"/>
      <c r="TYD65" s="161"/>
      <c r="TYE65" s="160"/>
      <c r="TYF65" s="154"/>
      <c r="TYG65" s="161"/>
      <c r="TYH65" s="160"/>
      <c r="TYI65" s="154"/>
      <c r="TYJ65" s="161"/>
      <c r="TYK65" s="160"/>
      <c r="TYL65" s="154"/>
      <c r="TYM65" s="161"/>
      <c r="TYN65" s="160"/>
      <c r="TYO65" s="154"/>
      <c r="TYP65" s="161"/>
      <c r="TYQ65" s="160"/>
      <c r="TYR65" s="154"/>
      <c r="TYS65" s="161"/>
      <c r="TYT65" s="160"/>
      <c r="TYU65" s="154"/>
      <c r="TYV65" s="161"/>
      <c r="TYW65" s="160"/>
      <c r="TYX65" s="154"/>
      <c r="TYY65" s="161"/>
      <c r="TYZ65" s="160"/>
      <c r="TZA65" s="154"/>
      <c r="TZB65" s="161"/>
      <c r="TZC65" s="160"/>
      <c r="TZD65" s="154"/>
      <c r="TZE65" s="161"/>
      <c r="TZF65" s="160"/>
      <c r="TZG65" s="154"/>
      <c r="TZH65" s="161"/>
      <c r="TZI65" s="160"/>
      <c r="TZJ65" s="154"/>
      <c r="TZK65" s="161"/>
      <c r="TZL65" s="160"/>
      <c r="TZM65" s="154"/>
      <c r="TZN65" s="161"/>
      <c r="TZO65" s="160"/>
      <c r="TZP65" s="154"/>
      <c r="TZQ65" s="161"/>
      <c r="TZR65" s="160"/>
      <c r="TZS65" s="154"/>
      <c r="TZT65" s="161"/>
      <c r="TZU65" s="160"/>
      <c r="TZV65" s="154"/>
      <c r="TZW65" s="161"/>
      <c r="TZX65" s="160"/>
      <c r="TZY65" s="154"/>
      <c r="TZZ65" s="161"/>
      <c r="UAA65" s="160"/>
      <c r="UAB65" s="154"/>
      <c r="UAC65" s="161"/>
      <c r="UAD65" s="160"/>
      <c r="UAE65" s="154"/>
      <c r="UAF65" s="161"/>
      <c r="UAG65" s="160"/>
      <c r="UAH65" s="154"/>
      <c r="UAI65" s="161"/>
      <c r="UAJ65" s="160"/>
      <c r="UAK65" s="154"/>
      <c r="UAL65" s="161"/>
      <c r="UAM65" s="160"/>
      <c r="UAN65" s="154"/>
      <c r="UAO65" s="161"/>
      <c r="UAP65" s="160"/>
      <c r="UAQ65" s="154"/>
      <c r="UAR65" s="161"/>
      <c r="UAS65" s="160"/>
      <c r="UAT65" s="154"/>
      <c r="UAU65" s="161"/>
      <c r="UAV65" s="160"/>
      <c r="UAW65" s="154"/>
      <c r="UAX65" s="161"/>
      <c r="UAY65" s="160"/>
      <c r="UAZ65" s="154"/>
      <c r="UBA65" s="161"/>
      <c r="UBB65" s="160"/>
      <c r="UBC65" s="154"/>
      <c r="UBD65" s="161"/>
      <c r="UBE65" s="160"/>
      <c r="UBF65" s="154"/>
      <c r="UBG65" s="161"/>
      <c r="UBH65" s="160"/>
      <c r="UBI65" s="154"/>
      <c r="UBJ65" s="161"/>
      <c r="UBK65" s="160"/>
      <c r="UBL65" s="154"/>
      <c r="UBM65" s="161"/>
      <c r="UBN65" s="160"/>
      <c r="UBO65" s="154"/>
      <c r="UBP65" s="161"/>
      <c r="UBQ65" s="160"/>
      <c r="UBR65" s="154"/>
      <c r="UBS65" s="161"/>
      <c r="UBT65" s="160"/>
      <c r="UBU65" s="154"/>
      <c r="UBV65" s="161"/>
      <c r="UBW65" s="160"/>
      <c r="UBX65" s="154"/>
      <c r="UBY65" s="161"/>
      <c r="UBZ65" s="160"/>
      <c r="UCA65" s="154"/>
      <c r="UCB65" s="161"/>
      <c r="UCC65" s="160"/>
      <c r="UCD65" s="154"/>
      <c r="UCE65" s="161"/>
      <c r="UCF65" s="160"/>
      <c r="UCG65" s="154"/>
      <c r="UCH65" s="161"/>
      <c r="UCI65" s="160"/>
      <c r="UCJ65" s="154"/>
      <c r="UCK65" s="161"/>
      <c r="UCL65" s="160"/>
      <c r="UCM65" s="154"/>
      <c r="UCN65" s="161"/>
      <c r="UCO65" s="160"/>
      <c r="UCP65" s="154"/>
      <c r="UCQ65" s="161"/>
      <c r="UCR65" s="160"/>
      <c r="UCS65" s="154"/>
      <c r="UCT65" s="161"/>
      <c r="UCU65" s="160"/>
      <c r="UCV65" s="154"/>
      <c r="UCW65" s="161"/>
      <c r="UCX65" s="160"/>
      <c r="UCY65" s="154"/>
      <c r="UCZ65" s="161"/>
      <c r="UDA65" s="160"/>
      <c r="UDB65" s="154"/>
      <c r="UDC65" s="161"/>
      <c r="UDD65" s="160"/>
      <c r="UDE65" s="154"/>
      <c r="UDF65" s="161"/>
      <c r="UDG65" s="160"/>
      <c r="UDH65" s="154"/>
      <c r="UDI65" s="161"/>
      <c r="UDJ65" s="160"/>
      <c r="UDK65" s="154"/>
      <c r="UDL65" s="161"/>
      <c r="UDM65" s="160"/>
      <c r="UDN65" s="154"/>
      <c r="UDO65" s="161"/>
      <c r="UDP65" s="160"/>
      <c r="UDQ65" s="154"/>
      <c r="UDR65" s="161"/>
      <c r="UDS65" s="160"/>
      <c r="UDT65" s="154"/>
      <c r="UDU65" s="161"/>
      <c r="UDV65" s="160"/>
      <c r="UDW65" s="154"/>
      <c r="UDX65" s="161"/>
      <c r="UDY65" s="160"/>
      <c r="UDZ65" s="154"/>
      <c r="UEA65" s="161"/>
      <c r="UEB65" s="160"/>
      <c r="UEC65" s="154"/>
      <c r="UED65" s="161"/>
      <c r="UEE65" s="160"/>
      <c r="UEF65" s="154"/>
      <c r="UEG65" s="161"/>
      <c r="UEH65" s="160"/>
      <c r="UEI65" s="154"/>
      <c r="UEJ65" s="161"/>
      <c r="UEK65" s="160"/>
      <c r="UEL65" s="154"/>
      <c r="UEM65" s="161"/>
      <c r="UEN65" s="160"/>
      <c r="UEO65" s="154"/>
      <c r="UEP65" s="161"/>
      <c r="UEQ65" s="160"/>
      <c r="UER65" s="154"/>
      <c r="UES65" s="161"/>
      <c r="UET65" s="160"/>
      <c r="UEU65" s="154"/>
      <c r="UEV65" s="161"/>
      <c r="UEW65" s="160"/>
      <c r="UEX65" s="154"/>
      <c r="UEY65" s="161"/>
      <c r="UEZ65" s="160"/>
      <c r="UFA65" s="154"/>
      <c r="UFB65" s="161"/>
      <c r="UFC65" s="160"/>
      <c r="UFD65" s="154"/>
      <c r="UFE65" s="161"/>
      <c r="UFF65" s="160"/>
      <c r="UFG65" s="154"/>
      <c r="UFH65" s="161"/>
      <c r="UFI65" s="160"/>
      <c r="UFJ65" s="154"/>
      <c r="UFK65" s="161"/>
      <c r="UFL65" s="160"/>
      <c r="UFM65" s="154"/>
      <c r="UFN65" s="161"/>
      <c r="UFO65" s="160"/>
      <c r="UFP65" s="154"/>
      <c r="UFQ65" s="161"/>
      <c r="UFR65" s="160"/>
      <c r="UFS65" s="154"/>
      <c r="UFT65" s="161"/>
      <c r="UFU65" s="160"/>
      <c r="UFV65" s="154"/>
      <c r="UFW65" s="161"/>
      <c r="UFX65" s="160"/>
      <c r="UFY65" s="154"/>
      <c r="UFZ65" s="161"/>
      <c r="UGA65" s="160"/>
      <c r="UGB65" s="154"/>
      <c r="UGC65" s="161"/>
      <c r="UGD65" s="160"/>
      <c r="UGE65" s="154"/>
      <c r="UGF65" s="161"/>
      <c r="UGG65" s="160"/>
      <c r="UGH65" s="154"/>
      <c r="UGI65" s="161"/>
      <c r="UGJ65" s="160"/>
      <c r="UGK65" s="154"/>
      <c r="UGL65" s="161"/>
      <c r="UGM65" s="160"/>
      <c r="UGN65" s="154"/>
      <c r="UGO65" s="161"/>
      <c r="UGP65" s="160"/>
      <c r="UGQ65" s="154"/>
      <c r="UGR65" s="161"/>
      <c r="UGS65" s="160"/>
      <c r="UGT65" s="154"/>
      <c r="UGU65" s="161"/>
      <c r="UGV65" s="160"/>
      <c r="UGW65" s="154"/>
      <c r="UGX65" s="161"/>
      <c r="UGY65" s="160"/>
      <c r="UGZ65" s="154"/>
      <c r="UHA65" s="161"/>
      <c r="UHB65" s="160"/>
      <c r="UHC65" s="154"/>
      <c r="UHD65" s="161"/>
      <c r="UHE65" s="160"/>
      <c r="UHF65" s="154"/>
      <c r="UHG65" s="161"/>
      <c r="UHH65" s="160"/>
      <c r="UHI65" s="154"/>
      <c r="UHJ65" s="161"/>
      <c r="UHK65" s="160"/>
      <c r="UHL65" s="154"/>
      <c r="UHM65" s="161"/>
      <c r="UHN65" s="160"/>
      <c r="UHO65" s="154"/>
      <c r="UHP65" s="161"/>
      <c r="UHQ65" s="160"/>
      <c r="UHR65" s="154"/>
      <c r="UHS65" s="161"/>
      <c r="UHT65" s="160"/>
      <c r="UHU65" s="154"/>
      <c r="UHV65" s="161"/>
      <c r="UHW65" s="160"/>
      <c r="UHX65" s="154"/>
      <c r="UHY65" s="161"/>
      <c r="UHZ65" s="160"/>
      <c r="UIA65" s="154"/>
      <c r="UIB65" s="161"/>
      <c r="UIC65" s="160"/>
      <c r="UID65" s="154"/>
      <c r="UIE65" s="161"/>
      <c r="UIF65" s="160"/>
      <c r="UIG65" s="154"/>
      <c r="UIH65" s="161"/>
      <c r="UII65" s="160"/>
      <c r="UIJ65" s="154"/>
      <c r="UIK65" s="161"/>
      <c r="UIL65" s="160"/>
      <c r="UIM65" s="154"/>
      <c r="UIN65" s="161"/>
      <c r="UIO65" s="160"/>
      <c r="UIP65" s="154"/>
      <c r="UIQ65" s="161"/>
      <c r="UIR65" s="160"/>
      <c r="UIS65" s="154"/>
      <c r="UIT65" s="161"/>
      <c r="UIU65" s="160"/>
      <c r="UIV65" s="154"/>
      <c r="UIW65" s="161"/>
      <c r="UIX65" s="160"/>
      <c r="UIY65" s="154"/>
      <c r="UIZ65" s="161"/>
      <c r="UJA65" s="160"/>
      <c r="UJB65" s="154"/>
      <c r="UJC65" s="161"/>
      <c r="UJD65" s="160"/>
      <c r="UJE65" s="154"/>
      <c r="UJF65" s="161"/>
      <c r="UJG65" s="160"/>
      <c r="UJH65" s="154"/>
      <c r="UJI65" s="161"/>
      <c r="UJJ65" s="160"/>
      <c r="UJK65" s="154"/>
      <c r="UJL65" s="161"/>
      <c r="UJM65" s="160"/>
      <c r="UJN65" s="154"/>
      <c r="UJO65" s="161"/>
      <c r="UJP65" s="160"/>
      <c r="UJQ65" s="154"/>
      <c r="UJR65" s="161"/>
      <c r="UJS65" s="160"/>
      <c r="UJT65" s="154"/>
      <c r="UJU65" s="161"/>
      <c r="UJV65" s="160"/>
      <c r="UJW65" s="154"/>
      <c r="UJX65" s="161"/>
      <c r="UJY65" s="160"/>
      <c r="UJZ65" s="154"/>
      <c r="UKA65" s="161"/>
      <c r="UKB65" s="160"/>
      <c r="UKC65" s="154"/>
      <c r="UKD65" s="161"/>
      <c r="UKE65" s="160"/>
      <c r="UKF65" s="154"/>
      <c r="UKG65" s="161"/>
      <c r="UKH65" s="160"/>
      <c r="UKI65" s="154"/>
      <c r="UKJ65" s="161"/>
      <c r="UKK65" s="160"/>
      <c r="UKL65" s="154"/>
      <c r="UKM65" s="161"/>
      <c r="UKN65" s="160"/>
      <c r="UKO65" s="154"/>
      <c r="UKP65" s="161"/>
      <c r="UKQ65" s="160"/>
      <c r="UKR65" s="154"/>
      <c r="UKS65" s="161"/>
      <c r="UKT65" s="160"/>
      <c r="UKU65" s="154"/>
      <c r="UKV65" s="161"/>
      <c r="UKW65" s="160"/>
      <c r="UKX65" s="154"/>
      <c r="UKY65" s="161"/>
      <c r="UKZ65" s="160"/>
      <c r="ULA65" s="154"/>
      <c r="ULB65" s="161"/>
      <c r="ULC65" s="160"/>
      <c r="ULD65" s="154"/>
      <c r="ULE65" s="161"/>
      <c r="ULF65" s="160"/>
      <c r="ULG65" s="154"/>
      <c r="ULH65" s="161"/>
      <c r="ULI65" s="160"/>
      <c r="ULJ65" s="154"/>
      <c r="ULK65" s="161"/>
      <c r="ULL65" s="160"/>
      <c r="ULM65" s="154"/>
      <c r="ULN65" s="161"/>
      <c r="ULO65" s="160"/>
      <c r="ULP65" s="154"/>
      <c r="ULQ65" s="161"/>
      <c r="ULR65" s="160"/>
      <c r="ULS65" s="154"/>
      <c r="ULT65" s="161"/>
      <c r="ULU65" s="160"/>
      <c r="ULV65" s="154"/>
      <c r="ULW65" s="161"/>
      <c r="ULX65" s="160"/>
      <c r="ULY65" s="154"/>
      <c r="ULZ65" s="161"/>
      <c r="UMA65" s="160"/>
      <c r="UMB65" s="154"/>
      <c r="UMC65" s="161"/>
      <c r="UMD65" s="160"/>
      <c r="UME65" s="154"/>
      <c r="UMF65" s="161"/>
      <c r="UMG65" s="160"/>
      <c r="UMH65" s="154"/>
      <c r="UMI65" s="161"/>
      <c r="UMJ65" s="160"/>
      <c r="UMK65" s="154"/>
      <c r="UML65" s="161"/>
      <c r="UMM65" s="160"/>
      <c r="UMN65" s="154"/>
      <c r="UMO65" s="161"/>
      <c r="UMP65" s="160"/>
      <c r="UMQ65" s="154"/>
      <c r="UMR65" s="161"/>
      <c r="UMS65" s="160"/>
      <c r="UMT65" s="154"/>
      <c r="UMU65" s="161"/>
      <c r="UMV65" s="160"/>
      <c r="UMW65" s="154"/>
      <c r="UMX65" s="161"/>
      <c r="UMY65" s="160"/>
      <c r="UMZ65" s="154"/>
      <c r="UNA65" s="161"/>
      <c r="UNB65" s="160"/>
      <c r="UNC65" s="154"/>
      <c r="UND65" s="161"/>
      <c r="UNE65" s="160"/>
      <c r="UNF65" s="154"/>
      <c r="UNG65" s="161"/>
      <c r="UNH65" s="160"/>
      <c r="UNI65" s="154"/>
      <c r="UNJ65" s="161"/>
      <c r="UNK65" s="160"/>
      <c r="UNL65" s="154"/>
      <c r="UNM65" s="161"/>
      <c r="UNN65" s="160"/>
      <c r="UNO65" s="154"/>
      <c r="UNP65" s="161"/>
      <c r="UNQ65" s="160"/>
      <c r="UNR65" s="154"/>
      <c r="UNS65" s="161"/>
      <c r="UNT65" s="160"/>
      <c r="UNU65" s="154"/>
      <c r="UNV65" s="161"/>
      <c r="UNW65" s="160"/>
      <c r="UNX65" s="154"/>
      <c r="UNY65" s="161"/>
      <c r="UNZ65" s="160"/>
      <c r="UOA65" s="154"/>
      <c r="UOB65" s="161"/>
      <c r="UOC65" s="160"/>
      <c r="UOD65" s="154"/>
      <c r="UOE65" s="161"/>
      <c r="UOF65" s="160"/>
      <c r="UOG65" s="154"/>
      <c r="UOH65" s="161"/>
      <c r="UOI65" s="160"/>
      <c r="UOJ65" s="154"/>
      <c r="UOK65" s="161"/>
      <c r="UOL65" s="160"/>
      <c r="UOM65" s="154"/>
      <c r="UON65" s="161"/>
      <c r="UOO65" s="160"/>
      <c r="UOP65" s="154"/>
      <c r="UOQ65" s="161"/>
      <c r="UOR65" s="160"/>
      <c r="UOS65" s="154"/>
      <c r="UOT65" s="161"/>
      <c r="UOU65" s="160"/>
      <c r="UOV65" s="154"/>
      <c r="UOW65" s="161"/>
      <c r="UOX65" s="160"/>
      <c r="UOY65" s="154"/>
      <c r="UOZ65" s="161"/>
      <c r="UPA65" s="160"/>
      <c r="UPB65" s="154"/>
      <c r="UPC65" s="161"/>
      <c r="UPD65" s="160"/>
      <c r="UPE65" s="154"/>
      <c r="UPF65" s="161"/>
      <c r="UPG65" s="160"/>
      <c r="UPH65" s="154"/>
      <c r="UPI65" s="161"/>
      <c r="UPJ65" s="160"/>
      <c r="UPK65" s="154"/>
      <c r="UPL65" s="161"/>
      <c r="UPM65" s="160"/>
      <c r="UPN65" s="154"/>
      <c r="UPO65" s="161"/>
      <c r="UPP65" s="160"/>
      <c r="UPQ65" s="154"/>
      <c r="UPR65" s="161"/>
      <c r="UPS65" s="160"/>
      <c r="UPT65" s="154"/>
      <c r="UPU65" s="161"/>
      <c r="UPV65" s="160"/>
      <c r="UPW65" s="154"/>
      <c r="UPX65" s="161"/>
      <c r="UPY65" s="160"/>
      <c r="UPZ65" s="154"/>
      <c r="UQA65" s="161"/>
      <c r="UQB65" s="160"/>
      <c r="UQC65" s="154"/>
      <c r="UQD65" s="161"/>
      <c r="UQE65" s="160"/>
      <c r="UQF65" s="154"/>
      <c r="UQG65" s="161"/>
      <c r="UQH65" s="160"/>
      <c r="UQI65" s="154"/>
      <c r="UQJ65" s="161"/>
      <c r="UQK65" s="160"/>
      <c r="UQL65" s="154"/>
      <c r="UQM65" s="161"/>
      <c r="UQN65" s="160"/>
      <c r="UQO65" s="154"/>
      <c r="UQP65" s="161"/>
      <c r="UQQ65" s="160"/>
      <c r="UQR65" s="154"/>
      <c r="UQS65" s="161"/>
      <c r="UQT65" s="160"/>
      <c r="UQU65" s="154"/>
      <c r="UQV65" s="161"/>
      <c r="UQW65" s="160"/>
      <c r="UQX65" s="154"/>
      <c r="UQY65" s="161"/>
      <c r="UQZ65" s="160"/>
      <c r="URA65" s="154"/>
      <c r="URB65" s="161"/>
      <c r="URC65" s="160"/>
      <c r="URD65" s="154"/>
      <c r="URE65" s="161"/>
      <c r="URF65" s="160"/>
      <c r="URG65" s="154"/>
      <c r="URH65" s="161"/>
      <c r="URI65" s="160"/>
      <c r="URJ65" s="154"/>
      <c r="URK65" s="161"/>
      <c r="URL65" s="160"/>
      <c r="URM65" s="154"/>
      <c r="URN65" s="161"/>
      <c r="URO65" s="160"/>
      <c r="URP65" s="154"/>
      <c r="URQ65" s="161"/>
      <c r="URR65" s="160"/>
      <c r="URS65" s="154"/>
      <c r="URT65" s="161"/>
      <c r="URU65" s="160"/>
      <c r="URV65" s="154"/>
      <c r="URW65" s="161"/>
      <c r="URX65" s="160"/>
      <c r="URY65" s="154"/>
      <c r="URZ65" s="161"/>
      <c r="USA65" s="160"/>
      <c r="USB65" s="154"/>
      <c r="USC65" s="161"/>
      <c r="USD65" s="160"/>
      <c r="USE65" s="154"/>
      <c r="USF65" s="161"/>
      <c r="USG65" s="160"/>
      <c r="USH65" s="154"/>
      <c r="USI65" s="161"/>
      <c r="USJ65" s="160"/>
      <c r="USK65" s="154"/>
      <c r="USL65" s="161"/>
      <c r="USM65" s="160"/>
      <c r="USN65" s="154"/>
      <c r="USO65" s="161"/>
      <c r="USP65" s="160"/>
      <c r="USQ65" s="154"/>
      <c r="USR65" s="161"/>
      <c r="USS65" s="160"/>
      <c r="UST65" s="154"/>
      <c r="USU65" s="161"/>
      <c r="USV65" s="160"/>
      <c r="USW65" s="154"/>
      <c r="USX65" s="161"/>
      <c r="USY65" s="160"/>
      <c r="USZ65" s="154"/>
      <c r="UTA65" s="161"/>
      <c r="UTB65" s="160"/>
      <c r="UTC65" s="154"/>
      <c r="UTD65" s="161"/>
      <c r="UTE65" s="160"/>
      <c r="UTF65" s="154"/>
      <c r="UTG65" s="161"/>
      <c r="UTH65" s="160"/>
      <c r="UTI65" s="154"/>
      <c r="UTJ65" s="161"/>
      <c r="UTK65" s="160"/>
      <c r="UTL65" s="154"/>
      <c r="UTM65" s="161"/>
      <c r="UTN65" s="160"/>
      <c r="UTO65" s="154"/>
      <c r="UTP65" s="161"/>
      <c r="UTQ65" s="160"/>
      <c r="UTR65" s="154"/>
      <c r="UTS65" s="161"/>
      <c r="UTT65" s="160"/>
      <c r="UTU65" s="154"/>
      <c r="UTV65" s="161"/>
      <c r="UTW65" s="160"/>
      <c r="UTX65" s="154"/>
      <c r="UTY65" s="161"/>
      <c r="UTZ65" s="160"/>
      <c r="UUA65" s="154"/>
      <c r="UUB65" s="161"/>
      <c r="UUC65" s="160"/>
      <c r="UUD65" s="154"/>
      <c r="UUE65" s="161"/>
      <c r="UUF65" s="160"/>
      <c r="UUG65" s="154"/>
      <c r="UUH65" s="161"/>
      <c r="UUI65" s="160"/>
      <c r="UUJ65" s="154"/>
      <c r="UUK65" s="161"/>
      <c r="UUL65" s="160"/>
      <c r="UUM65" s="154"/>
      <c r="UUN65" s="161"/>
      <c r="UUO65" s="160"/>
      <c r="UUP65" s="154"/>
      <c r="UUQ65" s="161"/>
      <c r="UUR65" s="160"/>
      <c r="UUS65" s="154"/>
      <c r="UUT65" s="161"/>
      <c r="UUU65" s="160"/>
      <c r="UUV65" s="154"/>
      <c r="UUW65" s="161"/>
      <c r="UUX65" s="160"/>
      <c r="UUY65" s="154"/>
      <c r="UUZ65" s="161"/>
      <c r="UVA65" s="160"/>
      <c r="UVB65" s="154"/>
      <c r="UVC65" s="161"/>
      <c r="UVD65" s="160"/>
      <c r="UVE65" s="154"/>
      <c r="UVF65" s="161"/>
      <c r="UVG65" s="160"/>
      <c r="UVH65" s="154"/>
      <c r="UVI65" s="161"/>
      <c r="UVJ65" s="160"/>
      <c r="UVK65" s="154"/>
      <c r="UVL65" s="161"/>
      <c r="UVM65" s="160"/>
      <c r="UVN65" s="154"/>
      <c r="UVO65" s="161"/>
      <c r="UVP65" s="160"/>
      <c r="UVQ65" s="154"/>
      <c r="UVR65" s="161"/>
      <c r="UVS65" s="160"/>
      <c r="UVT65" s="154"/>
      <c r="UVU65" s="161"/>
      <c r="UVV65" s="160"/>
      <c r="UVW65" s="154"/>
      <c r="UVX65" s="161"/>
      <c r="UVY65" s="160"/>
      <c r="UVZ65" s="154"/>
      <c r="UWA65" s="161"/>
      <c r="UWB65" s="160"/>
      <c r="UWC65" s="154"/>
      <c r="UWD65" s="161"/>
      <c r="UWE65" s="160"/>
      <c r="UWF65" s="154"/>
      <c r="UWG65" s="161"/>
      <c r="UWH65" s="160"/>
      <c r="UWI65" s="154"/>
      <c r="UWJ65" s="161"/>
      <c r="UWK65" s="160"/>
      <c r="UWL65" s="154"/>
      <c r="UWM65" s="161"/>
      <c r="UWN65" s="160"/>
      <c r="UWO65" s="154"/>
      <c r="UWP65" s="161"/>
      <c r="UWQ65" s="160"/>
      <c r="UWR65" s="154"/>
      <c r="UWS65" s="161"/>
      <c r="UWT65" s="160"/>
      <c r="UWU65" s="154"/>
      <c r="UWV65" s="161"/>
      <c r="UWW65" s="160"/>
      <c r="UWX65" s="154"/>
      <c r="UWY65" s="161"/>
      <c r="UWZ65" s="160"/>
      <c r="UXA65" s="154"/>
      <c r="UXB65" s="161"/>
      <c r="UXC65" s="160"/>
      <c r="UXD65" s="154"/>
      <c r="UXE65" s="161"/>
      <c r="UXF65" s="160"/>
      <c r="UXG65" s="154"/>
      <c r="UXH65" s="161"/>
      <c r="UXI65" s="160"/>
      <c r="UXJ65" s="154"/>
      <c r="UXK65" s="161"/>
      <c r="UXL65" s="160"/>
      <c r="UXM65" s="154"/>
      <c r="UXN65" s="161"/>
      <c r="UXO65" s="160"/>
      <c r="UXP65" s="154"/>
      <c r="UXQ65" s="161"/>
      <c r="UXR65" s="160"/>
      <c r="UXS65" s="154"/>
      <c r="UXT65" s="161"/>
      <c r="UXU65" s="160"/>
      <c r="UXV65" s="154"/>
      <c r="UXW65" s="161"/>
      <c r="UXX65" s="160"/>
      <c r="UXY65" s="154"/>
      <c r="UXZ65" s="161"/>
      <c r="UYA65" s="160"/>
      <c r="UYB65" s="154"/>
      <c r="UYC65" s="161"/>
      <c r="UYD65" s="160"/>
      <c r="UYE65" s="154"/>
      <c r="UYF65" s="161"/>
      <c r="UYG65" s="160"/>
      <c r="UYH65" s="154"/>
      <c r="UYI65" s="161"/>
      <c r="UYJ65" s="160"/>
      <c r="UYK65" s="154"/>
      <c r="UYL65" s="161"/>
      <c r="UYM65" s="160"/>
      <c r="UYN65" s="154"/>
      <c r="UYO65" s="161"/>
      <c r="UYP65" s="160"/>
      <c r="UYQ65" s="154"/>
      <c r="UYR65" s="161"/>
      <c r="UYS65" s="160"/>
      <c r="UYT65" s="154"/>
      <c r="UYU65" s="161"/>
      <c r="UYV65" s="160"/>
      <c r="UYW65" s="154"/>
      <c r="UYX65" s="161"/>
      <c r="UYY65" s="160"/>
      <c r="UYZ65" s="154"/>
      <c r="UZA65" s="161"/>
      <c r="UZB65" s="160"/>
      <c r="UZC65" s="154"/>
      <c r="UZD65" s="161"/>
      <c r="UZE65" s="160"/>
      <c r="UZF65" s="154"/>
      <c r="UZG65" s="161"/>
      <c r="UZH65" s="160"/>
      <c r="UZI65" s="154"/>
      <c r="UZJ65" s="161"/>
      <c r="UZK65" s="160"/>
      <c r="UZL65" s="154"/>
      <c r="UZM65" s="161"/>
      <c r="UZN65" s="160"/>
      <c r="UZO65" s="154"/>
      <c r="UZP65" s="161"/>
      <c r="UZQ65" s="160"/>
      <c r="UZR65" s="154"/>
      <c r="UZS65" s="161"/>
      <c r="UZT65" s="160"/>
      <c r="UZU65" s="154"/>
      <c r="UZV65" s="161"/>
      <c r="UZW65" s="160"/>
      <c r="UZX65" s="154"/>
      <c r="UZY65" s="161"/>
      <c r="UZZ65" s="160"/>
      <c r="VAA65" s="154"/>
      <c r="VAB65" s="161"/>
      <c r="VAC65" s="160"/>
      <c r="VAD65" s="154"/>
      <c r="VAE65" s="161"/>
      <c r="VAF65" s="160"/>
      <c r="VAG65" s="154"/>
      <c r="VAH65" s="161"/>
      <c r="VAI65" s="160"/>
      <c r="VAJ65" s="154"/>
      <c r="VAK65" s="161"/>
      <c r="VAL65" s="160"/>
      <c r="VAM65" s="154"/>
      <c r="VAN65" s="161"/>
      <c r="VAO65" s="160"/>
      <c r="VAP65" s="154"/>
      <c r="VAQ65" s="161"/>
      <c r="VAR65" s="160"/>
      <c r="VAS65" s="154"/>
      <c r="VAT65" s="161"/>
      <c r="VAU65" s="160"/>
      <c r="VAV65" s="154"/>
      <c r="VAW65" s="161"/>
      <c r="VAX65" s="160"/>
      <c r="VAY65" s="154"/>
      <c r="VAZ65" s="161"/>
      <c r="VBA65" s="160"/>
      <c r="VBB65" s="154"/>
      <c r="VBC65" s="161"/>
      <c r="VBD65" s="160"/>
      <c r="VBE65" s="154"/>
      <c r="VBF65" s="161"/>
      <c r="VBG65" s="160"/>
      <c r="VBH65" s="154"/>
      <c r="VBI65" s="161"/>
      <c r="VBJ65" s="160"/>
      <c r="VBK65" s="154"/>
      <c r="VBL65" s="161"/>
      <c r="VBM65" s="160"/>
      <c r="VBN65" s="154"/>
      <c r="VBO65" s="161"/>
      <c r="VBP65" s="160"/>
      <c r="VBQ65" s="154"/>
      <c r="VBR65" s="161"/>
      <c r="VBS65" s="160"/>
      <c r="VBT65" s="154"/>
      <c r="VBU65" s="161"/>
      <c r="VBV65" s="160"/>
      <c r="VBW65" s="154"/>
      <c r="VBX65" s="161"/>
      <c r="VBY65" s="160"/>
      <c r="VBZ65" s="154"/>
      <c r="VCA65" s="161"/>
      <c r="VCB65" s="160"/>
      <c r="VCC65" s="154"/>
      <c r="VCD65" s="161"/>
      <c r="VCE65" s="160"/>
      <c r="VCF65" s="154"/>
      <c r="VCG65" s="161"/>
      <c r="VCH65" s="160"/>
      <c r="VCI65" s="154"/>
      <c r="VCJ65" s="161"/>
      <c r="VCK65" s="160"/>
      <c r="VCL65" s="154"/>
      <c r="VCM65" s="161"/>
      <c r="VCN65" s="160"/>
      <c r="VCO65" s="154"/>
      <c r="VCP65" s="161"/>
      <c r="VCQ65" s="160"/>
      <c r="VCR65" s="154"/>
      <c r="VCS65" s="161"/>
      <c r="VCT65" s="160"/>
      <c r="VCU65" s="154"/>
      <c r="VCV65" s="161"/>
      <c r="VCW65" s="160"/>
      <c r="VCX65" s="154"/>
      <c r="VCY65" s="161"/>
      <c r="VCZ65" s="160"/>
      <c r="VDA65" s="154"/>
      <c r="VDB65" s="161"/>
      <c r="VDC65" s="160"/>
      <c r="VDD65" s="154"/>
      <c r="VDE65" s="161"/>
      <c r="VDF65" s="160"/>
      <c r="VDG65" s="154"/>
      <c r="VDH65" s="161"/>
      <c r="VDI65" s="160"/>
      <c r="VDJ65" s="154"/>
      <c r="VDK65" s="161"/>
      <c r="VDL65" s="160"/>
      <c r="VDM65" s="154"/>
      <c r="VDN65" s="161"/>
      <c r="VDO65" s="160"/>
      <c r="VDP65" s="154"/>
      <c r="VDQ65" s="161"/>
      <c r="VDR65" s="160"/>
      <c r="VDS65" s="154"/>
      <c r="VDT65" s="161"/>
      <c r="VDU65" s="160"/>
      <c r="VDV65" s="154"/>
      <c r="VDW65" s="161"/>
      <c r="VDX65" s="160"/>
      <c r="VDY65" s="154"/>
      <c r="VDZ65" s="161"/>
      <c r="VEA65" s="160"/>
      <c r="VEB65" s="154"/>
      <c r="VEC65" s="161"/>
      <c r="VED65" s="160"/>
      <c r="VEE65" s="154"/>
      <c r="VEF65" s="161"/>
      <c r="VEG65" s="160"/>
      <c r="VEH65" s="154"/>
      <c r="VEI65" s="161"/>
      <c r="VEJ65" s="160"/>
      <c r="VEK65" s="154"/>
      <c r="VEL65" s="161"/>
      <c r="VEM65" s="160"/>
      <c r="VEN65" s="154"/>
      <c r="VEO65" s="161"/>
      <c r="VEP65" s="160"/>
      <c r="VEQ65" s="154"/>
      <c r="VER65" s="161"/>
      <c r="VES65" s="160"/>
      <c r="VET65" s="154"/>
      <c r="VEU65" s="161"/>
      <c r="VEV65" s="160"/>
      <c r="VEW65" s="154"/>
      <c r="VEX65" s="161"/>
      <c r="VEY65" s="160"/>
      <c r="VEZ65" s="154"/>
      <c r="VFA65" s="161"/>
      <c r="VFB65" s="160"/>
      <c r="VFC65" s="154"/>
      <c r="VFD65" s="161"/>
      <c r="VFE65" s="160"/>
      <c r="VFF65" s="154"/>
      <c r="VFG65" s="161"/>
      <c r="VFH65" s="160"/>
      <c r="VFI65" s="154"/>
      <c r="VFJ65" s="161"/>
      <c r="VFK65" s="160"/>
      <c r="VFL65" s="154"/>
      <c r="VFM65" s="161"/>
      <c r="VFN65" s="160"/>
      <c r="VFO65" s="154"/>
      <c r="VFP65" s="161"/>
      <c r="VFQ65" s="160"/>
      <c r="VFR65" s="154"/>
      <c r="VFS65" s="161"/>
      <c r="VFT65" s="160"/>
      <c r="VFU65" s="154"/>
      <c r="VFV65" s="161"/>
      <c r="VFW65" s="160"/>
      <c r="VFX65" s="154"/>
      <c r="VFY65" s="161"/>
      <c r="VFZ65" s="160"/>
      <c r="VGA65" s="154"/>
      <c r="VGB65" s="161"/>
      <c r="VGC65" s="160"/>
      <c r="VGD65" s="154"/>
      <c r="VGE65" s="161"/>
      <c r="VGF65" s="160"/>
      <c r="VGG65" s="154"/>
      <c r="VGH65" s="161"/>
      <c r="VGI65" s="160"/>
      <c r="VGJ65" s="154"/>
      <c r="VGK65" s="161"/>
      <c r="VGL65" s="160"/>
      <c r="VGM65" s="154"/>
      <c r="VGN65" s="161"/>
      <c r="VGO65" s="160"/>
      <c r="VGP65" s="154"/>
      <c r="VGQ65" s="161"/>
      <c r="VGR65" s="160"/>
      <c r="VGS65" s="154"/>
      <c r="VGT65" s="161"/>
      <c r="VGU65" s="160"/>
      <c r="VGV65" s="154"/>
      <c r="VGW65" s="161"/>
      <c r="VGX65" s="160"/>
      <c r="VGY65" s="154"/>
      <c r="VGZ65" s="161"/>
      <c r="VHA65" s="160"/>
      <c r="VHB65" s="154"/>
      <c r="VHC65" s="161"/>
      <c r="VHD65" s="160"/>
      <c r="VHE65" s="154"/>
      <c r="VHF65" s="161"/>
      <c r="VHG65" s="160"/>
      <c r="VHH65" s="154"/>
      <c r="VHI65" s="161"/>
      <c r="VHJ65" s="160"/>
      <c r="VHK65" s="154"/>
      <c r="VHL65" s="161"/>
      <c r="VHM65" s="160"/>
      <c r="VHN65" s="154"/>
      <c r="VHO65" s="161"/>
      <c r="VHP65" s="160"/>
      <c r="VHQ65" s="154"/>
      <c r="VHR65" s="161"/>
      <c r="VHS65" s="160"/>
      <c r="VHT65" s="154"/>
      <c r="VHU65" s="161"/>
      <c r="VHV65" s="160"/>
      <c r="VHW65" s="154"/>
      <c r="VHX65" s="161"/>
      <c r="VHY65" s="160"/>
      <c r="VHZ65" s="154"/>
      <c r="VIA65" s="161"/>
      <c r="VIB65" s="160"/>
      <c r="VIC65" s="154"/>
      <c r="VID65" s="161"/>
      <c r="VIE65" s="160"/>
      <c r="VIF65" s="154"/>
      <c r="VIG65" s="161"/>
      <c r="VIH65" s="160"/>
      <c r="VII65" s="154"/>
      <c r="VIJ65" s="161"/>
      <c r="VIK65" s="160"/>
      <c r="VIL65" s="154"/>
      <c r="VIM65" s="161"/>
      <c r="VIN65" s="160"/>
      <c r="VIO65" s="154"/>
      <c r="VIP65" s="161"/>
      <c r="VIQ65" s="160"/>
      <c r="VIR65" s="154"/>
      <c r="VIS65" s="161"/>
      <c r="VIT65" s="160"/>
      <c r="VIU65" s="154"/>
      <c r="VIV65" s="161"/>
      <c r="VIW65" s="160"/>
      <c r="VIX65" s="154"/>
      <c r="VIY65" s="161"/>
      <c r="VIZ65" s="160"/>
      <c r="VJA65" s="154"/>
      <c r="VJB65" s="161"/>
      <c r="VJC65" s="160"/>
      <c r="VJD65" s="154"/>
      <c r="VJE65" s="161"/>
      <c r="VJF65" s="160"/>
      <c r="VJG65" s="154"/>
      <c r="VJH65" s="161"/>
      <c r="VJI65" s="160"/>
      <c r="VJJ65" s="154"/>
      <c r="VJK65" s="161"/>
      <c r="VJL65" s="160"/>
      <c r="VJM65" s="154"/>
      <c r="VJN65" s="161"/>
      <c r="VJO65" s="160"/>
      <c r="VJP65" s="154"/>
      <c r="VJQ65" s="161"/>
      <c r="VJR65" s="160"/>
      <c r="VJS65" s="154"/>
      <c r="VJT65" s="161"/>
      <c r="VJU65" s="160"/>
      <c r="VJV65" s="154"/>
      <c r="VJW65" s="161"/>
      <c r="VJX65" s="160"/>
      <c r="VJY65" s="154"/>
      <c r="VJZ65" s="161"/>
      <c r="VKA65" s="160"/>
      <c r="VKB65" s="154"/>
      <c r="VKC65" s="161"/>
      <c r="VKD65" s="160"/>
      <c r="VKE65" s="154"/>
      <c r="VKF65" s="161"/>
      <c r="VKG65" s="160"/>
      <c r="VKH65" s="154"/>
      <c r="VKI65" s="161"/>
      <c r="VKJ65" s="160"/>
      <c r="VKK65" s="154"/>
      <c r="VKL65" s="161"/>
      <c r="VKM65" s="160"/>
      <c r="VKN65" s="154"/>
      <c r="VKO65" s="161"/>
      <c r="VKP65" s="160"/>
      <c r="VKQ65" s="154"/>
      <c r="VKR65" s="161"/>
      <c r="VKS65" s="160"/>
      <c r="VKT65" s="154"/>
      <c r="VKU65" s="161"/>
      <c r="VKV65" s="160"/>
      <c r="VKW65" s="154"/>
      <c r="VKX65" s="161"/>
      <c r="VKY65" s="160"/>
      <c r="VKZ65" s="154"/>
      <c r="VLA65" s="161"/>
      <c r="VLB65" s="160"/>
      <c r="VLC65" s="154"/>
      <c r="VLD65" s="161"/>
      <c r="VLE65" s="160"/>
      <c r="VLF65" s="154"/>
      <c r="VLG65" s="161"/>
      <c r="VLH65" s="160"/>
      <c r="VLI65" s="154"/>
      <c r="VLJ65" s="161"/>
      <c r="VLK65" s="160"/>
      <c r="VLL65" s="154"/>
      <c r="VLM65" s="161"/>
      <c r="VLN65" s="160"/>
      <c r="VLO65" s="154"/>
      <c r="VLP65" s="161"/>
      <c r="VLQ65" s="160"/>
      <c r="VLR65" s="154"/>
      <c r="VLS65" s="161"/>
      <c r="VLT65" s="160"/>
      <c r="VLU65" s="154"/>
      <c r="VLV65" s="161"/>
      <c r="VLW65" s="160"/>
      <c r="VLX65" s="154"/>
      <c r="VLY65" s="161"/>
      <c r="VLZ65" s="160"/>
      <c r="VMA65" s="154"/>
      <c r="VMB65" s="161"/>
      <c r="VMC65" s="160"/>
      <c r="VMD65" s="154"/>
      <c r="VME65" s="161"/>
      <c r="VMF65" s="160"/>
      <c r="VMG65" s="154"/>
      <c r="VMH65" s="161"/>
      <c r="VMI65" s="160"/>
      <c r="VMJ65" s="154"/>
      <c r="VMK65" s="161"/>
      <c r="VML65" s="160"/>
      <c r="VMM65" s="154"/>
      <c r="VMN65" s="161"/>
      <c r="VMO65" s="160"/>
      <c r="VMP65" s="154"/>
      <c r="VMQ65" s="161"/>
      <c r="VMR65" s="160"/>
      <c r="VMS65" s="154"/>
      <c r="VMT65" s="161"/>
      <c r="VMU65" s="160"/>
      <c r="VMV65" s="154"/>
      <c r="VMW65" s="161"/>
      <c r="VMX65" s="160"/>
      <c r="VMY65" s="154"/>
      <c r="VMZ65" s="161"/>
      <c r="VNA65" s="160"/>
      <c r="VNB65" s="154"/>
      <c r="VNC65" s="161"/>
      <c r="VND65" s="160"/>
      <c r="VNE65" s="154"/>
      <c r="VNF65" s="161"/>
      <c r="VNG65" s="160"/>
      <c r="VNH65" s="154"/>
      <c r="VNI65" s="161"/>
      <c r="VNJ65" s="160"/>
      <c r="VNK65" s="154"/>
      <c r="VNL65" s="161"/>
      <c r="VNM65" s="160"/>
      <c r="VNN65" s="154"/>
      <c r="VNO65" s="161"/>
      <c r="VNP65" s="160"/>
      <c r="VNQ65" s="154"/>
      <c r="VNR65" s="161"/>
      <c r="VNS65" s="160"/>
      <c r="VNT65" s="154"/>
      <c r="VNU65" s="161"/>
      <c r="VNV65" s="160"/>
      <c r="VNW65" s="154"/>
      <c r="VNX65" s="161"/>
      <c r="VNY65" s="160"/>
      <c r="VNZ65" s="154"/>
      <c r="VOA65" s="161"/>
      <c r="VOB65" s="160"/>
      <c r="VOC65" s="154"/>
      <c r="VOD65" s="161"/>
      <c r="VOE65" s="160"/>
      <c r="VOF65" s="154"/>
      <c r="VOG65" s="161"/>
      <c r="VOH65" s="160"/>
      <c r="VOI65" s="154"/>
      <c r="VOJ65" s="161"/>
      <c r="VOK65" s="160"/>
      <c r="VOL65" s="154"/>
      <c r="VOM65" s="161"/>
      <c r="VON65" s="160"/>
      <c r="VOO65" s="154"/>
      <c r="VOP65" s="161"/>
      <c r="VOQ65" s="160"/>
      <c r="VOR65" s="154"/>
      <c r="VOS65" s="161"/>
      <c r="VOT65" s="160"/>
      <c r="VOU65" s="154"/>
      <c r="VOV65" s="161"/>
      <c r="VOW65" s="160"/>
      <c r="VOX65" s="154"/>
      <c r="VOY65" s="161"/>
      <c r="VOZ65" s="160"/>
      <c r="VPA65" s="154"/>
      <c r="VPB65" s="161"/>
      <c r="VPC65" s="160"/>
      <c r="VPD65" s="154"/>
      <c r="VPE65" s="161"/>
      <c r="VPF65" s="160"/>
      <c r="VPG65" s="154"/>
      <c r="VPH65" s="161"/>
      <c r="VPI65" s="160"/>
      <c r="VPJ65" s="154"/>
      <c r="VPK65" s="161"/>
      <c r="VPL65" s="160"/>
      <c r="VPM65" s="154"/>
      <c r="VPN65" s="161"/>
      <c r="VPO65" s="160"/>
      <c r="VPP65" s="154"/>
      <c r="VPQ65" s="161"/>
      <c r="VPR65" s="160"/>
      <c r="VPS65" s="154"/>
      <c r="VPT65" s="161"/>
      <c r="VPU65" s="160"/>
      <c r="VPV65" s="154"/>
      <c r="VPW65" s="161"/>
      <c r="VPX65" s="160"/>
      <c r="VPY65" s="154"/>
      <c r="VPZ65" s="161"/>
      <c r="VQA65" s="160"/>
      <c r="VQB65" s="154"/>
      <c r="VQC65" s="161"/>
      <c r="VQD65" s="160"/>
      <c r="VQE65" s="154"/>
      <c r="VQF65" s="161"/>
      <c r="VQG65" s="160"/>
      <c r="VQH65" s="154"/>
      <c r="VQI65" s="161"/>
      <c r="VQJ65" s="160"/>
      <c r="VQK65" s="154"/>
      <c r="VQL65" s="161"/>
      <c r="VQM65" s="160"/>
      <c r="VQN65" s="154"/>
      <c r="VQO65" s="161"/>
      <c r="VQP65" s="160"/>
      <c r="VQQ65" s="154"/>
      <c r="VQR65" s="161"/>
      <c r="VQS65" s="160"/>
      <c r="VQT65" s="154"/>
      <c r="VQU65" s="161"/>
      <c r="VQV65" s="160"/>
      <c r="VQW65" s="154"/>
      <c r="VQX65" s="161"/>
      <c r="VQY65" s="160"/>
      <c r="VQZ65" s="154"/>
      <c r="VRA65" s="161"/>
      <c r="VRB65" s="160"/>
      <c r="VRC65" s="154"/>
      <c r="VRD65" s="161"/>
      <c r="VRE65" s="160"/>
      <c r="VRF65" s="154"/>
      <c r="VRG65" s="161"/>
      <c r="VRH65" s="160"/>
      <c r="VRI65" s="154"/>
      <c r="VRJ65" s="161"/>
      <c r="VRK65" s="160"/>
      <c r="VRL65" s="154"/>
      <c r="VRM65" s="161"/>
      <c r="VRN65" s="160"/>
      <c r="VRO65" s="154"/>
      <c r="VRP65" s="161"/>
      <c r="VRQ65" s="160"/>
      <c r="VRR65" s="154"/>
      <c r="VRS65" s="161"/>
      <c r="VRT65" s="160"/>
      <c r="VRU65" s="154"/>
      <c r="VRV65" s="161"/>
      <c r="VRW65" s="160"/>
      <c r="VRX65" s="154"/>
      <c r="VRY65" s="161"/>
      <c r="VRZ65" s="160"/>
      <c r="VSA65" s="154"/>
      <c r="VSB65" s="161"/>
      <c r="VSC65" s="160"/>
      <c r="VSD65" s="154"/>
      <c r="VSE65" s="161"/>
      <c r="VSF65" s="160"/>
      <c r="VSG65" s="154"/>
      <c r="VSH65" s="161"/>
      <c r="VSI65" s="160"/>
      <c r="VSJ65" s="154"/>
      <c r="VSK65" s="161"/>
      <c r="VSL65" s="160"/>
      <c r="VSM65" s="154"/>
      <c r="VSN65" s="161"/>
      <c r="VSO65" s="160"/>
      <c r="VSP65" s="154"/>
      <c r="VSQ65" s="161"/>
      <c r="VSR65" s="160"/>
      <c r="VSS65" s="154"/>
      <c r="VST65" s="161"/>
      <c r="VSU65" s="160"/>
      <c r="VSV65" s="154"/>
      <c r="VSW65" s="161"/>
      <c r="VSX65" s="160"/>
      <c r="VSY65" s="154"/>
      <c r="VSZ65" s="161"/>
      <c r="VTA65" s="160"/>
      <c r="VTB65" s="154"/>
      <c r="VTC65" s="161"/>
      <c r="VTD65" s="160"/>
      <c r="VTE65" s="154"/>
      <c r="VTF65" s="161"/>
      <c r="VTG65" s="160"/>
      <c r="VTH65" s="154"/>
      <c r="VTI65" s="161"/>
      <c r="VTJ65" s="160"/>
      <c r="VTK65" s="154"/>
      <c r="VTL65" s="161"/>
      <c r="VTM65" s="160"/>
      <c r="VTN65" s="154"/>
      <c r="VTO65" s="161"/>
      <c r="VTP65" s="160"/>
      <c r="VTQ65" s="154"/>
      <c r="VTR65" s="161"/>
      <c r="VTS65" s="160"/>
      <c r="VTT65" s="154"/>
      <c r="VTU65" s="161"/>
      <c r="VTV65" s="160"/>
      <c r="VTW65" s="154"/>
      <c r="VTX65" s="161"/>
      <c r="VTY65" s="160"/>
      <c r="VTZ65" s="154"/>
      <c r="VUA65" s="161"/>
      <c r="VUB65" s="160"/>
      <c r="VUC65" s="154"/>
      <c r="VUD65" s="161"/>
      <c r="VUE65" s="160"/>
      <c r="VUF65" s="154"/>
      <c r="VUG65" s="161"/>
      <c r="VUH65" s="160"/>
      <c r="VUI65" s="154"/>
      <c r="VUJ65" s="161"/>
      <c r="VUK65" s="160"/>
      <c r="VUL65" s="154"/>
      <c r="VUM65" s="161"/>
      <c r="VUN65" s="160"/>
      <c r="VUO65" s="154"/>
      <c r="VUP65" s="161"/>
      <c r="VUQ65" s="160"/>
      <c r="VUR65" s="154"/>
      <c r="VUS65" s="161"/>
      <c r="VUT65" s="160"/>
      <c r="VUU65" s="154"/>
      <c r="VUV65" s="161"/>
      <c r="VUW65" s="160"/>
      <c r="VUX65" s="154"/>
      <c r="VUY65" s="161"/>
      <c r="VUZ65" s="160"/>
      <c r="VVA65" s="154"/>
      <c r="VVB65" s="161"/>
      <c r="VVC65" s="160"/>
      <c r="VVD65" s="154"/>
      <c r="VVE65" s="161"/>
      <c r="VVF65" s="160"/>
      <c r="VVG65" s="154"/>
      <c r="VVH65" s="161"/>
      <c r="VVI65" s="160"/>
      <c r="VVJ65" s="154"/>
      <c r="VVK65" s="161"/>
      <c r="VVL65" s="160"/>
      <c r="VVM65" s="154"/>
      <c r="VVN65" s="161"/>
      <c r="VVO65" s="160"/>
      <c r="VVP65" s="154"/>
      <c r="VVQ65" s="161"/>
      <c r="VVR65" s="160"/>
      <c r="VVS65" s="154"/>
      <c r="VVT65" s="161"/>
      <c r="VVU65" s="160"/>
      <c r="VVV65" s="154"/>
      <c r="VVW65" s="161"/>
      <c r="VVX65" s="160"/>
      <c r="VVY65" s="154"/>
      <c r="VVZ65" s="161"/>
      <c r="VWA65" s="160"/>
      <c r="VWB65" s="154"/>
      <c r="VWC65" s="161"/>
      <c r="VWD65" s="160"/>
      <c r="VWE65" s="154"/>
      <c r="VWF65" s="161"/>
      <c r="VWG65" s="160"/>
      <c r="VWH65" s="154"/>
      <c r="VWI65" s="161"/>
      <c r="VWJ65" s="160"/>
      <c r="VWK65" s="154"/>
      <c r="VWL65" s="161"/>
      <c r="VWM65" s="160"/>
      <c r="VWN65" s="154"/>
      <c r="VWO65" s="161"/>
      <c r="VWP65" s="160"/>
      <c r="VWQ65" s="154"/>
      <c r="VWR65" s="161"/>
      <c r="VWS65" s="160"/>
      <c r="VWT65" s="154"/>
      <c r="VWU65" s="161"/>
      <c r="VWV65" s="160"/>
      <c r="VWW65" s="154"/>
      <c r="VWX65" s="161"/>
      <c r="VWY65" s="160"/>
      <c r="VWZ65" s="154"/>
      <c r="VXA65" s="161"/>
      <c r="VXB65" s="160"/>
      <c r="VXC65" s="154"/>
      <c r="VXD65" s="161"/>
      <c r="VXE65" s="160"/>
      <c r="VXF65" s="154"/>
      <c r="VXG65" s="161"/>
      <c r="VXH65" s="160"/>
      <c r="VXI65" s="154"/>
      <c r="VXJ65" s="161"/>
      <c r="VXK65" s="160"/>
      <c r="VXL65" s="154"/>
      <c r="VXM65" s="161"/>
      <c r="VXN65" s="160"/>
      <c r="VXO65" s="154"/>
      <c r="VXP65" s="161"/>
      <c r="VXQ65" s="160"/>
      <c r="VXR65" s="154"/>
      <c r="VXS65" s="161"/>
      <c r="VXT65" s="160"/>
      <c r="VXU65" s="154"/>
      <c r="VXV65" s="161"/>
      <c r="VXW65" s="160"/>
      <c r="VXX65" s="154"/>
      <c r="VXY65" s="161"/>
      <c r="VXZ65" s="160"/>
      <c r="VYA65" s="154"/>
      <c r="VYB65" s="161"/>
      <c r="VYC65" s="160"/>
      <c r="VYD65" s="154"/>
      <c r="VYE65" s="161"/>
      <c r="VYF65" s="160"/>
      <c r="VYG65" s="154"/>
      <c r="VYH65" s="161"/>
      <c r="VYI65" s="160"/>
      <c r="VYJ65" s="154"/>
      <c r="VYK65" s="161"/>
      <c r="VYL65" s="160"/>
      <c r="VYM65" s="154"/>
      <c r="VYN65" s="161"/>
      <c r="VYO65" s="160"/>
      <c r="VYP65" s="154"/>
      <c r="VYQ65" s="161"/>
      <c r="VYR65" s="160"/>
      <c r="VYS65" s="154"/>
      <c r="VYT65" s="161"/>
      <c r="VYU65" s="160"/>
      <c r="VYV65" s="154"/>
      <c r="VYW65" s="161"/>
      <c r="VYX65" s="160"/>
      <c r="VYY65" s="154"/>
      <c r="VYZ65" s="161"/>
      <c r="VZA65" s="160"/>
      <c r="VZB65" s="154"/>
      <c r="VZC65" s="161"/>
      <c r="VZD65" s="160"/>
      <c r="VZE65" s="154"/>
      <c r="VZF65" s="161"/>
      <c r="VZG65" s="160"/>
      <c r="VZH65" s="154"/>
      <c r="VZI65" s="161"/>
      <c r="VZJ65" s="160"/>
      <c r="VZK65" s="154"/>
      <c r="VZL65" s="161"/>
      <c r="VZM65" s="160"/>
      <c r="VZN65" s="154"/>
      <c r="VZO65" s="161"/>
      <c r="VZP65" s="160"/>
      <c r="VZQ65" s="154"/>
      <c r="VZR65" s="161"/>
      <c r="VZS65" s="160"/>
      <c r="VZT65" s="154"/>
      <c r="VZU65" s="161"/>
      <c r="VZV65" s="160"/>
      <c r="VZW65" s="154"/>
      <c r="VZX65" s="161"/>
      <c r="VZY65" s="160"/>
      <c r="VZZ65" s="154"/>
      <c r="WAA65" s="161"/>
      <c r="WAB65" s="160"/>
      <c r="WAC65" s="154"/>
      <c r="WAD65" s="161"/>
      <c r="WAE65" s="160"/>
      <c r="WAF65" s="154"/>
      <c r="WAG65" s="161"/>
      <c r="WAH65" s="160"/>
      <c r="WAI65" s="154"/>
      <c r="WAJ65" s="161"/>
      <c r="WAK65" s="160"/>
      <c r="WAL65" s="154"/>
      <c r="WAM65" s="161"/>
      <c r="WAN65" s="160"/>
      <c r="WAO65" s="154"/>
      <c r="WAP65" s="161"/>
      <c r="WAQ65" s="160"/>
      <c r="WAR65" s="154"/>
      <c r="WAS65" s="161"/>
      <c r="WAT65" s="160"/>
      <c r="WAU65" s="154"/>
      <c r="WAV65" s="161"/>
      <c r="WAW65" s="160"/>
      <c r="WAX65" s="154"/>
      <c r="WAY65" s="161"/>
      <c r="WAZ65" s="160"/>
      <c r="WBA65" s="154"/>
      <c r="WBB65" s="161"/>
      <c r="WBC65" s="160"/>
      <c r="WBD65" s="154"/>
      <c r="WBE65" s="161"/>
      <c r="WBF65" s="160"/>
      <c r="WBG65" s="154"/>
      <c r="WBH65" s="161"/>
      <c r="WBI65" s="160"/>
      <c r="WBJ65" s="154"/>
      <c r="WBK65" s="161"/>
      <c r="WBL65" s="160"/>
      <c r="WBM65" s="154"/>
      <c r="WBN65" s="161"/>
      <c r="WBO65" s="160"/>
      <c r="WBP65" s="154"/>
      <c r="WBQ65" s="161"/>
      <c r="WBR65" s="160"/>
      <c r="WBS65" s="154"/>
      <c r="WBT65" s="161"/>
      <c r="WBU65" s="160"/>
      <c r="WBV65" s="154"/>
      <c r="WBW65" s="161"/>
      <c r="WBX65" s="160"/>
      <c r="WBY65" s="154"/>
      <c r="WBZ65" s="161"/>
      <c r="WCA65" s="160"/>
      <c r="WCB65" s="154"/>
      <c r="WCC65" s="161"/>
      <c r="WCD65" s="160"/>
      <c r="WCE65" s="154"/>
      <c r="WCF65" s="161"/>
      <c r="WCG65" s="160"/>
      <c r="WCH65" s="154"/>
      <c r="WCI65" s="161"/>
      <c r="WCJ65" s="160"/>
      <c r="WCK65" s="154"/>
      <c r="WCL65" s="161"/>
      <c r="WCM65" s="160"/>
      <c r="WCN65" s="154"/>
      <c r="WCO65" s="161"/>
      <c r="WCP65" s="160"/>
      <c r="WCQ65" s="154"/>
      <c r="WCR65" s="161"/>
      <c r="WCS65" s="160"/>
      <c r="WCT65" s="154"/>
      <c r="WCU65" s="161"/>
      <c r="WCV65" s="160"/>
      <c r="WCW65" s="154"/>
      <c r="WCX65" s="161"/>
      <c r="WCY65" s="160"/>
      <c r="WCZ65" s="154"/>
      <c r="WDA65" s="161"/>
      <c r="WDB65" s="160"/>
      <c r="WDC65" s="154"/>
      <c r="WDD65" s="161"/>
      <c r="WDE65" s="160"/>
      <c r="WDF65" s="154"/>
      <c r="WDG65" s="161"/>
      <c r="WDH65" s="160"/>
      <c r="WDI65" s="154"/>
      <c r="WDJ65" s="161"/>
      <c r="WDK65" s="160"/>
      <c r="WDL65" s="154"/>
      <c r="WDM65" s="161"/>
      <c r="WDN65" s="160"/>
      <c r="WDO65" s="154"/>
      <c r="WDP65" s="161"/>
      <c r="WDQ65" s="160"/>
      <c r="WDR65" s="154"/>
      <c r="WDS65" s="161"/>
      <c r="WDT65" s="160"/>
      <c r="WDU65" s="154"/>
      <c r="WDV65" s="161"/>
      <c r="WDW65" s="160"/>
      <c r="WDX65" s="154"/>
      <c r="WDY65" s="161"/>
      <c r="WDZ65" s="160"/>
      <c r="WEA65" s="154"/>
      <c r="WEB65" s="161"/>
      <c r="WEC65" s="160"/>
      <c r="WED65" s="154"/>
      <c r="WEE65" s="161"/>
      <c r="WEF65" s="160"/>
      <c r="WEG65" s="154"/>
      <c r="WEH65" s="161"/>
      <c r="WEI65" s="160"/>
      <c r="WEJ65" s="154"/>
      <c r="WEK65" s="161"/>
      <c r="WEL65" s="160"/>
      <c r="WEM65" s="154"/>
      <c r="WEN65" s="161"/>
      <c r="WEO65" s="160"/>
      <c r="WEP65" s="154"/>
      <c r="WEQ65" s="161"/>
      <c r="WER65" s="160"/>
      <c r="WES65" s="154"/>
      <c r="WET65" s="161"/>
      <c r="WEU65" s="160"/>
      <c r="WEV65" s="154"/>
      <c r="WEW65" s="161"/>
      <c r="WEX65" s="160"/>
      <c r="WEY65" s="154"/>
      <c r="WEZ65" s="161"/>
      <c r="WFA65" s="160"/>
      <c r="WFB65" s="154"/>
      <c r="WFC65" s="161"/>
      <c r="WFD65" s="160"/>
      <c r="WFE65" s="154"/>
      <c r="WFF65" s="161"/>
      <c r="WFG65" s="160"/>
      <c r="WFH65" s="154"/>
      <c r="WFI65" s="161"/>
      <c r="WFJ65" s="160"/>
      <c r="WFK65" s="154"/>
      <c r="WFL65" s="161"/>
      <c r="WFM65" s="160"/>
      <c r="WFN65" s="154"/>
      <c r="WFO65" s="161"/>
      <c r="WFP65" s="160"/>
      <c r="WFQ65" s="154"/>
      <c r="WFR65" s="161"/>
      <c r="WFS65" s="160"/>
      <c r="WFT65" s="154"/>
      <c r="WFU65" s="161"/>
      <c r="WFV65" s="160"/>
      <c r="WFW65" s="154"/>
      <c r="WFX65" s="161"/>
      <c r="WFY65" s="160"/>
      <c r="WFZ65" s="154"/>
      <c r="WGA65" s="161"/>
      <c r="WGB65" s="160"/>
      <c r="WGC65" s="154"/>
      <c r="WGD65" s="161"/>
      <c r="WGE65" s="160"/>
      <c r="WGF65" s="154"/>
      <c r="WGG65" s="161"/>
      <c r="WGH65" s="160"/>
      <c r="WGI65" s="154"/>
      <c r="WGJ65" s="161"/>
      <c r="WGK65" s="160"/>
      <c r="WGL65" s="154"/>
      <c r="WGM65" s="161"/>
      <c r="WGN65" s="160"/>
      <c r="WGO65" s="154"/>
      <c r="WGP65" s="161"/>
      <c r="WGQ65" s="160"/>
      <c r="WGR65" s="154"/>
      <c r="WGS65" s="161"/>
      <c r="WGT65" s="160"/>
      <c r="WGU65" s="154"/>
      <c r="WGV65" s="161"/>
      <c r="WGW65" s="160"/>
      <c r="WGX65" s="154"/>
      <c r="WGY65" s="161"/>
      <c r="WGZ65" s="160"/>
      <c r="WHA65" s="154"/>
      <c r="WHB65" s="161"/>
      <c r="WHC65" s="160"/>
      <c r="WHD65" s="154"/>
      <c r="WHE65" s="161"/>
      <c r="WHF65" s="160"/>
      <c r="WHG65" s="154"/>
      <c r="WHH65" s="161"/>
      <c r="WHI65" s="160"/>
      <c r="WHJ65" s="154"/>
      <c r="WHK65" s="161"/>
      <c r="WHL65" s="160"/>
      <c r="WHM65" s="154"/>
      <c r="WHN65" s="161"/>
      <c r="WHO65" s="160"/>
      <c r="WHP65" s="154"/>
      <c r="WHQ65" s="161"/>
      <c r="WHR65" s="160"/>
      <c r="WHS65" s="154"/>
      <c r="WHT65" s="161"/>
      <c r="WHU65" s="160"/>
      <c r="WHV65" s="154"/>
      <c r="WHW65" s="161"/>
      <c r="WHX65" s="160"/>
      <c r="WHY65" s="154"/>
      <c r="WHZ65" s="161"/>
      <c r="WIA65" s="160"/>
      <c r="WIB65" s="154"/>
      <c r="WIC65" s="161"/>
      <c r="WID65" s="160"/>
      <c r="WIE65" s="154"/>
      <c r="WIF65" s="161"/>
      <c r="WIG65" s="160"/>
      <c r="WIH65" s="154"/>
      <c r="WII65" s="161"/>
      <c r="WIJ65" s="160"/>
      <c r="WIK65" s="154"/>
      <c r="WIL65" s="161"/>
      <c r="WIM65" s="160"/>
      <c r="WIN65" s="154"/>
      <c r="WIO65" s="161"/>
      <c r="WIP65" s="160"/>
      <c r="WIQ65" s="154"/>
      <c r="WIR65" s="161"/>
      <c r="WIS65" s="160"/>
      <c r="WIT65" s="154"/>
      <c r="WIU65" s="161"/>
      <c r="WIV65" s="160"/>
      <c r="WIW65" s="154"/>
      <c r="WIX65" s="161"/>
      <c r="WIY65" s="160"/>
      <c r="WIZ65" s="154"/>
      <c r="WJA65" s="161"/>
      <c r="WJB65" s="160"/>
      <c r="WJC65" s="154"/>
      <c r="WJD65" s="161"/>
      <c r="WJE65" s="160"/>
      <c r="WJF65" s="154"/>
      <c r="WJG65" s="161"/>
      <c r="WJH65" s="160"/>
      <c r="WJI65" s="154"/>
      <c r="WJJ65" s="161"/>
      <c r="WJK65" s="160"/>
      <c r="WJL65" s="154"/>
      <c r="WJM65" s="161"/>
      <c r="WJN65" s="160"/>
      <c r="WJO65" s="154"/>
      <c r="WJP65" s="161"/>
      <c r="WJQ65" s="160"/>
      <c r="WJR65" s="154"/>
      <c r="WJS65" s="161"/>
      <c r="WJT65" s="160"/>
      <c r="WJU65" s="154"/>
      <c r="WJV65" s="161"/>
      <c r="WJW65" s="160"/>
      <c r="WJX65" s="154"/>
      <c r="WJY65" s="161"/>
      <c r="WJZ65" s="160"/>
      <c r="WKA65" s="154"/>
      <c r="WKB65" s="161"/>
      <c r="WKC65" s="160"/>
      <c r="WKD65" s="154"/>
      <c r="WKE65" s="161"/>
      <c r="WKF65" s="160"/>
      <c r="WKG65" s="154"/>
      <c r="WKH65" s="161"/>
      <c r="WKI65" s="160"/>
      <c r="WKJ65" s="154"/>
      <c r="WKK65" s="161"/>
      <c r="WKL65" s="160"/>
      <c r="WKM65" s="154"/>
      <c r="WKN65" s="161"/>
      <c r="WKO65" s="160"/>
      <c r="WKP65" s="154"/>
      <c r="WKQ65" s="161"/>
      <c r="WKR65" s="160"/>
      <c r="WKS65" s="154"/>
      <c r="WKT65" s="161"/>
      <c r="WKU65" s="160"/>
      <c r="WKV65" s="154"/>
      <c r="WKW65" s="161"/>
      <c r="WKX65" s="160"/>
      <c r="WKY65" s="154"/>
      <c r="WKZ65" s="161"/>
      <c r="WLA65" s="160"/>
      <c r="WLB65" s="154"/>
      <c r="WLC65" s="161"/>
      <c r="WLD65" s="160"/>
      <c r="WLE65" s="154"/>
      <c r="WLF65" s="161"/>
      <c r="WLG65" s="160"/>
      <c r="WLH65" s="154"/>
      <c r="WLI65" s="161"/>
      <c r="WLJ65" s="160"/>
      <c r="WLK65" s="154"/>
      <c r="WLL65" s="161"/>
      <c r="WLM65" s="160"/>
      <c r="WLN65" s="154"/>
      <c r="WLO65" s="161"/>
      <c r="WLP65" s="160"/>
      <c r="WLQ65" s="154"/>
      <c r="WLR65" s="161"/>
      <c r="WLS65" s="160"/>
      <c r="WLT65" s="154"/>
      <c r="WLU65" s="161"/>
      <c r="WLV65" s="160"/>
      <c r="WLW65" s="154"/>
      <c r="WLX65" s="161"/>
      <c r="WLY65" s="160"/>
      <c r="WLZ65" s="154"/>
      <c r="WMA65" s="161"/>
      <c r="WMB65" s="160"/>
      <c r="WMC65" s="154"/>
      <c r="WMD65" s="161"/>
      <c r="WME65" s="160"/>
      <c r="WMF65" s="154"/>
      <c r="WMG65" s="161"/>
      <c r="WMH65" s="160"/>
      <c r="WMI65" s="154"/>
      <c r="WMJ65" s="161"/>
      <c r="WMK65" s="160"/>
      <c r="WML65" s="154"/>
      <c r="WMM65" s="161"/>
      <c r="WMN65" s="160"/>
      <c r="WMO65" s="154"/>
      <c r="WMP65" s="161"/>
      <c r="WMQ65" s="160"/>
      <c r="WMR65" s="154"/>
      <c r="WMS65" s="161"/>
      <c r="WMT65" s="160"/>
      <c r="WMU65" s="154"/>
      <c r="WMV65" s="161"/>
      <c r="WMW65" s="160"/>
      <c r="WMX65" s="154"/>
      <c r="WMY65" s="161"/>
      <c r="WMZ65" s="160"/>
      <c r="WNA65" s="154"/>
      <c r="WNB65" s="161"/>
      <c r="WNC65" s="160"/>
      <c r="WND65" s="154"/>
      <c r="WNE65" s="161"/>
      <c r="WNF65" s="160"/>
      <c r="WNG65" s="154"/>
      <c r="WNH65" s="161"/>
      <c r="WNI65" s="160"/>
      <c r="WNJ65" s="154"/>
      <c r="WNK65" s="161"/>
      <c r="WNL65" s="160"/>
      <c r="WNM65" s="154"/>
      <c r="WNN65" s="161"/>
      <c r="WNO65" s="160"/>
      <c r="WNP65" s="154"/>
      <c r="WNQ65" s="161"/>
      <c r="WNR65" s="160"/>
      <c r="WNS65" s="154"/>
      <c r="WNT65" s="161"/>
      <c r="WNU65" s="160"/>
      <c r="WNV65" s="154"/>
      <c r="WNW65" s="161"/>
      <c r="WNX65" s="160"/>
      <c r="WNY65" s="154"/>
      <c r="WNZ65" s="161"/>
      <c r="WOA65" s="160"/>
      <c r="WOB65" s="154"/>
      <c r="WOC65" s="161"/>
      <c r="WOD65" s="160"/>
      <c r="WOE65" s="154"/>
      <c r="WOF65" s="161"/>
      <c r="WOG65" s="160"/>
      <c r="WOH65" s="154"/>
      <c r="WOI65" s="161"/>
      <c r="WOJ65" s="160"/>
      <c r="WOK65" s="154"/>
      <c r="WOL65" s="161"/>
      <c r="WOM65" s="160"/>
      <c r="WON65" s="154"/>
      <c r="WOO65" s="161"/>
      <c r="WOP65" s="160"/>
      <c r="WOQ65" s="154"/>
      <c r="WOR65" s="161"/>
      <c r="WOS65" s="160"/>
      <c r="WOT65" s="154"/>
      <c r="WOU65" s="161"/>
      <c r="WOV65" s="160"/>
      <c r="WOW65" s="154"/>
      <c r="WOX65" s="161"/>
      <c r="WOY65" s="160"/>
      <c r="WOZ65" s="154"/>
      <c r="WPA65" s="161"/>
      <c r="WPB65" s="160"/>
      <c r="WPC65" s="154"/>
      <c r="WPD65" s="161"/>
      <c r="WPE65" s="160"/>
      <c r="WPF65" s="154"/>
      <c r="WPG65" s="161"/>
      <c r="WPH65" s="160"/>
      <c r="WPI65" s="154"/>
      <c r="WPJ65" s="161"/>
      <c r="WPK65" s="160"/>
      <c r="WPL65" s="154"/>
      <c r="WPM65" s="161"/>
      <c r="WPN65" s="160"/>
      <c r="WPO65" s="154"/>
      <c r="WPP65" s="161"/>
      <c r="WPQ65" s="160"/>
      <c r="WPR65" s="154"/>
      <c r="WPS65" s="161"/>
      <c r="WPT65" s="160"/>
      <c r="WPU65" s="154"/>
      <c r="WPV65" s="161"/>
      <c r="WPW65" s="160"/>
      <c r="WPX65" s="154"/>
      <c r="WPY65" s="161"/>
      <c r="WPZ65" s="160"/>
      <c r="WQA65" s="154"/>
      <c r="WQB65" s="161"/>
      <c r="WQC65" s="160"/>
      <c r="WQD65" s="154"/>
      <c r="WQE65" s="161"/>
      <c r="WQF65" s="160"/>
      <c r="WQG65" s="154"/>
      <c r="WQH65" s="161"/>
      <c r="WQI65" s="160"/>
      <c r="WQJ65" s="154"/>
      <c r="WQK65" s="161"/>
      <c r="WQL65" s="160"/>
      <c r="WQM65" s="154"/>
      <c r="WQN65" s="161"/>
      <c r="WQO65" s="160"/>
      <c r="WQP65" s="154"/>
      <c r="WQQ65" s="161"/>
      <c r="WQR65" s="160"/>
      <c r="WQS65" s="154"/>
      <c r="WQT65" s="161"/>
      <c r="WQU65" s="160"/>
      <c r="WQV65" s="154"/>
      <c r="WQW65" s="161"/>
      <c r="WQX65" s="160"/>
      <c r="WQY65" s="154"/>
      <c r="WQZ65" s="161"/>
      <c r="WRA65" s="160"/>
      <c r="WRB65" s="154"/>
      <c r="WRC65" s="161"/>
      <c r="WRD65" s="160"/>
      <c r="WRE65" s="154"/>
      <c r="WRF65" s="161"/>
      <c r="WRG65" s="160"/>
      <c r="WRH65" s="154"/>
      <c r="WRI65" s="161"/>
      <c r="WRJ65" s="160"/>
      <c r="WRK65" s="154"/>
      <c r="WRL65" s="161"/>
      <c r="WRM65" s="160"/>
      <c r="WRN65" s="154"/>
      <c r="WRO65" s="161"/>
      <c r="WRP65" s="160"/>
      <c r="WRQ65" s="154"/>
      <c r="WRR65" s="161"/>
      <c r="WRS65" s="160"/>
      <c r="WRT65" s="154"/>
      <c r="WRU65" s="161"/>
      <c r="WRV65" s="160"/>
      <c r="WRW65" s="154"/>
      <c r="WRX65" s="161"/>
      <c r="WRY65" s="160"/>
      <c r="WRZ65" s="154"/>
      <c r="WSA65" s="161"/>
      <c r="WSB65" s="160"/>
      <c r="WSC65" s="154"/>
      <c r="WSD65" s="161"/>
      <c r="WSE65" s="160"/>
      <c r="WSF65" s="154"/>
      <c r="WSG65" s="161"/>
      <c r="WSH65" s="160"/>
      <c r="WSI65" s="154"/>
      <c r="WSJ65" s="161"/>
      <c r="WSK65" s="160"/>
      <c r="WSL65" s="154"/>
      <c r="WSM65" s="161"/>
      <c r="WSN65" s="160"/>
      <c r="WSO65" s="154"/>
      <c r="WSP65" s="161"/>
      <c r="WSQ65" s="160"/>
      <c r="WSR65" s="154"/>
      <c r="WSS65" s="161"/>
      <c r="WST65" s="160"/>
      <c r="WSU65" s="154"/>
      <c r="WSV65" s="161"/>
      <c r="WSW65" s="160"/>
      <c r="WSX65" s="154"/>
      <c r="WSY65" s="161"/>
      <c r="WSZ65" s="160"/>
      <c r="WTA65" s="154"/>
      <c r="WTB65" s="161"/>
      <c r="WTC65" s="160"/>
      <c r="WTD65" s="154"/>
      <c r="WTE65" s="161"/>
      <c r="WTF65" s="160"/>
      <c r="WTG65" s="154"/>
      <c r="WTH65" s="161"/>
      <c r="WTI65" s="160"/>
      <c r="WTJ65" s="154"/>
      <c r="WTK65" s="161"/>
      <c r="WTL65" s="160"/>
      <c r="WTM65" s="154"/>
      <c r="WTN65" s="161"/>
      <c r="WTO65" s="160"/>
      <c r="WTP65" s="154"/>
      <c r="WTQ65" s="161"/>
      <c r="WTR65" s="160"/>
      <c r="WTS65" s="154"/>
      <c r="WTT65" s="161"/>
      <c r="WTU65" s="160"/>
      <c r="WTV65" s="154"/>
      <c r="WTW65" s="161"/>
      <c r="WTX65" s="160"/>
      <c r="WTY65" s="154"/>
      <c r="WTZ65" s="161"/>
      <c r="WUA65" s="160"/>
      <c r="WUB65" s="154"/>
      <c r="WUC65" s="161"/>
      <c r="WUD65" s="160"/>
      <c r="WUE65" s="154"/>
      <c r="WUF65" s="161"/>
      <c r="WUG65" s="160"/>
      <c r="WUH65" s="154"/>
      <c r="WUI65" s="161"/>
      <c r="WUJ65" s="160"/>
      <c r="WUK65" s="154"/>
      <c r="WUL65" s="161"/>
      <c r="WUM65" s="160"/>
      <c r="WUN65" s="154"/>
      <c r="WUO65" s="161"/>
      <c r="WUP65" s="160"/>
      <c r="WUQ65" s="154"/>
      <c r="WUR65" s="161"/>
      <c r="WUS65" s="160"/>
      <c r="WUT65" s="154"/>
      <c r="WUU65" s="161"/>
      <c r="WUV65" s="160"/>
      <c r="WUW65" s="154"/>
      <c r="WUX65" s="161"/>
      <c r="WUY65" s="160"/>
      <c r="WUZ65" s="154"/>
      <c r="WVA65" s="161"/>
      <c r="WVB65" s="160"/>
      <c r="WVC65" s="154"/>
      <c r="WVD65" s="161"/>
      <c r="WVE65" s="160"/>
      <c r="WVF65" s="154"/>
      <c r="WVG65" s="161"/>
      <c r="WVH65" s="160"/>
      <c r="WVI65" s="154"/>
      <c r="WVJ65" s="161"/>
      <c r="WVK65" s="160"/>
      <c r="WVL65" s="154"/>
      <c r="WVM65" s="161"/>
      <c r="WVN65" s="160"/>
      <c r="WVO65" s="154"/>
      <c r="WVP65" s="161"/>
      <c r="WVQ65" s="160"/>
      <c r="WVR65" s="154"/>
      <c r="WVS65" s="161"/>
      <c r="WVT65" s="160"/>
      <c r="WVU65" s="154"/>
      <c r="WVV65" s="161"/>
      <c r="WVW65" s="160"/>
      <c r="WVX65" s="154"/>
      <c r="WVY65" s="161"/>
      <c r="WVZ65" s="160"/>
      <c r="WWA65" s="154"/>
      <c r="WWB65" s="161"/>
      <c r="WWC65" s="160"/>
      <c r="WWD65" s="154"/>
      <c r="WWE65" s="161"/>
      <c r="WWF65" s="160"/>
      <c r="WWG65" s="154"/>
      <c r="WWH65" s="161"/>
      <c r="WWI65" s="160"/>
      <c r="WWJ65" s="154"/>
      <c r="WWK65" s="161"/>
      <c r="WWL65" s="160"/>
      <c r="WWM65" s="154"/>
      <c r="WWN65" s="161"/>
      <c r="WWO65" s="160"/>
      <c r="WWP65" s="154"/>
      <c r="WWQ65" s="161"/>
      <c r="WWR65" s="160"/>
      <c r="WWS65" s="154"/>
      <c r="WWT65" s="161"/>
      <c r="WWU65" s="160"/>
      <c r="WWV65" s="154"/>
      <c r="WWW65" s="161"/>
      <c r="WWX65" s="160"/>
      <c r="WWY65" s="154"/>
      <c r="WWZ65" s="161"/>
      <c r="WXA65" s="160"/>
      <c r="WXB65" s="154"/>
      <c r="WXC65" s="161"/>
      <c r="WXD65" s="160"/>
      <c r="WXE65" s="154"/>
      <c r="WXF65" s="161"/>
      <c r="WXG65" s="160"/>
      <c r="WXH65" s="154"/>
      <c r="WXI65" s="161"/>
      <c r="WXJ65" s="160"/>
      <c r="WXK65" s="154"/>
      <c r="WXL65" s="161"/>
      <c r="WXM65" s="160"/>
      <c r="WXN65" s="154"/>
      <c r="WXO65" s="161"/>
      <c r="WXP65" s="160"/>
      <c r="WXQ65" s="154"/>
      <c r="WXR65" s="161"/>
      <c r="WXS65" s="160"/>
      <c r="WXT65" s="154"/>
      <c r="WXU65" s="161"/>
      <c r="WXV65" s="160"/>
      <c r="WXW65" s="154"/>
      <c r="WXX65" s="161"/>
      <c r="WXY65" s="160"/>
      <c r="WXZ65" s="154"/>
      <c r="WYA65" s="161"/>
      <c r="WYB65" s="160"/>
      <c r="WYC65" s="154"/>
      <c r="WYD65" s="161"/>
      <c r="WYE65" s="160"/>
      <c r="WYF65" s="154"/>
      <c r="WYG65" s="161"/>
      <c r="WYH65" s="160"/>
      <c r="WYI65" s="154"/>
      <c r="WYJ65" s="161"/>
      <c r="WYK65" s="160"/>
      <c r="WYL65" s="154"/>
      <c r="WYM65" s="161"/>
      <c r="WYN65" s="160"/>
      <c r="WYO65" s="154"/>
      <c r="WYP65" s="161"/>
      <c r="WYQ65" s="160"/>
      <c r="WYR65" s="154"/>
      <c r="WYS65" s="161"/>
      <c r="WYT65" s="160"/>
      <c r="WYU65" s="154"/>
      <c r="WYV65" s="161"/>
      <c r="WYW65" s="160"/>
      <c r="WYX65" s="154"/>
      <c r="WYY65" s="161"/>
      <c r="WYZ65" s="160"/>
      <c r="WZA65" s="154"/>
      <c r="WZB65" s="161"/>
      <c r="WZC65" s="160"/>
      <c r="WZD65" s="154"/>
      <c r="WZE65" s="161"/>
      <c r="WZF65" s="160"/>
      <c r="WZG65" s="154"/>
      <c r="WZH65" s="161"/>
      <c r="WZI65" s="160"/>
      <c r="WZJ65" s="154"/>
      <c r="WZK65" s="161"/>
      <c r="WZL65" s="160"/>
      <c r="WZM65" s="154"/>
      <c r="WZN65" s="161"/>
      <c r="WZO65" s="160"/>
      <c r="WZP65" s="154"/>
      <c r="WZQ65" s="161"/>
      <c r="WZR65" s="160"/>
      <c r="WZS65" s="154"/>
      <c r="WZT65" s="161"/>
      <c r="WZU65" s="160"/>
      <c r="WZV65" s="154"/>
      <c r="WZW65" s="161"/>
      <c r="WZX65" s="160"/>
      <c r="WZY65" s="154"/>
      <c r="WZZ65" s="161"/>
      <c r="XAA65" s="160"/>
      <c r="XAB65" s="154"/>
      <c r="XAC65" s="161"/>
      <c r="XAD65" s="160"/>
      <c r="XAE65" s="154"/>
      <c r="XAF65" s="161"/>
      <c r="XAG65" s="160"/>
      <c r="XAH65" s="154"/>
      <c r="XAI65" s="161"/>
      <c r="XAJ65" s="160"/>
      <c r="XAK65" s="154"/>
      <c r="XAL65" s="161"/>
      <c r="XAM65" s="160"/>
      <c r="XAN65" s="154"/>
      <c r="XAO65" s="161"/>
      <c r="XAP65" s="160"/>
      <c r="XAQ65" s="154"/>
      <c r="XAR65" s="161"/>
      <c r="XAS65" s="160"/>
      <c r="XAT65" s="154"/>
      <c r="XAU65" s="161"/>
      <c r="XAV65" s="160"/>
      <c r="XAW65" s="154"/>
      <c r="XAX65" s="161"/>
      <c r="XAY65" s="160"/>
      <c r="XAZ65" s="154"/>
      <c r="XBA65" s="161"/>
      <c r="XBB65" s="160"/>
      <c r="XBC65" s="154"/>
      <c r="XBD65" s="161"/>
      <c r="XBE65" s="160"/>
      <c r="XBF65" s="154"/>
      <c r="XBG65" s="161"/>
      <c r="XBH65" s="160"/>
      <c r="XBI65" s="154"/>
      <c r="XBJ65" s="161"/>
      <c r="XBK65" s="160"/>
      <c r="XBL65" s="154"/>
      <c r="XBM65" s="161"/>
      <c r="XBN65" s="160"/>
      <c r="XBO65" s="154"/>
      <c r="XBP65" s="161"/>
      <c r="XBQ65" s="160"/>
      <c r="XBR65" s="154"/>
      <c r="XBS65" s="161"/>
      <c r="XBT65" s="160"/>
      <c r="XBU65" s="154"/>
      <c r="XBV65" s="161"/>
      <c r="XBW65" s="160"/>
      <c r="XBX65" s="154"/>
      <c r="XBY65" s="161"/>
      <c r="XBZ65" s="160"/>
      <c r="XCA65" s="154"/>
      <c r="XCB65" s="161"/>
      <c r="XCC65" s="160"/>
      <c r="XCD65" s="154"/>
      <c r="XCE65" s="161"/>
      <c r="XCF65" s="160"/>
      <c r="XCG65" s="154"/>
      <c r="XCH65" s="161"/>
      <c r="XCI65" s="160"/>
      <c r="XCJ65" s="154"/>
      <c r="XCK65" s="161"/>
      <c r="XCL65" s="160"/>
      <c r="XCM65" s="154"/>
      <c r="XCN65" s="161"/>
      <c r="XCO65" s="160"/>
      <c r="XCP65" s="154"/>
      <c r="XCQ65" s="161"/>
      <c r="XCR65" s="160"/>
      <c r="XCS65" s="154"/>
      <c r="XCT65" s="161"/>
      <c r="XCU65" s="160"/>
      <c r="XCV65" s="154"/>
      <c r="XCW65" s="161"/>
      <c r="XCX65" s="160"/>
      <c r="XCY65" s="154"/>
      <c r="XCZ65" s="161"/>
      <c r="XDA65" s="160"/>
      <c r="XDB65" s="154"/>
      <c r="XDC65" s="161"/>
      <c r="XDD65" s="160"/>
      <c r="XDE65" s="154"/>
      <c r="XDF65" s="161"/>
      <c r="XDG65" s="160"/>
      <c r="XDH65" s="154"/>
      <c r="XDI65" s="161"/>
      <c r="XDJ65" s="160"/>
      <c r="XDK65" s="154"/>
      <c r="XDL65" s="161"/>
      <c r="XDM65" s="160"/>
      <c r="XDN65" s="154"/>
      <c r="XDO65" s="161"/>
      <c r="XDP65" s="160"/>
      <c r="XDQ65" s="154"/>
      <c r="XDR65" s="161"/>
      <c r="XDS65" s="160"/>
      <c r="XDT65" s="154"/>
      <c r="XDU65" s="161"/>
      <c r="XDV65" s="160"/>
      <c r="XDW65" s="154"/>
      <c r="XDX65" s="161"/>
      <c r="XDY65" s="160"/>
      <c r="XDZ65" s="154"/>
      <c r="XEA65" s="161"/>
      <c r="XEB65" s="160"/>
      <c r="XEC65" s="154"/>
      <c r="XED65" s="161"/>
      <c r="XEE65" s="160"/>
      <c r="XEF65" s="154"/>
      <c r="XEG65" s="161"/>
      <c r="XEH65" s="160"/>
      <c r="XEI65" s="154"/>
      <c r="XEJ65" s="161"/>
      <c r="XEK65" s="160"/>
      <c r="XEL65" s="154"/>
      <c r="XEM65" s="161"/>
      <c r="XEN65" s="160"/>
      <c r="XEO65" s="154"/>
      <c r="XEP65" s="161"/>
      <c r="XEQ65" s="160"/>
      <c r="XER65" s="154"/>
      <c r="XES65" s="161"/>
      <c r="XET65" s="160"/>
      <c r="XEU65" s="154"/>
      <c r="XEV65" s="161"/>
      <c r="XEW65" s="160"/>
      <c r="XEX65" s="154"/>
      <c r="XEY65" s="161"/>
      <c r="XEZ65" s="160"/>
      <c r="XFA65" s="154"/>
      <c r="XFB65" s="161"/>
      <c r="XFC65" s="160"/>
      <c r="XFD65" s="154"/>
    </row>
  </sheetData>
  <mergeCells count="9">
    <mergeCell ref="C19:D19"/>
    <mergeCell ref="C33:D33"/>
    <mergeCell ref="B2:D2"/>
    <mergeCell ref="B3:D3"/>
    <mergeCell ref="B5:E5"/>
    <mergeCell ref="B14:D14"/>
    <mergeCell ref="C9:D9"/>
    <mergeCell ref="C10:D10"/>
    <mergeCell ref="C11:D11"/>
  </mergeCells>
  <phoneticPr fontId="22"/>
  <pageMargins left="0.7" right="0.7" top="0.75" bottom="0.75" header="0.3" footer="0.3"/>
  <pageSetup paperSize="9" scale="74" fitToHeight="0" orientation="portrait" r:id="rId1"/>
  <rowBreaks count="1" manualBreakCount="1">
    <brk id="31" max="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736FE-372A-447A-9DEE-C50F8A79BCE2}">
  <dimension ref="A1:H53"/>
  <sheetViews>
    <sheetView tabSelected="1" zoomScaleNormal="100" workbookViewId="0">
      <selection activeCell="G34" sqref="G34"/>
    </sheetView>
  </sheetViews>
  <sheetFormatPr defaultRowHeight="13.5"/>
  <cols>
    <col min="1" max="1" width="3.75" customWidth="1"/>
    <col min="2" max="2" width="19.875" customWidth="1"/>
    <col min="3" max="3" width="24.375" customWidth="1"/>
    <col min="4" max="4" width="11" customWidth="1"/>
    <col min="5" max="5" width="8.75" customWidth="1"/>
    <col min="6" max="6" width="49.375" customWidth="1"/>
  </cols>
  <sheetData>
    <row r="1" spans="1:8" ht="26.25" customHeight="1">
      <c r="A1" s="298" t="s">
        <v>151</v>
      </c>
      <c r="B1" s="298"/>
      <c r="C1" s="298"/>
      <c r="D1" s="298"/>
      <c r="E1" s="298"/>
      <c r="F1" s="298"/>
    </row>
    <row r="2" spans="1:8" ht="18" customHeight="1">
      <c r="A2" s="300" t="s">
        <v>191</v>
      </c>
      <c r="B2" s="300"/>
      <c r="C2" s="300"/>
      <c r="D2" s="300"/>
      <c r="E2" s="300"/>
      <c r="F2" s="300"/>
    </row>
    <row r="3" spans="1:8" ht="27.75" customHeight="1">
      <c r="A3" s="44" t="s">
        <v>235</v>
      </c>
      <c r="B3" s="58"/>
      <c r="C3" s="58"/>
      <c r="D3" s="58"/>
      <c r="E3" s="58"/>
      <c r="F3" s="58"/>
    </row>
    <row r="4" spans="1:8" ht="19.5" customHeight="1" thickBot="1">
      <c r="A4" s="59" t="s">
        <v>128</v>
      </c>
    </row>
    <row r="5" spans="1:8" ht="17.25" customHeight="1">
      <c r="A5" s="59"/>
      <c r="B5" s="301" t="s">
        <v>230</v>
      </c>
      <c r="C5" s="302"/>
      <c r="D5" s="60" t="s">
        <v>227</v>
      </c>
      <c r="E5" s="61" t="s">
        <v>228</v>
      </c>
      <c r="F5" s="62" t="s">
        <v>229</v>
      </c>
    </row>
    <row r="6" spans="1:8" ht="39.950000000000003" customHeight="1">
      <c r="B6" s="295" t="s">
        <v>305</v>
      </c>
      <c r="C6" s="63" t="s">
        <v>110</v>
      </c>
      <c r="D6" s="101">
        <v>264</v>
      </c>
      <c r="E6" s="102" t="s">
        <v>32</v>
      </c>
      <c r="F6" s="171" t="s">
        <v>383</v>
      </c>
    </row>
    <row r="7" spans="1:8" ht="69" customHeight="1">
      <c r="A7" s="42"/>
      <c r="B7" s="296"/>
      <c r="C7" s="172" t="s">
        <v>306</v>
      </c>
      <c r="D7" s="101">
        <v>4</v>
      </c>
      <c r="E7" s="102" t="s">
        <v>32</v>
      </c>
      <c r="F7" s="171" t="s">
        <v>307</v>
      </c>
    </row>
    <row r="8" spans="1:8" ht="20.100000000000001" customHeight="1">
      <c r="A8" s="42"/>
      <c r="B8" s="296"/>
      <c r="C8" s="172" t="s">
        <v>130</v>
      </c>
      <c r="D8" s="101">
        <v>8</v>
      </c>
      <c r="E8" s="102" t="s">
        <v>127</v>
      </c>
      <c r="F8" s="103" t="s">
        <v>146</v>
      </c>
    </row>
    <row r="9" spans="1:8" ht="20.100000000000001" customHeight="1">
      <c r="B9" s="297"/>
      <c r="C9" s="63" t="s">
        <v>129</v>
      </c>
      <c r="D9" s="101">
        <v>7</v>
      </c>
      <c r="E9" s="102" t="s">
        <v>127</v>
      </c>
      <c r="F9" s="103" t="s">
        <v>147</v>
      </c>
    </row>
    <row r="10" spans="1:8" ht="35.25" customHeight="1">
      <c r="B10" s="295" t="s">
        <v>143</v>
      </c>
      <c r="C10" s="64" t="s">
        <v>310</v>
      </c>
      <c r="D10" s="100">
        <v>502431</v>
      </c>
      <c r="E10" s="102" t="s">
        <v>18</v>
      </c>
      <c r="F10" s="303" t="s">
        <v>381</v>
      </c>
      <c r="H10" s="285"/>
    </row>
    <row r="11" spans="1:8" ht="35.25" customHeight="1">
      <c r="B11" s="297"/>
      <c r="C11" s="64" t="s">
        <v>308</v>
      </c>
      <c r="D11" s="180">
        <v>5.4199999999999998E-2</v>
      </c>
      <c r="E11" s="102" t="s">
        <v>309</v>
      </c>
      <c r="F11" s="304"/>
      <c r="H11" s="285"/>
    </row>
    <row r="12" spans="1:8" ht="20.100000000000001" customHeight="1">
      <c r="B12" s="295" t="s">
        <v>337</v>
      </c>
      <c r="C12" s="63" t="s">
        <v>20</v>
      </c>
      <c r="D12" s="287">
        <v>28675</v>
      </c>
      <c r="E12" s="102" t="s">
        <v>18</v>
      </c>
      <c r="F12" s="299" t="s">
        <v>382</v>
      </c>
    </row>
    <row r="13" spans="1:8" ht="20.100000000000001" customHeight="1" thickBot="1">
      <c r="B13" s="297"/>
      <c r="C13" s="63" t="s">
        <v>21</v>
      </c>
      <c r="D13" s="288">
        <v>45750</v>
      </c>
      <c r="E13" s="102" t="s">
        <v>18</v>
      </c>
      <c r="F13" s="299"/>
      <c r="H13" s="285"/>
    </row>
    <row r="14" spans="1:8" ht="20.100000000000001" customHeight="1">
      <c r="B14" s="181"/>
      <c r="C14" s="181"/>
      <c r="D14" s="186"/>
      <c r="E14" s="182"/>
      <c r="F14" s="198"/>
    </row>
    <row r="15" spans="1:8" ht="19.5" customHeight="1" thickBot="1">
      <c r="A15" s="59" t="s">
        <v>132</v>
      </c>
    </row>
    <row r="16" spans="1:8" ht="17.25" customHeight="1">
      <c r="A16" s="59"/>
      <c r="B16" s="301" t="s">
        <v>230</v>
      </c>
      <c r="C16" s="302"/>
      <c r="D16" s="60" t="s">
        <v>227</v>
      </c>
      <c r="E16" s="61" t="s">
        <v>228</v>
      </c>
      <c r="F16" s="62" t="s">
        <v>229</v>
      </c>
    </row>
    <row r="17" spans="2:6" ht="20.100000000000001" customHeight="1">
      <c r="B17" s="295" t="s">
        <v>311</v>
      </c>
      <c r="C17" s="63" t="s">
        <v>131</v>
      </c>
      <c r="D17" s="140">
        <v>15</v>
      </c>
      <c r="E17" s="102" t="s">
        <v>32</v>
      </c>
      <c r="F17" s="103" t="s">
        <v>134</v>
      </c>
    </row>
    <row r="18" spans="2:6" ht="54.75" customHeight="1">
      <c r="B18" s="297"/>
      <c r="C18" s="64" t="s">
        <v>133</v>
      </c>
      <c r="D18" s="141">
        <v>0.25</v>
      </c>
      <c r="E18" s="102"/>
      <c r="F18" s="171" t="s">
        <v>338</v>
      </c>
    </row>
    <row r="19" spans="2:6" ht="20.100000000000001" customHeight="1">
      <c r="B19" s="295" t="s">
        <v>312</v>
      </c>
      <c r="C19" s="289" t="s">
        <v>135</v>
      </c>
      <c r="D19" s="290">
        <v>0.1147</v>
      </c>
      <c r="E19" s="102"/>
      <c r="F19" s="103"/>
    </row>
    <row r="20" spans="2:6" ht="20.100000000000001" customHeight="1">
      <c r="B20" s="296"/>
      <c r="C20" s="289" t="s">
        <v>136</v>
      </c>
      <c r="D20" s="291">
        <v>0.183</v>
      </c>
      <c r="E20" s="102"/>
      <c r="F20" s="103"/>
    </row>
    <row r="21" spans="2:6" ht="19.5" customHeight="1">
      <c r="B21" s="296"/>
      <c r="C21" s="292" t="s">
        <v>374</v>
      </c>
      <c r="D21" s="293">
        <v>2.3E-3</v>
      </c>
      <c r="E21" s="199"/>
      <c r="F21" s="200" t="s">
        <v>375</v>
      </c>
    </row>
    <row r="22" spans="2:6" ht="20.100000000000001" customHeight="1">
      <c r="B22" s="296"/>
      <c r="C22" s="289" t="s">
        <v>137</v>
      </c>
      <c r="D22" s="294">
        <v>8.5000000000000006E-3</v>
      </c>
      <c r="E22" s="102"/>
      <c r="F22" s="103"/>
    </row>
    <row r="23" spans="2:6" ht="20.100000000000001" customHeight="1">
      <c r="B23" s="296"/>
      <c r="C23" s="64" t="s">
        <v>139</v>
      </c>
      <c r="D23" s="286">
        <v>3.5999999999999999E-3</v>
      </c>
      <c r="E23" s="102"/>
      <c r="F23" s="103"/>
    </row>
    <row r="24" spans="2:6" ht="20.100000000000001" customHeight="1">
      <c r="B24" s="297"/>
      <c r="C24" s="64" t="s">
        <v>138</v>
      </c>
      <c r="D24" s="286">
        <v>1.2999999999999999E-2</v>
      </c>
      <c r="E24" s="102"/>
      <c r="F24" s="103"/>
    </row>
    <row r="25" spans="2:6" ht="19.5" customHeight="1">
      <c r="B25" s="295" t="s">
        <v>317</v>
      </c>
      <c r="C25" s="64" t="s">
        <v>313</v>
      </c>
      <c r="D25" s="183">
        <v>184.3</v>
      </c>
      <c r="E25" s="102" t="s">
        <v>18</v>
      </c>
      <c r="F25" s="103" t="s">
        <v>384</v>
      </c>
    </row>
    <row r="26" spans="2:6" ht="31.5" customHeight="1">
      <c r="B26" s="296"/>
      <c r="C26" s="64" t="s">
        <v>314</v>
      </c>
      <c r="D26" s="142">
        <v>19600</v>
      </c>
      <c r="E26" s="102" t="s">
        <v>18</v>
      </c>
      <c r="F26" s="171" t="s">
        <v>318</v>
      </c>
    </row>
    <row r="27" spans="2:6" ht="20.100000000000001" customHeight="1">
      <c r="B27" s="296"/>
      <c r="C27" s="64" t="s">
        <v>315</v>
      </c>
      <c r="D27" s="142">
        <v>7400</v>
      </c>
      <c r="E27" s="102" t="s">
        <v>18</v>
      </c>
      <c r="F27" s="103" t="s">
        <v>319</v>
      </c>
    </row>
    <row r="28" spans="2:6" ht="20.100000000000001" customHeight="1">
      <c r="B28" s="297"/>
      <c r="C28" s="64" t="s">
        <v>316</v>
      </c>
      <c r="D28" s="142">
        <v>13000</v>
      </c>
      <c r="E28" s="102" t="s">
        <v>18</v>
      </c>
      <c r="F28" s="103" t="s">
        <v>320</v>
      </c>
    </row>
    <row r="29" spans="2:6" ht="20.100000000000001" customHeight="1">
      <c r="B29" s="295" t="s">
        <v>323</v>
      </c>
      <c r="C29" s="64" t="s">
        <v>321</v>
      </c>
      <c r="D29" s="142">
        <v>100000</v>
      </c>
      <c r="E29" s="102" t="s">
        <v>18</v>
      </c>
      <c r="F29" s="103"/>
    </row>
    <row r="30" spans="2:6" ht="20.100000000000001" customHeight="1">
      <c r="B30" s="297"/>
      <c r="C30" s="64" t="s">
        <v>322</v>
      </c>
      <c r="D30" s="142">
        <v>174000</v>
      </c>
      <c r="E30" s="102" t="s">
        <v>18</v>
      </c>
      <c r="F30" s="103"/>
    </row>
    <row r="31" spans="2:6" ht="20.100000000000001" customHeight="1">
      <c r="B31" s="295" t="s">
        <v>325</v>
      </c>
      <c r="C31" s="64" t="s">
        <v>324</v>
      </c>
      <c r="D31" s="379">
        <v>13770</v>
      </c>
      <c r="E31" s="102" t="s">
        <v>18</v>
      </c>
      <c r="F31" s="103"/>
    </row>
    <row r="32" spans="2:6" ht="20.100000000000001" customHeight="1">
      <c r="B32" s="297"/>
      <c r="C32" s="64" t="s">
        <v>287</v>
      </c>
      <c r="D32" s="379">
        <v>139740</v>
      </c>
      <c r="E32" s="102" t="s">
        <v>18</v>
      </c>
      <c r="F32" s="103"/>
    </row>
    <row r="33" spans="2:6" ht="20.100000000000001" customHeight="1">
      <c r="B33" s="295" t="s">
        <v>327</v>
      </c>
      <c r="C33" s="64" t="s">
        <v>288</v>
      </c>
      <c r="D33" s="184">
        <v>12000</v>
      </c>
      <c r="E33" s="102"/>
      <c r="F33" s="103"/>
    </row>
    <row r="34" spans="2:6" ht="20.100000000000001" customHeight="1">
      <c r="B34" s="296"/>
      <c r="C34" s="64" t="s">
        <v>326</v>
      </c>
      <c r="D34" s="142">
        <v>3</v>
      </c>
      <c r="E34" s="102" t="s">
        <v>309</v>
      </c>
      <c r="F34" s="103"/>
    </row>
    <row r="35" spans="2:6" ht="20.100000000000001" customHeight="1">
      <c r="B35" s="296"/>
      <c r="C35" s="64" t="s">
        <v>365</v>
      </c>
      <c r="D35" s="142">
        <v>11620000</v>
      </c>
      <c r="F35" s="103"/>
    </row>
    <row r="36" spans="2:6" ht="20.100000000000001" customHeight="1">
      <c r="B36" s="296"/>
      <c r="C36" s="64" t="s">
        <v>140</v>
      </c>
      <c r="D36" s="142">
        <v>36400</v>
      </c>
      <c r="E36" s="102" t="s">
        <v>18</v>
      </c>
      <c r="F36" s="103" t="s">
        <v>141</v>
      </c>
    </row>
    <row r="37" spans="2:6" ht="20.100000000000001" customHeight="1">
      <c r="B37" s="296"/>
      <c r="C37" s="64" t="s">
        <v>145</v>
      </c>
      <c r="D37" s="143">
        <f>1300+1900+1400+1400+1200+2200+1300+1400+2200</f>
        <v>14300</v>
      </c>
      <c r="E37" s="102" t="s">
        <v>18</v>
      </c>
      <c r="F37" s="103"/>
    </row>
    <row r="38" spans="2:6" ht="20.100000000000001" customHeight="1">
      <c r="B38" s="296"/>
      <c r="C38" s="64" t="s">
        <v>144</v>
      </c>
      <c r="D38" s="143">
        <v>8825</v>
      </c>
      <c r="E38" s="102" t="s">
        <v>18</v>
      </c>
      <c r="F38" s="103"/>
    </row>
    <row r="39" spans="2:6" ht="20.100000000000001" customHeight="1">
      <c r="B39" s="297"/>
      <c r="C39" s="64" t="s">
        <v>339</v>
      </c>
      <c r="D39" s="141">
        <v>0.1</v>
      </c>
      <c r="E39" s="102"/>
      <c r="F39" s="103"/>
    </row>
    <row r="40" spans="2:6" ht="20.100000000000001" customHeight="1">
      <c r="B40" s="295" t="s">
        <v>330</v>
      </c>
      <c r="C40" s="64" t="s">
        <v>328</v>
      </c>
      <c r="D40" s="143">
        <v>24640</v>
      </c>
      <c r="E40" s="102" t="s">
        <v>18</v>
      </c>
      <c r="F40" s="103" t="s">
        <v>331</v>
      </c>
    </row>
    <row r="41" spans="2:6" ht="20.100000000000001" customHeight="1">
      <c r="B41" s="296"/>
      <c r="C41" s="64" t="s">
        <v>329</v>
      </c>
      <c r="D41" s="143">
        <v>55800</v>
      </c>
      <c r="E41" s="102" t="s">
        <v>18</v>
      </c>
      <c r="F41" s="103" t="s">
        <v>332</v>
      </c>
    </row>
    <row r="42" spans="2:6" ht="20.100000000000001" customHeight="1">
      <c r="B42" s="296"/>
      <c r="C42" s="64" t="s">
        <v>64</v>
      </c>
      <c r="D42" s="143">
        <v>5400</v>
      </c>
      <c r="E42" s="102" t="s">
        <v>18</v>
      </c>
      <c r="F42" s="103" t="s">
        <v>333</v>
      </c>
    </row>
    <row r="43" spans="2:6" ht="20.100000000000001" customHeight="1">
      <c r="B43" s="296"/>
      <c r="C43" s="64" t="s">
        <v>112</v>
      </c>
      <c r="D43" s="143">
        <v>4900</v>
      </c>
      <c r="E43" s="102" t="s">
        <v>18</v>
      </c>
      <c r="F43" s="103" t="s">
        <v>333</v>
      </c>
    </row>
    <row r="44" spans="2:6" ht="20.100000000000001" customHeight="1">
      <c r="B44" s="296"/>
      <c r="C44" s="64" t="s">
        <v>67</v>
      </c>
      <c r="D44" s="143">
        <v>8970</v>
      </c>
      <c r="E44" s="102" t="s">
        <v>18</v>
      </c>
      <c r="F44" s="103" t="s">
        <v>333</v>
      </c>
    </row>
    <row r="45" spans="2:6" ht="20.100000000000001" customHeight="1">
      <c r="B45" s="296"/>
      <c r="C45" s="64" t="s">
        <v>68</v>
      </c>
      <c r="D45" s="143">
        <v>5000</v>
      </c>
      <c r="E45" s="102" t="s">
        <v>18</v>
      </c>
      <c r="F45" s="103" t="s">
        <v>334</v>
      </c>
    </row>
    <row r="46" spans="2:6" ht="20.100000000000001" customHeight="1">
      <c r="B46" s="296"/>
      <c r="C46" s="64" t="s">
        <v>70</v>
      </c>
      <c r="D46" s="143">
        <v>2500</v>
      </c>
      <c r="E46" s="102" t="s">
        <v>18</v>
      </c>
      <c r="F46" s="103" t="s">
        <v>334</v>
      </c>
    </row>
    <row r="47" spans="2:6" ht="20.100000000000001" customHeight="1">
      <c r="B47" s="296"/>
      <c r="C47" s="64" t="s">
        <v>71</v>
      </c>
      <c r="D47" s="143">
        <v>2900</v>
      </c>
      <c r="E47" s="102" t="s">
        <v>18</v>
      </c>
      <c r="F47" s="103" t="s">
        <v>333</v>
      </c>
    </row>
    <row r="48" spans="2:6" ht="20.100000000000001" customHeight="1">
      <c r="B48" s="296"/>
      <c r="C48" s="64" t="s">
        <v>72</v>
      </c>
      <c r="D48" s="185">
        <v>230</v>
      </c>
      <c r="E48" s="102" t="s">
        <v>18</v>
      </c>
      <c r="F48" s="103" t="s">
        <v>335</v>
      </c>
    </row>
    <row r="49" spans="2:6" ht="20.100000000000001" customHeight="1" thickBot="1">
      <c r="B49" s="297"/>
      <c r="C49" s="64" t="s">
        <v>117</v>
      </c>
      <c r="D49" s="144">
        <v>24000</v>
      </c>
      <c r="E49" s="102" t="s">
        <v>18</v>
      </c>
      <c r="F49" s="103" t="s">
        <v>336</v>
      </c>
    </row>
    <row r="50" spans="2:6" ht="20.100000000000001" customHeight="1">
      <c r="B50" s="181"/>
      <c r="C50" s="181"/>
      <c r="D50" s="186"/>
      <c r="E50" s="182"/>
      <c r="F50" s="182"/>
    </row>
    <row r="52" spans="2:6" ht="14.25">
      <c r="B52" s="40"/>
      <c r="C52" s="4" t="s">
        <v>108</v>
      </c>
    </row>
    <row r="53" spans="2:6" ht="14.25">
      <c r="B53" s="55"/>
      <c r="C53" s="4" t="s">
        <v>200</v>
      </c>
    </row>
  </sheetData>
  <mergeCells count="16">
    <mergeCell ref="B33:B39"/>
    <mergeCell ref="B29:B30"/>
    <mergeCell ref="B31:B32"/>
    <mergeCell ref="B40:B49"/>
    <mergeCell ref="A1:F1"/>
    <mergeCell ref="F12:F13"/>
    <mergeCell ref="A2:F2"/>
    <mergeCell ref="B5:C5"/>
    <mergeCell ref="B16:C16"/>
    <mergeCell ref="B6:B9"/>
    <mergeCell ref="B10:B11"/>
    <mergeCell ref="F10:F11"/>
    <mergeCell ref="B12:B13"/>
    <mergeCell ref="B17:B18"/>
    <mergeCell ref="B19:B24"/>
    <mergeCell ref="B25:B28"/>
  </mergeCells>
  <phoneticPr fontId="22"/>
  <pageMargins left="0.7" right="0.7" top="0.75" bottom="0.75" header="0.3" footer="0.3"/>
  <pageSetup paperSize="9" scale="68"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9D030-C31D-4DCB-A119-AFF9847191F8}">
  <sheetPr>
    <pageSetUpPr fitToPage="1"/>
  </sheetPr>
  <dimension ref="A1:AK87"/>
  <sheetViews>
    <sheetView zoomScale="60" zoomScaleNormal="60" workbookViewId="0">
      <selection activeCell="AO2" sqref="AO2"/>
    </sheetView>
  </sheetViews>
  <sheetFormatPr defaultColWidth="9" defaultRowHeight="14.25"/>
  <cols>
    <col min="1" max="1" width="45.5" style="1" customWidth="1"/>
    <col min="2" max="2" width="15.5" style="2" customWidth="1"/>
    <col min="3" max="3" width="1.625" style="2" customWidth="1"/>
    <col min="4" max="4" width="4.375" style="2" customWidth="1"/>
    <col min="5" max="5" width="10" style="2" customWidth="1"/>
    <col min="6" max="6" width="4.375" style="2" customWidth="1"/>
    <col min="7" max="7" width="4.5" style="2" customWidth="1"/>
    <col min="8" max="8" width="10.625" style="2" customWidth="1"/>
    <col min="9" max="14" width="4.125" style="2" customWidth="1"/>
    <col min="15" max="15" width="6.25" style="2" customWidth="1"/>
    <col min="16" max="19" width="4.125" style="2" customWidth="1"/>
    <col min="20" max="20" width="4.875" style="2" customWidth="1"/>
    <col min="21" max="21" width="4.5" style="2" customWidth="1"/>
    <col min="22" max="27" width="4.125" style="2" customWidth="1"/>
    <col min="28" max="28" width="6.5" style="2" customWidth="1"/>
    <col min="29" max="29" width="9.125" style="1"/>
    <col min="30" max="30" width="13.125" style="1" hidden="1" customWidth="1"/>
    <col min="31" max="33" width="9" style="1" hidden="1" customWidth="1"/>
    <col min="34" max="34" width="11.125" style="1" hidden="1" customWidth="1"/>
    <col min="35" max="37" width="9" style="1" hidden="1" customWidth="1"/>
    <col min="38" max="16384" width="9" style="1"/>
  </cols>
  <sheetData>
    <row r="1" spans="1:37" s="3" customFormat="1" ht="93" customHeight="1">
      <c r="A1" s="374" t="s">
        <v>377</v>
      </c>
      <c r="B1" s="375"/>
      <c r="C1" s="375"/>
      <c r="D1" s="375"/>
      <c r="E1" s="375"/>
      <c r="F1" s="375"/>
      <c r="G1" s="375"/>
      <c r="H1" s="375"/>
      <c r="I1" s="375"/>
      <c r="J1" s="375"/>
      <c r="K1" s="375"/>
      <c r="L1" s="375"/>
      <c r="M1" s="375"/>
      <c r="N1" s="375"/>
      <c r="O1" s="375"/>
      <c r="P1" s="375"/>
      <c r="Q1" s="375"/>
      <c r="R1" s="375"/>
      <c r="S1" s="375"/>
      <c r="T1" s="375"/>
      <c r="U1" s="375"/>
      <c r="V1" s="375"/>
      <c r="W1" s="375"/>
      <c r="X1" s="375"/>
      <c r="Y1" s="375"/>
      <c r="Z1" s="375"/>
      <c r="AA1" s="375"/>
      <c r="AB1" s="375"/>
    </row>
    <row r="2" spans="1:37" s="3" customFormat="1" ht="11.45" customHeight="1">
      <c r="A2" s="202"/>
      <c r="B2" s="202"/>
      <c r="C2" s="203"/>
      <c r="D2" s="203"/>
      <c r="E2" s="203"/>
      <c r="F2" s="203"/>
      <c r="G2" s="203"/>
      <c r="H2" s="203"/>
      <c r="I2" s="203"/>
      <c r="J2" s="203"/>
      <c r="K2" s="203"/>
      <c r="L2" s="203"/>
      <c r="M2" s="203"/>
      <c r="N2" s="203"/>
      <c r="O2" s="203"/>
      <c r="P2" s="203"/>
      <c r="Q2" s="203"/>
      <c r="R2" s="203"/>
      <c r="S2" s="203"/>
      <c r="T2" s="203"/>
      <c r="U2" s="203"/>
      <c r="V2" s="203"/>
      <c r="W2" s="203"/>
      <c r="X2" s="203"/>
      <c r="Y2" s="203"/>
      <c r="Z2" s="203"/>
      <c r="AA2" s="203"/>
      <c r="AB2" s="203"/>
      <c r="AC2" s="204"/>
    </row>
    <row r="3" spans="1:37" s="4" customFormat="1" ht="16.5" customHeight="1" thickBot="1">
      <c r="A3" s="32" t="s">
        <v>0</v>
      </c>
      <c r="B3" s="33" t="s">
        <v>1</v>
      </c>
      <c r="C3" s="34"/>
      <c r="D3" s="376" t="s">
        <v>2</v>
      </c>
      <c r="E3" s="376"/>
      <c r="F3" s="376"/>
      <c r="G3" s="376"/>
      <c r="H3" s="376"/>
      <c r="I3" s="376"/>
      <c r="J3" s="376"/>
      <c r="K3" s="376"/>
      <c r="L3" s="376"/>
      <c r="M3" s="376"/>
      <c r="N3" s="376"/>
      <c r="O3" s="376"/>
      <c r="P3" s="376"/>
      <c r="Q3" s="376"/>
      <c r="R3" s="376"/>
      <c r="S3" s="376"/>
      <c r="T3" s="376"/>
      <c r="U3" s="376"/>
      <c r="V3" s="376"/>
      <c r="W3" s="376"/>
      <c r="X3" s="376"/>
      <c r="Y3" s="376"/>
      <c r="Z3" s="35"/>
      <c r="AA3" s="35"/>
      <c r="AB3" s="36"/>
      <c r="AD3" s="336" t="s">
        <v>234</v>
      </c>
      <c r="AE3" s="337"/>
      <c r="AF3" s="337"/>
      <c r="AG3" s="337"/>
      <c r="AH3" s="337"/>
      <c r="AI3" s="337"/>
      <c r="AJ3" s="337"/>
      <c r="AK3" s="338"/>
    </row>
    <row r="4" spans="1:37" s="4" customFormat="1" ht="16.5" customHeight="1">
      <c r="A4" s="18" t="s">
        <v>3</v>
      </c>
      <c r="B4" s="116">
        <f>B5+B33+B38+B42+B45+B51+B61+B62+B68</f>
        <v>1664939.7465707697</v>
      </c>
      <c r="C4" s="218"/>
      <c r="D4" s="218"/>
      <c r="E4" s="218"/>
      <c r="F4" s="218"/>
      <c r="G4" s="218"/>
      <c r="H4" s="218"/>
      <c r="I4" s="218"/>
      <c r="J4" s="218"/>
      <c r="K4" s="218"/>
      <c r="L4" s="218"/>
      <c r="M4" s="218"/>
      <c r="N4" s="218"/>
      <c r="O4" s="218"/>
      <c r="P4" s="218"/>
      <c r="Q4" s="218"/>
      <c r="R4" s="218"/>
      <c r="S4" s="218"/>
      <c r="T4" s="218"/>
      <c r="U4" s="218"/>
      <c r="V4" s="218"/>
      <c r="W4" s="218"/>
      <c r="X4" s="377"/>
      <c r="Y4" s="377"/>
      <c r="Z4" s="218"/>
      <c r="AA4" s="218"/>
      <c r="AB4" s="219"/>
      <c r="AD4" s="107"/>
      <c r="AK4" s="108"/>
    </row>
    <row r="5" spans="1:37" s="4" customFormat="1" ht="16.5" customHeight="1">
      <c r="A5" s="19" t="s">
        <v>4</v>
      </c>
      <c r="B5" s="117">
        <f>B6+B21+B25+B31</f>
        <v>1297688.5268738</v>
      </c>
      <c r="C5" s="220"/>
      <c r="D5" s="220"/>
      <c r="E5" s="220"/>
      <c r="F5" s="220"/>
      <c r="G5" s="220"/>
      <c r="H5" s="220"/>
      <c r="I5" s="220"/>
      <c r="J5" s="220"/>
      <c r="K5" s="220"/>
      <c r="L5" s="220"/>
      <c r="M5" s="220"/>
      <c r="N5" s="220"/>
      <c r="O5" s="220"/>
      <c r="P5" s="220"/>
      <c r="Q5" s="220"/>
      <c r="R5" s="220"/>
      <c r="S5" s="220"/>
      <c r="T5" s="220"/>
      <c r="U5" s="220"/>
      <c r="V5" s="220"/>
      <c r="W5" s="220"/>
      <c r="X5" s="220"/>
      <c r="Y5" s="220"/>
      <c r="Z5" s="220"/>
      <c r="AA5" s="220"/>
      <c r="AB5" s="221"/>
      <c r="AD5" s="107"/>
      <c r="AK5" s="108"/>
    </row>
    <row r="6" spans="1:37" s="4" customFormat="1" ht="16.5" customHeight="1">
      <c r="A6" s="5" t="s">
        <v>5</v>
      </c>
      <c r="B6" s="118">
        <f>B7+B14</f>
        <v>1059325.5204</v>
      </c>
      <c r="C6" s="222"/>
      <c r="D6" s="222"/>
      <c r="E6" s="222"/>
      <c r="F6" s="222"/>
      <c r="G6" s="222"/>
      <c r="H6" s="222"/>
      <c r="I6" s="222"/>
      <c r="J6" s="222"/>
      <c r="K6" s="222"/>
      <c r="L6" s="222"/>
      <c r="M6" s="222"/>
      <c r="N6" s="222"/>
      <c r="O6" s="222"/>
      <c r="P6" s="222"/>
      <c r="Q6" s="222"/>
      <c r="R6" s="222"/>
      <c r="S6" s="222"/>
      <c r="T6" s="222"/>
      <c r="U6" s="222"/>
      <c r="V6" s="222"/>
      <c r="W6" s="222"/>
      <c r="X6" s="222"/>
      <c r="Y6" s="222"/>
      <c r="Z6" s="222"/>
      <c r="AA6" s="222"/>
      <c r="AB6" s="223"/>
      <c r="AD6" s="107"/>
      <c r="AK6" s="108"/>
    </row>
    <row r="7" spans="1:37" s="4" customFormat="1" ht="16.5" customHeight="1">
      <c r="A7" s="6" t="s">
        <v>6</v>
      </c>
      <c r="B7" s="119">
        <f>SUM(B8:B13)</f>
        <v>529662.76020000002</v>
      </c>
      <c r="C7" s="65"/>
      <c r="D7" s="354">
        <f>'入力表（厚労）'!D10</f>
        <v>502431</v>
      </c>
      <c r="E7" s="354"/>
      <c r="F7" s="224" t="s">
        <v>51</v>
      </c>
      <c r="G7" s="224"/>
      <c r="H7" s="187">
        <f>1+'入力表（厚労）'!D11</f>
        <v>1.0542</v>
      </c>
      <c r="I7" s="224" t="s">
        <v>90</v>
      </c>
      <c r="J7" s="224"/>
      <c r="K7" s="369">
        <f>D7*H7</f>
        <v>529662.76020000002</v>
      </c>
      <c r="L7" s="369"/>
      <c r="M7" s="369"/>
      <c r="N7" s="224" t="s">
        <v>18</v>
      </c>
      <c r="O7" s="224"/>
      <c r="P7" s="224"/>
      <c r="Q7" s="224"/>
      <c r="R7" s="224"/>
      <c r="S7" s="224"/>
      <c r="T7" s="224"/>
      <c r="U7" s="224"/>
      <c r="V7" s="224"/>
      <c r="W7" s="224"/>
      <c r="X7" s="224"/>
      <c r="Y7" s="224"/>
      <c r="Z7" s="224"/>
      <c r="AA7" s="224"/>
      <c r="AB7" s="226"/>
      <c r="AD7" s="107"/>
      <c r="AK7" s="108"/>
    </row>
    <row r="8" spans="1:37" s="4" customFormat="1" ht="16.5" customHeight="1">
      <c r="A8" s="6" t="s">
        <v>7</v>
      </c>
      <c r="B8" s="119">
        <f>K7</f>
        <v>529662.76020000002</v>
      </c>
      <c r="C8" s="224"/>
      <c r="D8" s="225" t="s">
        <v>378</v>
      </c>
      <c r="E8" s="224"/>
      <c r="F8" s="224"/>
      <c r="G8" s="224"/>
      <c r="H8" s="224"/>
      <c r="I8" s="224"/>
      <c r="J8" s="224"/>
      <c r="K8" s="224"/>
      <c r="L8" s="224"/>
      <c r="M8" s="224"/>
      <c r="N8" s="224"/>
      <c r="O8" s="224"/>
      <c r="P8" s="224"/>
      <c r="Q8" s="224"/>
      <c r="R8" s="224"/>
      <c r="S8" s="224"/>
      <c r="T8" s="224"/>
      <c r="U8" s="224"/>
      <c r="V8" s="224"/>
      <c r="W8" s="224"/>
      <c r="X8" s="224"/>
      <c r="Y8" s="224"/>
      <c r="Z8" s="224"/>
      <c r="AA8" s="224"/>
      <c r="AB8" s="226"/>
      <c r="AD8" s="107"/>
      <c r="AK8" s="108"/>
    </row>
    <row r="9" spans="1:37" s="4" customFormat="1" ht="16.5" customHeight="1">
      <c r="A9" s="6" t="s">
        <v>9</v>
      </c>
      <c r="B9" s="119">
        <v>0</v>
      </c>
      <c r="C9" s="224"/>
      <c r="D9" s="224" t="s">
        <v>379</v>
      </c>
      <c r="E9" s="224"/>
      <c r="F9" s="224"/>
      <c r="G9" s="224"/>
      <c r="H9" s="224"/>
      <c r="I9" s="224"/>
      <c r="J9" s="224"/>
      <c r="K9" s="224"/>
      <c r="L9" s="224"/>
      <c r="M9" s="224"/>
      <c r="N9" s="225"/>
      <c r="O9" s="225"/>
      <c r="P9" s="225"/>
      <c r="Q9" s="225"/>
      <c r="R9" s="224"/>
      <c r="S9" s="224"/>
      <c r="T9" s="224"/>
      <c r="U9" s="224"/>
      <c r="V9" s="225"/>
      <c r="W9" s="224"/>
      <c r="X9" s="224"/>
      <c r="Y9" s="224"/>
      <c r="Z9" s="224"/>
      <c r="AA9" s="224"/>
      <c r="AB9" s="226"/>
      <c r="AD9" s="107"/>
      <c r="AK9" s="108"/>
    </row>
    <row r="10" spans="1:37" s="4" customFormat="1" ht="16.5" customHeight="1">
      <c r="A10" s="6" t="s">
        <v>10</v>
      </c>
      <c r="B10" s="119">
        <v>0</v>
      </c>
      <c r="C10" s="224"/>
      <c r="D10" s="227" t="s">
        <v>89</v>
      </c>
      <c r="E10" s="224"/>
      <c r="F10" s="224"/>
      <c r="G10" s="224"/>
      <c r="H10" s="228"/>
      <c r="I10" s="228"/>
      <c r="J10" s="228"/>
      <c r="K10" s="228"/>
      <c r="L10" s="228"/>
      <c r="M10" s="228"/>
      <c r="N10" s="228"/>
      <c r="O10" s="228"/>
      <c r="P10" s="228"/>
      <c r="Q10" s="229"/>
      <c r="R10" s="229"/>
      <c r="S10" s="230"/>
      <c r="T10" s="230"/>
      <c r="U10" s="224"/>
      <c r="V10" s="224"/>
      <c r="W10" s="224"/>
      <c r="X10" s="224"/>
      <c r="Y10" s="224"/>
      <c r="Z10" s="224"/>
      <c r="AA10" s="224"/>
      <c r="AB10" s="226"/>
      <c r="AD10" s="107"/>
      <c r="AK10" s="108"/>
    </row>
    <row r="11" spans="1:37" s="4" customFormat="1" ht="16.5" customHeight="1">
      <c r="A11" s="6" t="s">
        <v>11</v>
      </c>
      <c r="B11" s="119">
        <v>0</v>
      </c>
      <c r="C11" s="224"/>
      <c r="D11" s="224" t="s">
        <v>107</v>
      </c>
      <c r="E11" s="224"/>
      <c r="F11" s="224"/>
      <c r="G11" s="224"/>
      <c r="H11" s="230"/>
      <c r="I11" s="224"/>
      <c r="J11" s="224"/>
      <c r="K11" s="224"/>
      <c r="L11" s="224"/>
      <c r="M11" s="224"/>
      <c r="N11" s="224"/>
      <c r="O11" s="224"/>
      <c r="P11" s="224"/>
      <c r="Q11" s="224"/>
      <c r="R11" s="224"/>
      <c r="S11" s="224"/>
      <c r="T11" s="224"/>
      <c r="U11" s="224"/>
      <c r="V11" s="224"/>
      <c r="W11" s="224"/>
      <c r="X11" s="224"/>
      <c r="Y11" s="224"/>
      <c r="Z11" s="224"/>
      <c r="AA11" s="224"/>
      <c r="AB11" s="226"/>
      <c r="AD11" s="107"/>
      <c r="AK11" s="108"/>
    </row>
    <row r="12" spans="1:37" s="4" customFormat="1" ht="16.5" customHeight="1">
      <c r="A12" s="6" t="s">
        <v>12</v>
      </c>
      <c r="B12" s="119">
        <v>0</v>
      </c>
      <c r="C12" s="224"/>
      <c r="D12" s="225"/>
      <c r="E12" s="224"/>
      <c r="F12" s="224"/>
      <c r="G12" s="224"/>
      <c r="H12" s="224"/>
      <c r="I12" s="224"/>
      <c r="J12" s="224"/>
      <c r="K12" s="224"/>
      <c r="L12" s="224"/>
      <c r="M12" s="224"/>
      <c r="N12" s="224"/>
      <c r="O12" s="224"/>
      <c r="P12" s="224"/>
      <c r="Q12" s="224"/>
      <c r="R12" s="224"/>
      <c r="S12" s="225"/>
      <c r="T12" s="225"/>
      <c r="U12" s="225"/>
      <c r="V12" s="225"/>
      <c r="W12" s="225"/>
      <c r="X12" s="225"/>
      <c r="Y12" s="224"/>
      <c r="Z12" s="224"/>
      <c r="AA12" s="224"/>
      <c r="AB12" s="226"/>
      <c r="AD12" s="107"/>
      <c r="AK12" s="108"/>
    </row>
    <row r="13" spans="1:37" s="4" customFormat="1" ht="16.5" customHeight="1">
      <c r="A13" s="6" t="s">
        <v>373</v>
      </c>
      <c r="B13" s="120">
        <v>0</v>
      </c>
      <c r="C13" s="231"/>
      <c r="D13" s="224"/>
      <c r="E13" s="224"/>
      <c r="F13" s="224"/>
      <c r="G13" s="224"/>
      <c r="H13" s="224"/>
      <c r="I13" s="224"/>
      <c r="J13" s="224"/>
      <c r="K13" s="224"/>
      <c r="L13" s="224"/>
      <c r="M13" s="224"/>
      <c r="N13" s="224"/>
      <c r="O13" s="224"/>
      <c r="P13" s="224"/>
      <c r="Q13" s="224"/>
      <c r="R13" s="224"/>
      <c r="S13" s="224"/>
      <c r="T13" s="224"/>
      <c r="U13" s="224"/>
      <c r="V13" s="224"/>
      <c r="W13" s="224"/>
      <c r="X13" s="224"/>
      <c r="Y13" s="224"/>
      <c r="Z13" s="224"/>
      <c r="AA13" s="224"/>
      <c r="AB13" s="226"/>
      <c r="AD13" s="107"/>
      <c r="AK13" s="108"/>
    </row>
    <row r="14" spans="1:37" s="4" customFormat="1" ht="16.5" customHeight="1">
      <c r="A14" s="6" t="s">
        <v>8</v>
      </c>
      <c r="B14" s="119">
        <f>SUM(B15:B20)</f>
        <v>529662.76020000002</v>
      </c>
      <c r="C14" s="224"/>
      <c r="D14" s="354">
        <f>'入力表（厚労）'!D10</f>
        <v>502431</v>
      </c>
      <c r="E14" s="354"/>
      <c r="F14" s="65" t="s">
        <v>51</v>
      </c>
      <c r="G14" s="65"/>
      <c r="H14" s="187">
        <f>1+'入力表（厚労）'!D11</f>
        <v>1.0542</v>
      </c>
      <c r="I14" s="224" t="s">
        <v>90</v>
      </c>
      <c r="J14" s="224"/>
      <c r="K14" s="369">
        <f>D14*H14</f>
        <v>529662.76020000002</v>
      </c>
      <c r="L14" s="369"/>
      <c r="M14" s="369"/>
      <c r="N14" s="224" t="s">
        <v>18</v>
      </c>
      <c r="O14" s="225"/>
      <c r="P14" s="225"/>
      <c r="Q14" s="225"/>
      <c r="R14" s="225"/>
      <c r="S14" s="225"/>
      <c r="T14" s="225"/>
      <c r="U14" s="225"/>
      <c r="V14" s="225"/>
      <c r="W14" s="225"/>
      <c r="X14" s="224"/>
      <c r="Y14" s="224"/>
      <c r="Z14" s="224"/>
      <c r="AA14" s="224"/>
      <c r="AB14" s="226"/>
      <c r="AD14" s="107"/>
      <c r="AK14" s="108"/>
    </row>
    <row r="15" spans="1:37" s="4" customFormat="1" ht="16.5" customHeight="1">
      <c r="A15" s="6" t="s">
        <v>7</v>
      </c>
      <c r="B15" s="119">
        <f>K14</f>
        <v>529662.76020000002</v>
      </c>
      <c r="C15" s="224"/>
      <c r="D15" s="225" t="s">
        <v>380</v>
      </c>
      <c r="E15" s="225"/>
      <c r="F15" s="224"/>
      <c r="G15" s="224"/>
      <c r="H15" s="224"/>
      <c r="I15" s="224"/>
      <c r="J15" s="224"/>
      <c r="K15" s="224"/>
      <c r="L15" s="224"/>
      <c r="M15" s="224"/>
      <c r="N15" s="225"/>
      <c r="O15" s="225"/>
      <c r="P15" s="225"/>
      <c r="Q15" s="225"/>
      <c r="R15" s="224"/>
      <c r="S15" s="224"/>
      <c r="T15" s="224"/>
      <c r="U15" s="224"/>
      <c r="V15" s="225"/>
      <c r="W15" s="224"/>
      <c r="X15" s="232"/>
      <c r="Y15" s="232"/>
      <c r="Z15" s="232"/>
      <c r="AA15" s="224"/>
      <c r="AB15" s="226"/>
      <c r="AD15" s="107"/>
      <c r="AK15" s="108"/>
    </row>
    <row r="16" spans="1:37" s="4" customFormat="1" ht="16.5" customHeight="1">
      <c r="A16" s="6" t="s">
        <v>9</v>
      </c>
      <c r="B16" s="119">
        <v>0</v>
      </c>
      <c r="C16" s="224"/>
      <c r="D16" s="224" t="s">
        <v>379</v>
      </c>
      <c r="E16" s="224"/>
      <c r="F16" s="224"/>
      <c r="G16" s="224"/>
      <c r="H16" s="228"/>
      <c r="I16" s="224"/>
      <c r="J16" s="224"/>
      <c r="K16" s="224"/>
      <c r="L16" s="228"/>
      <c r="M16" s="224"/>
      <c r="N16" s="224"/>
      <c r="O16" s="224"/>
      <c r="P16" s="228"/>
      <c r="Q16" s="229"/>
      <c r="R16" s="229"/>
      <c r="S16" s="230"/>
      <c r="T16" s="230"/>
      <c r="U16" s="224"/>
      <c r="V16" s="224"/>
      <c r="W16" s="224"/>
      <c r="X16" s="224"/>
      <c r="Y16" s="224"/>
      <c r="Z16" s="224"/>
      <c r="AA16" s="224"/>
      <c r="AB16" s="226"/>
      <c r="AD16" s="107"/>
      <c r="AK16" s="108"/>
    </row>
    <row r="17" spans="1:37" s="4" customFormat="1" ht="16.5" customHeight="1">
      <c r="A17" s="6" t="s">
        <v>10</v>
      </c>
      <c r="B17" s="119">
        <v>0</v>
      </c>
      <c r="C17" s="224"/>
      <c r="D17" s="227" t="s">
        <v>89</v>
      </c>
      <c r="E17" s="224"/>
      <c r="F17" s="224"/>
      <c r="G17" s="224"/>
      <c r="H17" s="230"/>
      <c r="I17" s="224"/>
      <c r="J17" s="224"/>
      <c r="K17" s="224"/>
      <c r="L17" s="224"/>
      <c r="M17" s="224"/>
      <c r="N17" s="224"/>
      <c r="O17" s="224"/>
      <c r="P17" s="224"/>
      <c r="Q17" s="224"/>
      <c r="R17" s="224"/>
      <c r="S17" s="224"/>
      <c r="T17" s="224"/>
      <c r="U17" s="224"/>
      <c r="V17" s="224"/>
      <c r="W17" s="224"/>
      <c r="X17" s="224"/>
      <c r="Y17" s="224"/>
      <c r="Z17" s="224"/>
      <c r="AA17" s="224"/>
      <c r="AB17" s="226"/>
      <c r="AD17" s="107"/>
      <c r="AK17" s="108"/>
    </row>
    <row r="18" spans="1:37" s="4" customFormat="1" ht="16.5" customHeight="1">
      <c r="A18" s="6" t="s">
        <v>11</v>
      </c>
      <c r="B18" s="119">
        <v>0</v>
      </c>
      <c r="C18" s="224"/>
      <c r="D18" s="224" t="s">
        <v>107</v>
      </c>
      <c r="E18" s="224"/>
      <c r="F18" s="224"/>
      <c r="G18" s="224"/>
      <c r="H18" s="224"/>
      <c r="I18" s="224"/>
      <c r="J18" s="224"/>
      <c r="K18" s="224"/>
      <c r="L18" s="224"/>
      <c r="M18" s="225"/>
      <c r="N18" s="225"/>
      <c r="O18" s="225"/>
      <c r="P18" s="224"/>
      <c r="Q18" s="224"/>
      <c r="R18" s="224"/>
      <c r="S18" s="224"/>
      <c r="T18" s="224"/>
      <c r="U18" s="224"/>
      <c r="V18" s="224"/>
      <c r="W18" s="224"/>
      <c r="X18" s="224"/>
      <c r="Y18" s="224"/>
      <c r="Z18" s="224"/>
      <c r="AA18" s="224"/>
      <c r="AB18" s="226"/>
      <c r="AD18" s="107"/>
      <c r="AK18" s="108"/>
    </row>
    <row r="19" spans="1:37" s="4" customFormat="1" ht="16.5" customHeight="1">
      <c r="A19" s="6" t="s">
        <v>12</v>
      </c>
      <c r="B19" s="119">
        <v>0</v>
      </c>
      <c r="C19" s="224"/>
      <c r="D19" s="225"/>
      <c r="E19" s="224"/>
      <c r="F19" s="224"/>
      <c r="G19" s="224"/>
      <c r="H19" s="224"/>
      <c r="I19" s="224"/>
      <c r="J19" s="224"/>
      <c r="K19" s="224"/>
      <c r="L19" s="224"/>
      <c r="M19" s="224"/>
      <c r="N19" s="224"/>
      <c r="O19" s="224"/>
      <c r="P19" s="224"/>
      <c r="Q19" s="224"/>
      <c r="R19" s="224"/>
      <c r="S19" s="232"/>
      <c r="T19" s="232"/>
      <c r="U19" s="232"/>
      <c r="V19" s="232"/>
      <c r="W19" s="224"/>
      <c r="X19" s="224"/>
      <c r="Y19" s="224"/>
      <c r="Z19" s="224"/>
      <c r="AA19" s="224"/>
      <c r="AB19" s="226"/>
      <c r="AD19" s="107"/>
      <c r="AK19" s="108"/>
    </row>
    <row r="20" spans="1:37" s="4" customFormat="1" ht="16.5" customHeight="1">
      <c r="A20" s="6" t="s">
        <v>373</v>
      </c>
      <c r="B20" s="120">
        <v>0</v>
      </c>
      <c r="C20" s="231"/>
      <c r="D20" s="224"/>
      <c r="E20" s="224"/>
      <c r="F20" s="224"/>
      <c r="G20" s="224"/>
      <c r="H20" s="224"/>
      <c r="I20" s="224"/>
      <c r="J20" s="224"/>
      <c r="K20" s="224"/>
      <c r="L20" s="224"/>
      <c r="M20" s="224"/>
      <c r="N20" s="224"/>
      <c r="O20" s="224"/>
      <c r="P20" s="224"/>
      <c r="Q20" s="224"/>
      <c r="R20" s="224"/>
      <c r="S20" s="224"/>
      <c r="T20" s="224"/>
      <c r="U20" s="224"/>
      <c r="V20" s="224"/>
      <c r="W20" s="224"/>
      <c r="X20" s="224"/>
      <c r="Y20" s="224"/>
      <c r="Z20" s="224"/>
      <c r="AA20" s="224"/>
      <c r="AB20" s="226"/>
      <c r="AD20" s="107"/>
      <c r="AK20" s="108"/>
    </row>
    <row r="21" spans="1:37" s="4" customFormat="1" ht="16.5" customHeight="1">
      <c r="A21" s="6" t="s">
        <v>13</v>
      </c>
      <c r="B21" s="119">
        <f>SUM(B22:B23)</f>
        <v>0</v>
      </c>
      <c r="C21" s="224"/>
      <c r="D21" s="224" t="s">
        <v>106</v>
      </c>
      <c r="E21" s="225"/>
      <c r="F21" s="225"/>
      <c r="G21" s="225"/>
      <c r="H21" s="225"/>
      <c r="I21" s="225"/>
      <c r="J21" s="225"/>
      <c r="K21" s="225"/>
      <c r="L21" s="225"/>
      <c r="M21" s="225"/>
      <c r="N21" s="225"/>
      <c r="O21" s="225"/>
      <c r="P21" s="225"/>
      <c r="Q21" s="225"/>
      <c r="R21" s="225"/>
      <c r="S21" s="225"/>
      <c r="T21" s="225"/>
      <c r="U21" s="225"/>
      <c r="V21" s="225"/>
      <c r="W21" s="225"/>
      <c r="X21" s="225"/>
      <c r="Y21" s="224"/>
      <c r="Z21" s="224"/>
      <c r="AA21" s="224"/>
      <c r="AB21" s="226"/>
      <c r="AD21" s="107"/>
      <c r="AK21" s="108"/>
    </row>
    <row r="22" spans="1:37" s="4" customFormat="1" ht="16.5" customHeight="1">
      <c r="A22" s="6" t="s">
        <v>14</v>
      </c>
      <c r="B22" s="119">
        <v>0</v>
      </c>
      <c r="C22" s="224"/>
      <c r="D22" s="225"/>
      <c r="E22" s="224"/>
      <c r="F22" s="224"/>
      <c r="G22" s="224"/>
      <c r="H22" s="224"/>
      <c r="I22" s="224"/>
      <c r="J22" s="224"/>
      <c r="K22" s="224"/>
      <c r="L22" s="224"/>
      <c r="M22" s="224"/>
      <c r="N22" s="224"/>
      <c r="O22" s="224"/>
      <c r="P22" s="224"/>
      <c r="Q22" s="233"/>
      <c r="R22" s="233"/>
      <c r="S22" s="224"/>
      <c r="T22" s="224"/>
      <c r="U22" s="224"/>
      <c r="V22" s="224"/>
      <c r="W22" s="224"/>
      <c r="X22" s="224"/>
      <c r="Y22" s="224"/>
      <c r="Z22" s="224"/>
      <c r="AA22" s="224"/>
      <c r="AB22" s="226"/>
      <c r="AD22" s="107"/>
      <c r="AK22" s="108"/>
    </row>
    <row r="23" spans="1:37" s="4" customFormat="1" ht="16.5" customHeight="1">
      <c r="A23" s="7" t="s">
        <v>15</v>
      </c>
      <c r="B23" s="119">
        <v>0</v>
      </c>
      <c r="C23" s="224"/>
      <c r="D23" s="224"/>
      <c r="E23" s="224"/>
      <c r="F23" s="224"/>
      <c r="G23" s="224"/>
      <c r="H23" s="224"/>
      <c r="I23" s="224"/>
      <c r="J23" s="224"/>
      <c r="K23" s="224"/>
      <c r="L23" s="224"/>
      <c r="M23" s="224"/>
      <c r="N23" s="224"/>
      <c r="O23" s="224"/>
      <c r="P23" s="224"/>
      <c r="Q23" s="378"/>
      <c r="R23" s="378"/>
      <c r="S23" s="378"/>
      <c r="T23" s="224"/>
      <c r="U23" s="224"/>
      <c r="V23" s="224"/>
      <c r="W23" s="224"/>
      <c r="X23" s="224"/>
      <c r="Y23" s="224"/>
      <c r="Z23" s="224"/>
      <c r="AA23" s="224"/>
      <c r="AB23" s="226"/>
      <c r="AD23" s="107"/>
      <c r="AK23" s="108"/>
    </row>
    <row r="24" spans="1:37" s="4" customFormat="1" ht="16.5" customHeight="1">
      <c r="A24" s="7"/>
      <c r="B24" s="120"/>
      <c r="C24" s="231"/>
      <c r="D24" s="224" t="s">
        <v>16</v>
      </c>
      <c r="E24" s="232"/>
      <c r="F24" s="224"/>
      <c r="G24" s="224"/>
      <c r="H24" s="224"/>
      <c r="I24" s="224"/>
      <c r="J24" s="224"/>
      <c r="K24" s="224"/>
      <c r="L24" s="224"/>
      <c r="M24" s="224"/>
      <c r="N24" s="224"/>
      <c r="O24" s="224"/>
      <c r="P24" s="224"/>
      <c r="Q24" s="224"/>
      <c r="R24" s="224"/>
      <c r="S24" s="224"/>
      <c r="T24" s="224"/>
      <c r="U24" s="224"/>
      <c r="V24" s="224"/>
      <c r="W24" s="224"/>
      <c r="X24" s="224"/>
      <c r="Y24" s="224"/>
      <c r="Z24" s="224"/>
      <c r="AA24" s="224"/>
      <c r="AB24" s="226"/>
      <c r="AD24" s="107"/>
      <c r="AK24" s="108"/>
    </row>
    <row r="25" spans="1:37" s="4" customFormat="1" ht="16.5" customHeight="1">
      <c r="A25" s="6" t="s">
        <v>17</v>
      </c>
      <c r="B25" s="119">
        <f>B26+B27</f>
        <v>172155.16144880001</v>
      </c>
      <c r="C25" s="224"/>
      <c r="D25" s="368">
        <f>B7</f>
        <v>529662.76020000002</v>
      </c>
      <c r="E25" s="368"/>
      <c r="F25" s="224" t="s">
        <v>18</v>
      </c>
      <c r="G25" s="224" t="s">
        <v>19</v>
      </c>
      <c r="H25" s="67">
        <f>'入力表（厚労）'!D19</f>
        <v>0.1147</v>
      </c>
      <c r="I25" s="224"/>
      <c r="J25" s="224"/>
      <c r="K25" s="224"/>
      <c r="L25" s="224"/>
      <c r="M25" s="225"/>
      <c r="N25" s="224" t="s">
        <v>19</v>
      </c>
      <c r="O25" s="229">
        <v>0.5</v>
      </c>
      <c r="P25" s="224" t="s">
        <v>142</v>
      </c>
      <c r="Q25" s="224"/>
      <c r="R25" s="359">
        <f>'入力表（厚労）'!D12</f>
        <v>28675</v>
      </c>
      <c r="S25" s="359"/>
      <c r="T25" s="359"/>
      <c r="U25" s="224" t="s">
        <v>20</v>
      </c>
      <c r="V25" s="224"/>
      <c r="W25" s="224"/>
      <c r="X25" s="224"/>
      <c r="Y25" s="224"/>
      <c r="Z25" s="224"/>
      <c r="AA25" s="224"/>
      <c r="AB25" s="226"/>
      <c r="AD25" s="107"/>
      <c r="AK25" s="108"/>
    </row>
    <row r="26" spans="1:37" s="4" customFormat="1" ht="16.5" customHeight="1">
      <c r="A26" s="6" t="s">
        <v>14</v>
      </c>
      <c r="B26" s="119">
        <f>SUM(R25:T30)</f>
        <v>86077.580724400003</v>
      </c>
      <c r="C26" s="224"/>
      <c r="D26" s="368">
        <f>B14</f>
        <v>529662.76020000002</v>
      </c>
      <c r="E26" s="368"/>
      <c r="F26" s="224" t="s">
        <v>18</v>
      </c>
      <c r="G26" s="224" t="s">
        <v>19</v>
      </c>
      <c r="H26" s="68">
        <f>'入力表（厚労）'!D20</f>
        <v>0.183</v>
      </c>
      <c r="I26" s="224"/>
      <c r="J26" s="224"/>
      <c r="K26" s="224"/>
      <c r="L26" s="224"/>
      <c r="M26" s="224"/>
      <c r="N26" s="224" t="s">
        <v>19</v>
      </c>
      <c r="O26" s="229">
        <v>0.5</v>
      </c>
      <c r="P26" s="224" t="s">
        <v>142</v>
      </c>
      <c r="Q26" s="224"/>
      <c r="R26" s="359">
        <f>'入力表（厚労）'!D13</f>
        <v>45750</v>
      </c>
      <c r="S26" s="359"/>
      <c r="T26" s="359"/>
      <c r="U26" s="224" t="s">
        <v>21</v>
      </c>
      <c r="V26" s="225"/>
      <c r="W26" s="225"/>
      <c r="X26" s="225"/>
      <c r="Y26" s="225"/>
      <c r="Z26" s="224"/>
      <c r="AA26" s="224"/>
      <c r="AB26" s="226"/>
      <c r="AD26" s="107"/>
      <c r="AK26" s="108"/>
    </row>
    <row r="27" spans="1:37" s="4" customFormat="1" ht="16.5" customHeight="1">
      <c r="A27" s="6" t="s">
        <v>15</v>
      </c>
      <c r="B27" s="119">
        <f>SUM(R25:T30)</f>
        <v>86077.580724400003</v>
      </c>
      <c r="C27" s="224"/>
      <c r="D27" s="368">
        <f>B15</f>
        <v>529662.76020000002</v>
      </c>
      <c r="E27" s="368"/>
      <c r="F27" s="224" t="s">
        <v>18</v>
      </c>
      <c r="G27" s="224" t="s">
        <v>19</v>
      </c>
      <c r="H27" s="67">
        <f>'入力表（厚労）'!D21</f>
        <v>2.3E-3</v>
      </c>
      <c r="I27" s="224"/>
      <c r="J27" s="224"/>
      <c r="K27" s="224"/>
      <c r="L27" s="224"/>
      <c r="M27" s="224"/>
      <c r="N27" s="224" t="s">
        <v>19</v>
      </c>
      <c r="O27" s="229">
        <v>0.5</v>
      </c>
      <c r="P27" s="224" t="s">
        <v>90</v>
      </c>
      <c r="Q27" s="224"/>
      <c r="R27" s="369">
        <f>+D27*H27*O27</f>
        <v>609.11217423000005</v>
      </c>
      <c r="S27" s="369"/>
      <c r="T27" s="369"/>
      <c r="U27" s="224" t="s">
        <v>376</v>
      </c>
      <c r="V27" s="225"/>
      <c r="W27" s="225"/>
      <c r="X27" s="225"/>
      <c r="Y27" s="225"/>
      <c r="Z27" s="224"/>
      <c r="AA27" s="224"/>
      <c r="AB27" s="226"/>
      <c r="AD27" s="107"/>
      <c r="AK27" s="108"/>
    </row>
    <row r="28" spans="1:37" s="4" customFormat="1" ht="16.5" customHeight="1">
      <c r="A28" s="16"/>
      <c r="B28" s="121"/>
      <c r="C28" s="224"/>
      <c r="D28" s="368">
        <f>B14</f>
        <v>529662.76020000002</v>
      </c>
      <c r="E28" s="368"/>
      <c r="F28" s="224" t="s">
        <v>18</v>
      </c>
      <c r="G28" s="224" t="s">
        <v>19</v>
      </c>
      <c r="H28" s="67">
        <f>'入力表（厚労）'!D22</f>
        <v>8.5000000000000006E-3</v>
      </c>
      <c r="I28" s="224"/>
      <c r="J28" s="224"/>
      <c r="K28" s="224"/>
      <c r="L28" s="224"/>
      <c r="M28" s="225"/>
      <c r="N28" s="224" t="s">
        <v>19</v>
      </c>
      <c r="O28" s="229">
        <v>0.5</v>
      </c>
      <c r="P28" s="224" t="s">
        <v>90</v>
      </c>
      <c r="Q28" s="224"/>
      <c r="R28" s="369">
        <f>+D28*H28*O28</f>
        <v>2251.0667308500001</v>
      </c>
      <c r="S28" s="369"/>
      <c r="T28" s="369"/>
      <c r="U28" s="224" t="s">
        <v>22</v>
      </c>
      <c r="V28" s="224"/>
      <c r="W28" s="224"/>
      <c r="X28" s="224"/>
      <c r="Y28" s="224"/>
      <c r="Z28" s="224"/>
      <c r="AA28" s="224"/>
      <c r="AB28" s="226"/>
      <c r="AD28" s="107"/>
      <c r="AK28" s="108"/>
    </row>
    <row r="29" spans="1:37" s="4" customFormat="1" ht="16.5" customHeight="1">
      <c r="A29" s="16"/>
      <c r="B29" s="121"/>
      <c r="C29" s="224"/>
      <c r="D29" s="368">
        <f>B14</f>
        <v>529662.76020000002</v>
      </c>
      <c r="E29" s="368"/>
      <c r="F29" s="224" t="s">
        <v>18</v>
      </c>
      <c r="G29" s="224" t="s">
        <v>19</v>
      </c>
      <c r="H29" s="67">
        <f>'入力表（厚労）'!D23</f>
        <v>3.5999999999999999E-3</v>
      </c>
      <c r="I29" s="224"/>
      <c r="J29" s="224"/>
      <c r="K29" s="224"/>
      <c r="L29" s="224"/>
      <c r="M29" s="225"/>
      <c r="N29" s="224"/>
      <c r="O29" s="224"/>
      <c r="P29" s="224" t="s">
        <v>90</v>
      </c>
      <c r="Q29" s="224"/>
      <c r="R29" s="369">
        <f>+D29*H29</f>
        <v>1906.7859367200001</v>
      </c>
      <c r="S29" s="369"/>
      <c r="T29" s="369"/>
      <c r="U29" s="224" t="s">
        <v>23</v>
      </c>
      <c r="V29" s="224"/>
      <c r="W29" s="224"/>
      <c r="X29" s="225"/>
      <c r="Y29" s="225"/>
      <c r="Z29" s="224"/>
      <c r="AA29" s="224"/>
      <c r="AB29" s="226"/>
      <c r="AD29" s="107"/>
      <c r="AK29" s="108"/>
    </row>
    <row r="30" spans="1:37" s="4" customFormat="1" ht="16.5" customHeight="1">
      <c r="A30" s="16"/>
      <c r="B30" s="121"/>
      <c r="C30" s="234"/>
      <c r="D30" s="368">
        <f>B14</f>
        <v>529662.76020000002</v>
      </c>
      <c r="E30" s="368"/>
      <c r="F30" s="224" t="s">
        <v>18</v>
      </c>
      <c r="G30" s="224" t="s">
        <v>19</v>
      </c>
      <c r="H30" s="68">
        <f>'入力表（厚労）'!D24</f>
        <v>1.2999999999999999E-2</v>
      </c>
      <c r="I30" s="224"/>
      <c r="J30" s="224"/>
      <c r="K30" s="224"/>
      <c r="L30" s="224"/>
      <c r="M30" s="225"/>
      <c r="N30" s="224"/>
      <c r="O30" s="224"/>
      <c r="P30" s="224" t="s">
        <v>90</v>
      </c>
      <c r="Q30" s="224"/>
      <c r="R30" s="369">
        <f>+D30*H30</f>
        <v>6885.6158826000001</v>
      </c>
      <c r="S30" s="369"/>
      <c r="T30" s="369"/>
      <c r="U30" s="224" t="s">
        <v>24</v>
      </c>
      <c r="V30" s="224"/>
      <c r="W30" s="224"/>
      <c r="X30" s="232"/>
      <c r="Y30" s="232"/>
      <c r="Z30" s="234"/>
      <c r="AA30" s="234"/>
      <c r="AB30" s="235"/>
      <c r="AD30" s="107"/>
      <c r="AK30" s="108"/>
    </row>
    <row r="31" spans="1:37" s="4" customFormat="1" ht="16.5" customHeight="1">
      <c r="A31" s="6" t="s">
        <v>25</v>
      </c>
      <c r="B31" s="119">
        <f>J32</f>
        <v>66207.845025000002</v>
      </c>
      <c r="C31" s="224"/>
      <c r="D31" s="70" t="str">
        <f>"4人に1人の予備人員とする事が理想であるが、現状を鑑み、"&amp;H32&amp;"人に1の予備人員とし、給料に1/"&amp;H32&amp;"を乗ずる"</f>
        <v>4人に1人の予備人員とする事が理想であるが、現状を鑑み、8人に1の予備人員とし、給料に1/8を乗ずる</v>
      </c>
      <c r="E31" s="65"/>
      <c r="F31" s="65"/>
      <c r="G31" s="65"/>
      <c r="H31" s="65"/>
      <c r="I31" s="65"/>
      <c r="J31" s="65"/>
      <c r="K31" s="65"/>
      <c r="L31" s="65"/>
      <c r="M31" s="65"/>
      <c r="N31" s="65"/>
      <c r="O31" s="65"/>
      <c r="P31" s="65"/>
      <c r="Q31" s="65"/>
      <c r="R31" s="65"/>
      <c r="S31" s="66"/>
      <c r="T31" s="66"/>
      <c r="U31" s="225"/>
      <c r="V31" s="225"/>
      <c r="W31" s="224"/>
      <c r="X31" s="224"/>
      <c r="Y31" s="224"/>
      <c r="Z31" s="224"/>
      <c r="AA31" s="224"/>
      <c r="AB31" s="226"/>
      <c r="AC31" s="11"/>
      <c r="AD31" s="109"/>
      <c r="AE31" s="11"/>
      <c r="AK31" s="108"/>
    </row>
    <row r="32" spans="1:37" s="4" customFormat="1" ht="16.5" customHeight="1">
      <c r="A32" s="16"/>
      <c r="B32" s="121"/>
      <c r="C32" s="234"/>
      <c r="D32" s="370">
        <f>(B14+B7)/2</f>
        <v>529662.76020000002</v>
      </c>
      <c r="E32" s="370"/>
      <c r="F32" s="236" t="s">
        <v>26</v>
      </c>
      <c r="G32" s="234"/>
      <c r="H32" s="71">
        <v>8</v>
      </c>
      <c r="I32" s="69" t="s">
        <v>27</v>
      </c>
      <c r="J32" s="371">
        <f>D32/H32</f>
        <v>66207.845025000002</v>
      </c>
      <c r="K32" s="371"/>
      <c r="L32" s="371"/>
      <c r="M32" s="234" t="s">
        <v>18</v>
      </c>
      <c r="N32" s="234"/>
      <c r="O32" s="234"/>
      <c r="P32" s="234"/>
      <c r="Q32" s="234"/>
      <c r="R32" s="234"/>
      <c r="S32" s="232"/>
      <c r="T32" s="232"/>
      <c r="U32" s="232"/>
      <c r="V32" s="232"/>
      <c r="W32" s="234"/>
      <c r="X32" s="234"/>
      <c r="Y32" s="234"/>
      <c r="Z32" s="234"/>
      <c r="AA32" s="234"/>
      <c r="AB32" s="235"/>
      <c r="AD32" s="107"/>
      <c r="AK32" s="108"/>
    </row>
    <row r="33" spans="1:37" s="4" customFormat="1" ht="16.5" customHeight="1">
      <c r="A33" s="19" t="s">
        <v>28</v>
      </c>
      <c r="B33" s="122">
        <f>SUM(B34:B37)</f>
        <v>90055</v>
      </c>
      <c r="C33" s="91"/>
      <c r="D33" s="91"/>
      <c r="E33" s="91"/>
      <c r="F33" s="91"/>
      <c r="G33" s="91"/>
      <c r="H33" s="91"/>
      <c r="I33" s="91"/>
      <c r="J33" s="91"/>
      <c r="K33" s="91"/>
      <c r="L33" s="91"/>
      <c r="M33" s="91"/>
      <c r="N33" s="91"/>
      <c r="O33" s="91"/>
      <c r="P33" s="91"/>
      <c r="Q33" s="91"/>
      <c r="R33" s="249" t="s">
        <v>340</v>
      </c>
      <c r="S33" s="249"/>
      <c r="T33" s="249"/>
      <c r="U33" s="189">
        <v>13</v>
      </c>
      <c r="V33" s="250" t="s">
        <v>231</v>
      </c>
      <c r="W33" s="250"/>
      <c r="X33" s="251" t="s">
        <v>341</v>
      </c>
      <c r="Y33" s="190">
        <v>5</v>
      </c>
      <c r="Z33" s="251" t="s">
        <v>342</v>
      </c>
      <c r="AA33" s="251"/>
      <c r="AB33" s="252"/>
      <c r="AD33" s="107"/>
      <c r="AK33" s="108"/>
    </row>
    <row r="34" spans="1:37" s="4" customFormat="1" ht="16.5" customHeight="1">
      <c r="A34" s="5" t="s">
        <v>29</v>
      </c>
      <c r="B34" s="123">
        <f>S34</f>
        <v>81173</v>
      </c>
      <c r="C34" s="237"/>
      <c r="D34" s="74" t="s">
        <v>30</v>
      </c>
      <c r="E34" s="75">
        <f>+'入力表（厚労）'!D9*U33</f>
        <v>91</v>
      </c>
      <c r="F34" s="282" t="s">
        <v>31</v>
      </c>
      <c r="G34" s="282" t="s">
        <v>19</v>
      </c>
      <c r="H34" s="76">
        <f>ROUND('入力表（厚労）'!D6/12,0)</f>
        <v>22</v>
      </c>
      <c r="I34" s="282" t="s">
        <v>32</v>
      </c>
      <c r="J34" s="93" t="s">
        <v>33</v>
      </c>
      <c r="K34" s="191">
        <f>Y33</f>
        <v>5</v>
      </c>
      <c r="L34" s="74" t="s">
        <v>34</v>
      </c>
      <c r="M34" s="74"/>
      <c r="N34" s="372">
        <f>'入力表（厚労）'!D25</f>
        <v>184.3</v>
      </c>
      <c r="O34" s="372"/>
      <c r="P34" s="74" t="s">
        <v>35</v>
      </c>
      <c r="Q34" s="74"/>
      <c r="R34" s="74"/>
      <c r="S34" s="373">
        <f>ROUNDDOWN(E34*H34/K34*N34*(1+'入力表（厚労）'!D39),0)</f>
        <v>81173</v>
      </c>
      <c r="T34" s="373"/>
      <c r="U34" s="373"/>
      <c r="V34" s="93"/>
      <c r="W34" s="283"/>
      <c r="X34" s="283"/>
      <c r="Y34" s="283"/>
      <c r="Z34" s="283"/>
      <c r="AA34" s="283"/>
      <c r="AB34" s="284"/>
      <c r="AD34" s="110" t="s">
        <v>232</v>
      </c>
      <c r="AK34" s="108"/>
    </row>
    <row r="35" spans="1:37" s="4" customFormat="1" ht="16.5" customHeight="1">
      <c r="A35" s="6" t="s">
        <v>36</v>
      </c>
      <c r="B35" s="123">
        <f>Q35</f>
        <v>1633</v>
      </c>
      <c r="C35" s="238"/>
      <c r="D35" s="346" t="s">
        <v>121</v>
      </c>
      <c r="E35" s="346"/>
      <c r="F35" s="346" t="s">
        <v>122</v>
      </c>
      <c r="G35" s="346"/>
      <c r="H35" s="106">
        <v>4</v>
      </c>
      <c r="I35" s="106" t="s">
        <v>123</v>
      </c>
      <c r="J35" s="106" t="s">
        <v>124</v>
      </c>
      <c r="K35" s="340">
        <f>'入力表（厚労）'!D26</f>
        <v>19600</v>
      </c>
      <c r="L35" s="340"/>
      <c r="M35" s="340"/>
      <c r="N35" s="77" t="s">
        <v>125</v>
      </c>
      <c r="O35" s="77"/>
      <c r="P35" s="77"/>
      <c r="Q35" s="339">
        <f>ROUNDDOWN(K35/12,0)</f>
        <v>1633</v>
      </c>
      <c r="R35" s="339"/>
      <c r="S35" s="339"/>
      <c r="T35" s="106"/>
      <c r="U35" s="106"/>
      <c r="V35" s="106"/>
      <c r="W35" s="225"/>
      <c r="X35" s="106"/>
      <c r="Y35" s="106"/>
      <c r="Z35" s="106"/>
      <c r="AA35" s="106"/>
      <c r="AB35" s="268"/>
      <c r="AC35" s="39"/>
      <c r="AD35" s="111" t="s">
        <v>103</v>
      </c>
      <c r="AE35" s="96">
        <v>22</v>
      </c>
      <c r="AF35" s="96" t="s">
        <v>231</v>
      </c>
      <c r="AK35" s="108"/>
    </row>
    <row r="36" spans="1:37" s="4" customFormat="1" ht="16.5" customHeight="1" thickBot="1">
      <c r="A36" s="6" t="s">
        <v>38</v>
      </c>
      <c r="B36" s="124">
        <f>N36</f>
        <v>6166</v>
      </c>
      <c r="C36" s="238"/>
      <c r="D36" s="367">
        <v>10</v>
      </c>
      <c r="E36" s="367"/>
      <c r="F36" s="77" t="s">
        <v>126</v>
      </c>
      <c r="G36" s="66"/>
      <c r="H36" s="340">
        <f>'入力表（厚労）'!D27</f>
        <v>7400</v>
      </c>
      <c r="I36" s="340"/>
      <c r="J36" s="340"/>
      <c r="K36" s="77" t="s">
        <v>125</v>
      </c>
      <c r="L36" s="77"/>
      <c r="M36" s="77"/>
      <c r="N36" s="339">
        <f>ROUNDDOWN(D36*H36/12,0)</f>
        <v>6166</v>
      </c>
      <c r="O36" s="339"/>
      <c r="P36" s="339"/>
      <c r="Q36" s="225"/>
      <c r="R36" s="66"/>
      <c r="S36" s="225"/>
      <c r="T36" s="225"/>
      <c r="U36" s="225"/>
      <c r="V36" s="225"/>
      <c r="W36" s="225"/>
      <c r="X36" s="225"/>
      <c r="Y36" s="225"/>
      <c r="Z36" s="225"/>
      <c r="AA36" s="225"/>
      <c r="AB36" s="279"/>
      <c r="AD36" s="112" t="s">
        <v>104</v>
      </c>
      <c r="AE36" s="139">
        <f>'入力表（厚労）'!D9</f>
        <v>7</v>
      </c>
      <c r="AF36" s="97" t="s">
        <v>105</v>
      </c>
      <c r="AK36" s="108"/>
    </row>
    <row r="37" spans="1:37" s="4" customFormat="1" ht="16.5" customHeight="1" thickBot="1">
      <c r="A37" s="20" t="s">
        <v>39</v>
      </c>
      <c r="B37" s="125">
        <f>J37</f>
        <v>1083</v>
      </c>
      <c r="C37" s="239"/>
      <c r="D37" s="362">
        <f>'入力表（厚労）'!D28</f>
        <v>13000</v>
      </c>
      <c r="E37" s="362"/>
      <c r="F37" s="362"/>
      <c r="G37" s="78" t="s">
        <v>37</v>
      </c>
      <c r="H37" s="242"/>
      <c r="I37" s="242"/>
      <c r="J37" s="341">
        <f>ROUNDDOWN(D37/12,0)</f>
        <v>1083</v>
      </c>
      <c r="K37" s="341"/>
      <c r="L37" s="341"/>
      <c r="M37" s="242"/>
      <c r="N37" s="242"/>
      <c r="O37" s="242"/>
      <c r="P37" s="242"/>
      <c r="Q37" s="242"/>
      <c r="R37" s="78"/>
      <c r="S37" s="242"/>
      <c r="T37" s="242"/>
      <c r="U37" s="242"/>
      <c r="V37" s="242"/>
      <c r="W37" s="242"/>
      <c r="X37" s="242"/>
      <c r="Y37" s="242"/>
      <c r="Z37" s="242"/>
      <c r="AA37" s="242"/>
      <c r="AB37" s="280"/>
      <c r="AD37" s="113" t="s">
        <v>111</v>
      </c>
      <c r="AE37" s="98">
        <f>+AE35*AE36</f>
        <v>154</v>
      </c>
      <c r="AF37" s="99" t="s">
        <v>31</v>
      </c>
      <c r="AK37" s="108"/>
    </row>
    <row r="38" spans="1:37" s="4" customFormat="1" ht="16.5" customHeight="1">
      <c r="A38" s="19" t="s">
        <v>40</v>
      </c>
      <c r="B38" s="122">
        <f>SUM(B39:B41)</f>
        <v>22833</v>
      </c>
      <c r="C38" s="91"/>
      <c r="D38" s="91"/>
      <c r="E38" s="91"/>
      <c r="F38" s="91"/>
      <c r="G38" s="91"/>
      <c r="H38" s="91"/>
      <c r="I38" s="91"/>
      <c r="J38" s="91"/>
      <c r="K38" s="91"/>
      <c r="L38" s="91"/>
      <c r="M38" s="91"/>
      <c r="N38" s="91"/>
      <c r="O38" s="91"/>
      <c r="P38" s="91"/>
      <c r="Q38" s="91"/>
      <c r="R38" s="72"/>
      <c r="S38" s="91"/>
      <c r="T38" s="91"/>
      <c r="U38" s="91"/>
      <c r="V38" s="91"/>
      <c r="W38" s="91"/>
      <c r="X38" s="91"/>
      <c r="Y38" s="91"/>
      <c r="Z38" s="91"/>
      <c r="AA38" s="91"/>
      <c r="AB38" s="252"/>
      <c r="AD38" s="107"/>
      <c r="AK38" s="108"/>
    </row>
    <row r="39" spans="1:37" s="4" customFormat="1" ht="16.5" customHeight="1">
      <c r="A39" s="21" t="s">
        <v>41</v>
      </c>
      <c r="B39" s="123">
        <f>M39</f>
        <v>8333</v>
      </c>
      <c r="C39" s="237"/>
      <c r="D39" s="93" t="s">
        <v>42</v>
      </c>
      <c r="E39" s="93"/>
      <c r="F39" s="93"/>
      <c r="G39" s="361">
        <f>'入力表（厚労）'!D29</f>
        <v>100000</v>
      </c>
      <c r="H39" s="361"/>
      <c r="I39" s="361"/>
      <c r="J39" s="74" t="s">
        <v>37</v>
      </c>
      <c r="K39" s="74"/>
      <c r="L39" s="74"/>
      <c r="M39" s="363">
        <f>ROUNDDOWN(G39/12,0)</f>
        <v>8333</v>
      </c>
      <c r="N39" s="363"/>
      <c r="O39" s="363"/>
      <c r="P39" s="93"/>
      <c r="Q39" s="93"/>
      <c r="R39" s="93"/>
      <c r="S39" s="93"/>
      <c r="T39" s="93"/>
      <c r="U39" s="93"/>
      <c r="V39" s="93"/>
      <c r="W39" s="93"/>
      <c r="X39" s="93"/>
      <c r="Y39" s="93"/>
      <c r="Z39" s="93"/>
      <c r="AA39" s="93"/>
      <c r="AB39" s="272"/>
      <c r="AD39" s="107"/>
      <c r="AK39" s="108"/>
    </row>
    <row r="40" spans="1:37" s="4" customFormat="1" ht="16.5" customHeight="1">
      <c r="A40" s="6" t="s">
        <v>43</v>
      </c>
      <c r="B40" s="124">
        <f>O40</f>
        <v>14500</v>
      </c>
      <c r="C40" s="106"/>
      <c r="D40" s="77" t="s">
        <v>149</v>
      </c>
      <c r="E40" s="77"/>
      <c r="F40" s="77"/>
      <c r="G40" s="77"/>
      <c r="H40" s="77"/>
      <c r="I40" s="340">
        <f>'入力表（厚労）'!D30</f>
        <v>174000</v>
      </c>
      <c r="J40" s="340"/>
      <c r="K40" s="340"/>
      <c r="L40" s="74" t="s">
        <v>37</v>
      </c>
      <c r="M40" s="77"/>
      <c r="N40" s="77"/>
      <c r="O40" s="339">
        <f>I40/12</f>
        <v>14500</v>
      </c>
      <c r="P40" s="339"/>
      <c r="Q40" s="339"/>
      <c r="R40" s="77" t="s">
        <v>148</v>
      </c>
      <c r="S40" s="106"/>
      <c r="T40" s="106"/>
      <c r="U40" s="106"/>
      <c r="V40" s="106"/>
      <c r="W40" s="106"/>
      <c r="X40" s="106"/>
      <c r="Y40" s="106"/>
      <c r="Z40" s="106"/>
      <c r="AA40" s="106"/>
      <c r="AB40" s="268"/>
      <c r="AD40" s="107"/>
      <c r="AK40" s="108"/>
    </row>
    <row r="41" spans="1:37" s="4" customFormat="1" ht="16.5" customHeight="1">
      <c r="A41" s="6"/>
      <c r="B41" s="123">
        <f>N41</f>
        <v>0</v>
      </c>
      <c r="C41" s="237"/>
      <c r="D41" s="106"/>
      <c r="E41" s="106" t="s">
        <v>150</v>
      </c>
      <c r="F41" s="106"/>
      <c r="G41" s="106"/>
      <c r="H41" s="106"/>
      <c r="I41" s="106"/>
      <c r="J41" s="106"/>
      <c r="K41" s="106"/>
      <c r="L41" s="106"/>
      <c r="M41" s="106"/>
      <c r="N41" s="106"/>
      <c r="O41" s="106"/>
      <c r="P41" s="106"/>
      <c r="Q41" s="225"/>
      <c r="R41" s="66"/>
      <c r="S41" s="225"/>
      <c r="T41" s="225"/>
      <c r="U41" s="225"/>
      <c r="V41" s="225"/>
      <c r="W41" s="106"/>
      <c r="X41" s="106"/>
      <c r="Y41" s="106"/>
      <c r="Z41" s="106"/>
      <c r="AA41" s="106"/>
      <c r="AB41" s="268"/>
      <c r="AD41" s="107"/>
      <c r="AK41" s="108"/>
    </row>
    <row r="42" spans="1:37" s="4" customFormat="1" ht="16.5" customHeight="1">
      <c r="A42" s="22" t="s">
        <v>44</v>
      </c>
      <c r="B42" s="126">
        <f>SUM(B43:B44)</f>
        <v>12792</v>
      </c>
      <c r="C42" s="240"/>
      <c r="D42" s="240"/>
      <c r="E42" s="240"/>
      <c r="F42" s="240"/>
      <c r="G42" s="240"/>
      <c r="H42" s="240"/>
      <c r="I42" s="240"/>
      <c r="J42" s="240"/>
      <c r="K42" s="240"/>
      <c r="L42" s="240"/>
      <c r="M42" s="240"/>
      <c r="N42" s="240"/>
      <c r="O42" s="240"/>
      <c r="P42" s="240"/>
      <c r="Q42" s="240"/>
      <c r="R42" s="240"/>
      <c r="S42" s="240"/>
      <c r="T42" s="240"/>
      <c r="U42" s="240"/>
      <c r="V42" s="240"/>
      <c r="W42" s="240"/>
      <c r="X42" s="240"/>
      <c r="Y42" s="240"/>
      <c r="Z42" s="240"/>
      <c r="AA42" s="240"/>
      <c r="AB42" s="281"/>
      <c r="AD42" s="107"/>
      <c r="AK42" s="108"/>
    </row>
    <row r="43" spans="1:37" s="17" customFormat="1" ht="16.5" customHeight="1">
      <c r="A43" s="5" t="s">
        <v>45</v>
      </c>
      <c r="B43" s="127">
        <f>J43</f>
        <v>1147</v>
      </c>
      <c r="C43" s="241"/>
      <c r="D43" s="361">
        <f>'入力表（厚労）'!D31</f>
        <v>13770</v>
      </c>
      <c r="E43" s="361"/>
      <c r="F43" s="361"/>
      <c r="G43" s="93" t="s">
        <v>37</v>
      </c>
      <c r="H43" s="93"/>
      <c r="I43" s="93"/>
      <c r="J43" s="363">
        <f>ROUNDDOWN(D43/12,0)</f>
        <v>1147</v>
      </c>
      <c r="K43" s="363"/>
      <c r="L43" s="363"/>
      <c r="M43" s="93"/>
      <c r="N43" s="93"/>
      <c r="O43" s="93"/>
      <c r="P43" s="93"/>
      <c r="Q43" s="93"/>
      <c r="R43" s="74"/>
      <c r="S43" s="93"/>
      <c r="T43" s="93"/>
      <c r="U43" s="93"/>
      <c r="V43" s="93"/>
      <c r="W43" s="93"/>
      <c r="X43" s="93"/>
      <c r="Y43" s="93"/>
      <c r="Z43" s="93"/>
      <c r="AA43" s="93"/>
      <c r="AB43" s="272"/>
      <c r="AD43" s="114"/>
      <c r="AK43" s="115"/>
    </row>
    <row r="44" spans="1:37" s="4" customFormat="1" ht="16.5" customHeight="1">
      <c r="A44" s="6" t="s">
        <v>46</v>
      </c>
      <c r="B44" s="128">
        <f>P44</f>
        <v>11645</v>
      </c>
      <c r="C44" s="239"/>
      <c r="D44" s="362">
        <f>'入力表（厚労）'!D32</f>
        <v>139740</v>
      </c>
      <c r="E44" s="362"/>
      <c r="F44" s="362"/>
      <c r="G44" s="242" t="s">
        <v>47</v>
      </c>
      <c r="H44" s="242"/>
      <c r="I44" s="242"/>
      <c r="J44" s="242"/>
      <c r="K44" s="242"/>
      <c r="L44" s="242"/>
      <c r="M44" s="242"/>
      <c r="N44" s="242"/>
      <c r="O44" s="232"/>
      <c r="P44" s="341">
        <f>ROUNDDOWN(D44/12,0)</f>
        <v>11645</v>
      </c>
      <c r="Q44" s="341"/>
      <c r="R44" s="341"/>
      <c r="S44" s="242"/>
      <c r="T44" s="232"/>
      <c r="U44" s="232"/>
      <c r="V44" s="232"/>
      <c r="W44" s="242"/>
      <c r="X44" s="242"/>
      <c r="Y44" s="242"/>
      <c r="Z44" s="242"/>
      <c r="AA44" s="242"/>
      <c r="AB44" s="280"/>
      <c r="AD44" s="107"/>
      <c r="AK44" s="108"/>
    </row>
    <row r="45" spans="1:37" s="4" customFormat="1" ht="16.5" customHeight="1">
      <c r="A45" s="22" t="s">
        <v>48</v>
      </c>
      <c r="B45" s="126">
        <f>SUM(B46:B50)</f>
        <v>8711</v>
      </c>
      <c r="C45" s="240"/>
      <c r="D45" s="240"/>
      <c r="E45" s="240"/>
      <c r="F45" s="240"/>
      <c r="G45" s="240"/>
      <c r="H45" s="240"/>
      <c r="I45" s="240"/>
      <c r="J45" s="240"/>
      <c r="K45" s="240"/>
      <c r="L45" s="240"/>
      <c r="M45" s="240"/>
      <c r="N45" s="240"/>
      <c r="O45" s="240"/>
      <c r="P45" s="240"/>
      <c r="Q45" s="240"/>
      <c r="R45" s="79"/>
      <c r="S45" s="240"/>
      <c r="T45" s="240"/>
      <c r="U45" s="240"/>
      <c r="V45" s="240"/>
      <c r="W45" s="240"/>
      <c r="X45" s="91"/>
      <c r="Y45" s="91"/>
      <c r="Z45" s="91"/>
      <c r="AA45" s="91"/>
      <c r="AB45" s="252"/>
      <c r="AD45" s="107"/>
      <c r="AK45" s="108"/>
    </row>
    <row r="46" spans="1:37" s="4" customFormat="1" ht="16.5" customHeight="1">
      <c r="A46" s="5" t="s">
        <v>49</v>
      </c>
      <c r="B46" s="129">
        <f>J46</f>
        <v>1000</v>
      </c>
      <c r="C46" s="241"/>
      <c r="D46" s="361">
        <f>'入力表（厚労）'!D33</f>
        <v>12000</v>
      </c>
      <c r="E46" s="361"/>
      <c r="F46" s="361"/>
      <c r="G46" s="93" t="s">
        <v>37</v>
      </c>
      <c r="H46" s="93"/>
      <c r="I46" s="93"/>
      <c r="J46" s="363">
        <f>ROUNDDOWN(D46/12,0)</f>
        <v>1000</v>
      </c>
      <c r="K46" s="363"/>
      <c r="L46" s="363"/>
      <c r="M46" s="93" t="s">
        <v>18</v>
      </c>
      <c r="N46" s="93"/>
      <c r="O46" s="93"/>
      <c r="P46" s="93"/>
      <c r="Q46" s="93"/>
      <c r="R46" s="74"/>
      <c r="S46" s="93"/>
      <c r="T46" s="93"/>
      <c r="U46" s="93"/>
      <c r="V46" s="93"/>
      <c r="W46" s="93"/>
      <c r="X46" s="237"/>
      <c r="Y46" s="237"/>
      <c r="Z46" s="237"/>
      <c r="AA46" s="237"/>
      <c r="AB46" s="266"/>
      <c r="AD46" s="107"/>
      <c r="AK46" s="108"/>
    </row>
    <row r="47" spans="1:37" s="4" customFormat="1" ht="16.5" customHeight="1">
      <c r="A47" s="6" t="s">
        <v>50</v>
      </c>
      <c r="B47" s="124">
        <f>M47</f>
        <v>5810</v>
      </c>
      <c r="C47" s="238"/>
      <c r="D47" s="340">
        <f>'入力表（厚労）'!D35</f>
        <v>11620000</v>
      </c>
      <c r="E47" s="340"/>
      <c r="F47" s="340"/>
      <c r="G47" s="77" t="s">
        <v>51</v>
      </c>
      <c r="H47" s="192">
        <f>'入力表（厚労）'!D34</f>
        <v>3</v>
      </c>
      <c r="I47" s="77" t="s">
        <v>52</v>
      </c>
      <c r="J47" s="66"/>
      <c r="K47" s="66"/>
      <c r="L47" s="77"/>
      <c r="M47" s="339">
        <f>ROUNDDOWN(D47*H47/100*1/60,0)</f>
        <v>5810</v>
      </c>
      <c r="N47" s="339"/>
      <c r="O47" s="339"/>
      <c r="P47" s="225" t="s">
        <v>18</v>
      </c>
      <c r="Q47" s="225"/>
      <c r="R47" s="66"/>
      <c r="S47" s="225"/>
      <c r="T47" s="225"/>
      <c r="U47" s="106"/>
      <c r="V47" s="106"/>
      <c r="W47" s="106"/>
      <c r="X47" s="106"/>
      <c r="Y47" s="106"/>
      <c r="Z47" s="106"/>
      <c r="AA47" s="106"/>
      <c r="AB47" s="268"/>
      <c r="AD47" s="107"/>
      <c r="AK47" s="108"/>
    </row>
    <row r="48" spans="1:37" s="4" customFormat="1" ht="16.5" customHeight="1">
      <c r="A48" s="7" t="s">
        <v>53</v>
      </c>
      <c r="B48" s="124">
        <f>J48</f>
        <v>1516</v>
      </c>
      <c r="C48" s="238"/>
      <c r="D48" s="340">
        <f>'入力表（厚労）'!D36</f>
        <v>36400</v>
      </c>
      <c r="E48" s="340"/>
      <c r="F48" s="340"/>
      <c r="G48" s="106" t="s">
        <v>120</v>
      </c>
      <c r="H48" s="106"/>
      <c r="I48" s="106"/>
      <c r="J48" s="339">
        <f>ROUNDDOWN(D48/24,0)</f>
        <v>1516</v>
      </c>
      <c r="K48" s="339"/>
      <c r="L48" s="339"/>
      <c r="M48" s="106" t="s">
        <v>18</v>
      </c>
      <c r="N48" s="106"/>
      <c r="O48" s="106"/>
      <c r="P48" s="106"/>
      <c r="Q48" s="106"/>
      <c r="R48" s="77"/>
      <c r="S48" s="106"/>
      <c r="T48" s="106"/>
      <c r="U48" s="106"/>
      <c r="V48" s="106"/>
      <c r="W48" s="106"/>
      <c r="X48" s="106"/>
      <c r="Y48" s="106"/>
      <c r="Z48" s="106"/>
      <c r="AA48" s="106"/>
      <c r="AB48" s="268"/>
      <c r="AD48" s="107"/>
      <c r="AK48" s="108"/>
    </row>
    <row r="49" spans="1:37" s="4" customFormat="1" ht="16.5" customHeight="1">
      <c r="A49" s="23" t="s">
        <v>54</v>
      </c>
      <c r="B49" s="124">
        <f>J49</f>
        <v>238</v>
      </c>
      <c r="C49" s="238"/>
      <c r="D49" s="340">
        <f>'入力表（厚労）'!D37</f>
        <v>14300</v>
      </c>
      <c r="E49" s="340"/>
      <c r="F49" s="340"/>
      <c r="G49" s="106" t="s">
        <v>55</v>
      </c>
      <c r="H49" s="106"/>
      <c r="I49" s="106"/>
      <c r="J49" s="339">
        <f>ROUNDDOWN(D49/60,0)</f>
        <v>238</v>
      </c>
      <c r="K49" s="339"/>
      <c r="L49" s="339"/>
      <c r="M49" s="106" t="s">
        <v>18</v>
      </c>
      <c r="N49" s="106"/>
      <c r="O49" s="106"/>
      <c r="P49" s="106"/>
      <c r="Q49" s="106"/>
      <c r="R49" s="77"/>
      <c r="S49" s="106"/>
      <c r="T49" s="106"/>
      <c r="U49" s="106"/>
      <c r="V49" s="106"/>
      <c r="W49" s="106"/>
      <c r="X49" s="106"/>
      <c r="Y49" s="106"/>
      <c r="Z49" s="106"/>
      <c r="AA49" s="106"/>
      <c r="AB49" s="268"/>
      <c r="AD49" s="107"/>
      <c r="AK49" s="108"/>
    </row>
    <row r="50" spans="1:37" s="4" customFormat="1" ht="16.5" customHeight="1">
      <c r="A50" s="24" t="s">
        <v>56</v>
      </c>
      <c r="B50" s="125">
        <f>O50</f>
        <v>147</v>
      </c>
      <c r="C50" s="242"/>
      <c r="D50" s="78" t="s">
        <v>57</v>
      </c>
      <c r="E50" s="78"/>
      <c r="F50" s="78"/>
      <c r="G50" s="78"/>
      <c r="H50" s="78"/>
      <c r="I50" s="362">
        <f>'入力表（厚労）'!D38</f>
        <v>8825</v>
      </c>
      <c r="J50" s="362"/>
      <c r="K50" s="362"/>
      <c r="L50" s="78" t="s">
        <v>55</v>
      </c>
      <c r="M50" s="78"/>
      <c r="N50" s="78"/>
      <c r="O50" s="341">
        <f>ROUNDDOWN(I50/60,0)</f>
        <v>147</v>
      </c>
      <c r="P50" s="341"/>
      <c r="Q50" s="341"/>
      <c r="R50" s="78" t="s">
        <v>18</v>
      </c>
      <c r="S50" s="242"/>
      <c r="T50" s="242"/>
      <c r="U50" s="242"/>
      <c r="V50" s="242"/>
      <c r="W50" s="242"/>
      <c r="X50" s="242"/>
      <c r="Y50" s="242"/>
      <c r="Z50" s="242"/>
      <c r="AA50" s="242"/>
      <c r="AB50" s="280"/>
      <c r="AD50" s="107"/>
      <c r="AK50" s="108"/>
    </row>
    <row r="51" spans="1:37" s="4" customFormat="1" ht="16.5" customHeight="1">
      <c r="A51" s="19" t="s">
        <v>58</v>
      </c>
      <c r="B51" s="122">
        <f>SUM(B52:B60)</f>
        <v>21677</v>
      </c>
      <c r="C51" s="91"/>
      <c r="D51" s="91"/>
      <c r="E51" s="91"/>
      <c r="F51" s="91"/>
      <c r="G51" s="91"/>
      <c r="H51" s="91"/>
      <c r="I51" s="91"/>
      <c r="J51" s="91"/>
      <c r="K51" s="91"/>
      <c r="L51" s="91"/>
      <c r="M51" s="91"/>
      <c r="N51" s="91"/>
      <c r="O51" s="91"/>
      <c r="P51" s="91"/>
      <c r="Q51" s="91"/>
      <c r="R51" s="72"/>
      <c r="S51" s="91"/>
      <c r="T51" s="91"/>
      <c r="U51" s="91"/>
      <c r="V51" s="91"/>
      <c r="W51" s="91"/>
      <c r="X51" s="91"/>
      <c r="Y51" s="91"/>
      <c r="Z51" s="91"/>
      <c r="AA51" s="91"/>
      <c r="AB51" s="252"/>
      <c r="AD51" s="107"/>
      <c r="AK51" s="108"/>
    </row>
    <row r="52" spans="1:37" s="4" customFormat="1" ht="16.5" customHeight="1">
      <c r="A52" s="21" t="s">
        <v>59</v>
      </c>
      <c r="B52" s="123">
        <f>P52</f>
        <v>10951</v>
      </c>
      <c r="C52" s="241"/>
      <c r="D52" s="361">
        <f>'入力表（厚労）'!D40</f>
        <v>24640</v>
      </c>
      <c r="E52" s="361"/>
      <c r="F52" s="361"/>
      <c r="G52" s="74" t="s">
        <v>51</v>
      </c>
      <c r="H52" s="195">
        <v>8</v>
      </c>
      <c r="I52" s="93" t="s">
        <v>60</v>
      </c>
      <c r="J52" s="282"/>
      <c r="K52" s="282"/>
      <c r="L52" s="282"/>
      <c r="M52" s="282"/>
      <c r="N52" s="282"/>
      <c r="O52" s="282"/>
      <c r="P52" s="363">
        <f>ROUNDDOWN(D52*H52/18,0)</f>
        <v>10951</v>
      </c>
      <c r="Q52" s="363"/>
      <c r="R52" s="363"/>
      <c r="S52" s="282" t="s">
        <v>18</v>
      </c>
      <c r="T52" s="282"/>
      <c r="U52" s="282"/>
      <c r="V52" s="93"/>
      <c r="W52" s="93"/>
      <c r="X52" s="93"/>
      <c r="Y52" s="93"/>
      <c r="Z52" s="93"/>
      <c r="AA52" s="93"/>
      <c r="AB52" s="272"/>
      <c r="AD52" s="107"/>
      <c r="AK52" s="108"/>
    </row>
    <row r="53" spans="1:37" s="4" customFormat="1" ht="16.5" customHeight="1">
      <c r="A53" s="6" t="s">
        <v>61</v>
      </c>
      <c r="B53" s="124">
        <f>M53</f>
        <v>2325</v>
      </c>
      <c r="C53" s="238"/>
      <c r="D53" s="340">
        <f>'入力表（厚労）'!D41</f>
        <v>55800</v>
      </c>
      <c r="E53" s="340"/>
      <c r="F53" s="340"/>
      <c r="G53" s="77" t="s">
        <v>62</v>
      </c>
      <c r="H53" s="77"/>
      <c r="I53" s="106"/>
      <c r="J53" s="225"/>
      <c r="K53" s="225"/>
      <c r="L53" s="225"/>
      <c r="M53" s="346">
        <f>ROUNDDOWN(D53/24,0)</f>
        <v>2325</v>
      </c>
      <c r="N53" s="346"/>
      <c r="O53" s="346"/>
      <c r="P53" s="106" t="s">
        <v>18</v>
      </c>
      <c r="Q53" s="225"/>
      <c r="R53" s="225"/>
      <c r="S53" s="225"/>
      <c r="T53" s="106"/>
      <c r="U53" s="77"/>
      <c r="V53" s="106"/>
      <c r="W53" s="106"/>
      <c r="X53" s="106"/>
      <c r="Y53" s="106"/>
      <c r="Z53" s="106"/>
      <c r="AA53" s="106"/>
      <c r="AB53" s="268"/>
      <c r="AD53" s="107"/>
      <c r="AK53" s="108"/>
    </row>
    <row r="54" spans="1:37" s="4" customFormat="1" ht="16.5" customHeight="1">
      <c r="A54" s="6" t="s">
        <v>63</v>
      </c>
      <c r="B54" s="124">
        <f t="shared" ref="B54:B60" si="0">S54</f>
        <v>1800</v>
      </c>
      <c r="C54" s="106"/>
      <c r="D54" s="225" t="s">
        <v>64</v>
      </c>
      <c r="E54" s="106"/>
      <c r="F54" s="106"/>
      <c r="G54" s="340">
        <f>'入力表（厚労）'!D42</f>
        <v>5400</v>
      </c>
      <c r="H54" s="340"/>
      <c r="I54" s="340"/>
      <c r="J54" s="77" t="s">
        <v>65</v>
      </c>
      <c r="K54" s="77"/>
      <c r="L54" s="104">
        <v>2</v>
      </c>
      <c r="M54" s="77" t="s">
        <v>66</v>
      </c>
      <c r="N54" s="77"/>
      <c r="O54" s="104">
        <v>2</v>
      </c>
      <c r="P54" s="66" t="s">
        <v>119</v>
      </c>
      <c r="Q54" s="66"/>
      <c r="R54" s="66"/>
      <c r="S54" s="339">
        <f>ROUNDDOWN(G54*L54*O54/12,0)</f>
        <v>1800</v>
      </c>
      <c r="T54" s="339"/>
      <c r="U54" s="339"/>
      <c r="V54" s="106"/>
      <c r="W54" s="106"/>
      <c r="X54" s="106"/>
      <c r="Y54" s="106"/>
      <c r="Z54" s="106"/>
      <c r="AA54" s="106"/>
      <c r="AB54" s="268"/>
      <c r="AD54" s="107"/>
      <c r="AK54" s="108"/>
    </row>
    <row r="55" spans="1:37" s="4" customFormat="1" ht="16.5" customHeight="1">
      <c r="A55" s="6"/>
      <c r="B55" s="124">
        <f>S55</f>
        <v>816</v>
      </c>
      <c r="C55" s="106"/>
      <c r="D55" s="225" t="s">
        <v>112</v>
      </c>
      <c r="E55" s="106"/>
      <c r="F55" s="106"/>
      <c r="G55" s="340">
        <f>'入力表（厚労）'!D43</f>
        <v>4900</v>
      </c>
      <c r="H55" s="340"/>
      <c r="I55" s="340"/>
      <c r="J55" s="77" t="s">
        <v>65</v>
      </c>
      <c r="K55" s="77"/>
      <c r="L55" s="104">
        <v>1</v>
      </c>
      <c r="M55" s="77" t="s">
        <v>66</v>
      </c>
      <c r="N55" s="77"/>
      <c r="O55" s="104">
        <v>2</v>
      </c>
      <c r="P55" s="66" t="s">
        <v>119</v>
      </c>
      <c r="Q55" s="66"/>
      <c r="R55" s="66"/>
      <c r="S55" s="339">
        <f t="shared" ref="S55:S59" si="1">ROUNDDOWN(G55*L55*O55/12,0)</f>
        <v>816</v>
      </c>
      <c r="T55" s="339"/>
      <c r="U55" s="339"/>
      <c r="V55" s="106"/>
      <c r="W55" s="106"/>
      <c r="X55" s="106"/>
      <c r="Y55" s="106"/>
      <c r="Z55" s="106"/>
      <c r="AA55" s="106"/>
      <c r="AB55" s="268"/>
      <c r="AD55" s="107"/>
      <c r="AK55" s="108"/>
    </row>
    <row r="56" spans="1:37" s="4" customFormat="1" ht="16.5" customHeight="1">
      <c r="A56" s="6"/>
      <c r="B56" s="124">
        <f t="shared" si="0"/>
        <v>2990</v>
      </c>
      <c r="C56" s="106"/>
      <c r="D56" s="225" t="s">
        <v>67</v>
      </c>
      <c r="E56" s="106"/>
      <c r="F56" s="106"/>
      <c r="G56" s="340">
        <f>'入力表（厚労）'!D44</f>
        <v>8970</v>
      </c>
      <c r="H56" s="340"/>
      <c r="I56" s="340"/>
      <c r="J56" s="77" t="s">
        <v>65</v>
      </c>
      <c r="K56" s="77"/>
      <c r="L56" s="104">
        <v>2</v>
      </c>
      <c r="M56" s="77" t="s">
        <v>66</v>
      </c>
      <c r="N56" s="77"/>
      <c r="O56" s="104">
        <v>2</v>
      </c>
      <c r="P56" s="66" t="s">
        <v>119</v>
      </c>
      <c r="Q56" s="66"/>
      <c r="R56" s="66"/>
      <c r="S56" s="339">
        <f t="shared" si="1"/>
        <v>2990</v>
      </c>
      <c r="T56" s="339"/>
      <c r="U56" s="339"/>
      <c r="V56" s="106"/>
      <c r="W56" s="106"/>
      <c r="X56" s="106"/>
      <c r="Y56" s="106"/>
      <c r="Z56" s="106"/>
      <c r="AA56" s="106"/>
      <c r="AB56" s="268"/>
      <c r="AD56" s="107"/>
      <c r="AK56" s="108"/>
    </row>
    <row r="57" spans="1:37" s="4" customFormat="1" ht="16.5" customHeight="1">
      <c r="A57" s="6"/>
      <c r="B57" s="124">
        <f t="shared" si="0"/>
        <v>1666</v>
      </c>
      <c r="C57" s="106"/>
      <c r="D57" s="225" t="s">
        <v>68</v>
      </c>
      <c r="E57" s="106"/>
      <c r="F57" s="106"/>
      <c r="G57" s="340">
        <f>'入力表（厚労）'!D45</f>
        <v>5000</v>
      </c>
      <c r="H57" s="340"/>
      <c r="I57" s="340"/>
      <c r="J57" s="77" t="s">
        <v>65</v>
      </c>
      <c r="K57" s="77"/>
      <c r="L57" s="104">
        <v>2</v>
      </c>
      <c r="M57" s="77" t="s">
        <v>69</v>
      </c>
      <c r="N57" s="77"/>
      <c r="O57" s="104">
        <v>2</v>
      </c>
      <c r="P57" s="66" t="s">
        <v>119</v>
      </c>
      <c r="Q57" s="66"/>
      <c r="R57" s="66"/>
      <c r="S57" s="339">
        <f t="shared" si="1"/>
        <v>1666</v>
      </c>
      <c r="T57" s="339"/>
      <c r="U57" s="339"/>
      <c r="V57" s="106"/>
      <c r="W57" s="106"/>
      <c r="X57" s="106"/>
      <c r="Y57" s="106"/>
      <c r="Z57" s="106"/>
      <c r="AA57" s="106"/>
      <c r="AB57" s="268"/>
      <c r="AD57" s="107"/>
      <c r="AK57" s="108"/>
    </row>
    <row r="58" spans="1:37" s="4" customFormat="1" ht="16.5" customHeight="1">
      <c r="A58" s="6"/>
      <c r="B58" s="124">
        <f t="shared" si="0"/>
        <v>416</v>
      </c>
      <c r="C58" s="106"/>
      <c r="D58" s="225" t="s">
        <v>70</v>
      </c>
      <c r="E58" s="106"/>
      <c r="F58" s="106"/>
      <c r="G58" s="340">
        <f>'入力表（厚労）'!D46</f>
        <v>2500</v>
      </c>
      <c r="H58" s="340"/>
      <c r="I58" s="340"/>
      <c r="J58" s="77" t="s">
        <v>65</v>
      </c>
      <c r="K58" s="77"/>
      <c r="L58" s="104">
        <v>1</v>
      </c>
      <c r="M58" s="77" t="s">
        <v>69</v>
      </c>
      <c r="N58" s="77"/>
      <c r="O58" s="104">
        <v>2</v>
      </c>
      <c r="P58" s="66" t="s">
        <v>119</v>
      </c>
      <c r="Q58" s="66"/>
      <c r="R58" s="66"/>
      <c r="S58" s="339">
        <f>ROUNDDOWN(G58*L58*O58/12,0)</f>
        <v>416</v>
      </c>
      <c r="T58" s="339"/>
      <c r="U58" s="339"/>
      <c r="V58" s="106"/>
      <c r="W58" s="106"/>
      <c r="X58" s="106"/>
      <c r="Y58" s="106"/>
      <c r="Z58" s="106"/>
      <c r="AA58" s="106"/>
      <c r="AB58" s="268"/>
      <c r="AD58" s="107"/>
      <c r="AK58" s="108"/>
    </row>
    <row r="59" spans="1:37" s="4" customFormat="1" ht="16.5" customHeight="1">
      <c r="A59" s="6"/>
      <c r="B59" s="124">
        <f t="shared" si="0"/>
        <v>483</v>
      </c>
      <c r="C59" s="106"/>
      <c r="D59" s="225" t="s">
        <v>71</v>
      </c>
      <c r="E59" s="106"/>
      <c r="F59" s="106"/>
      <c r="G59" s="340">
        <f>'入力表（厚労）'!D47</f>
        <v>2900</v>
      </c>
      <c r="H59" s="340"/>
      <c r="I59" s="340"/>
      <c r="J59" s="77" t="s">
        <v>65</v>
      </c>
      <c r="K59" s="77"/>
      <c r="L59" s="104">
        <v>1</v>
      </c>
      <c r="M59" s="77" t="s">
        <v>69</v>
      </c>
      <c r="N59" s="77"/>
      <c r="O59" s="104">
        <v>2</v>
      </c>
      <c r="P59" s="66" t="s">
        <v>119</v>
      </c>
      <c r="Q59" s="66"/>
      <c r="R59" s="66"/>
      <c r="S59" s="339">
        <f t="shared" si="1"/>
        <v>483</v>
      </c>
      <c r="T59" s="339"/>
      <c r="U59" s="339"/>
      <c r="V59" s="106"/>
      <c r="W59" s="106"/>
      <c r="X59" s="106"/>
      <c r="Y59" s="106"/>
      <c r="Z59" s="106"/>
      <c r="AA59" s="106"/>
      <c r="AB59" s="268"/>
      <c r="AD59" s="107"/>
      <c r="AK59" s="108"/>
    </row>
    <row r="60" spans="1:37" s="4" customFormat="1" ht="16.5" customHeight="1">
      <c r="A60" s="7"/>
      <c r="B60" s="130">
        <f t="shared" si="0"/>
        <v>230</v>
      </c>
      <c r="C60" s="243"/>
      <c r="D60" s="278" t="s">
        <v>72</v>
      </c>
      <c r="E60" s="243"/>
      <c r="F60" s="243"/>
      <c r="G60" s="340">
        <f>'入力表（厚労）'!D48</f>
        <v>230</v>
      </c>
      <c r="H60" s="340"/>
      <c r="I60" s="340"/>
      <c r="J60" s="80" t="s">
        <v>65</v>
      </c>
      <c r="K60" s="80"/>
      <c r="L60" s="105">
        <v>6</v>
      </c>
      <c r="M60" s="80" t="s">
        <v>69</v>
      </c>
      <c r="N60" s="80"/>
      <c r="O60" s="105">
        <v>2</v>
      </c>
      <c r="P60" s="81" t="s">
        <v>119</v>
      </c>
      <c r="Q60" s="81"/>
      <c r="R60" s="81"/>
      <c r="S60" s="345">
        <f>ROUNDDOWN(G60*L60*O60/12,0)</f>
        <v>230</v>
      </c>
      <c r="T60" s="345"/>
      <c r="U60" s="345"/>
      <c r="V60" s="243"/>
      <c r="W60" s="243"/>
      <c r="X60" s="243"/>
      <c r="Y60" s="243"/>
      <c r="Z60" s="243"/>
      <c r="AA60" s="243"/>
      <c r="AB60" s="273"/>
      <c r="AD60" s="107"/>
      <c r="AK60" s="108"/>
    </row>
    <row r="61" spans="1:37" s="4" customFormat="1" ht="16.5" customHeight="1">
      <c r="A61" s="19" t="s">
        <v>73</v>
      </c>
      <c r="B61" s="122">
        <f>L61</f>
        <v>193666</v>
      </c>
      <c r="C61" s="91"/>
      <c r="D61" s="358">
        <f>D47</f>
        <v>11620000</v>
      </c>
      <c r="E61" s="358"/>
      <c r="F61" s="358"/>
      <c r="G61" s="72" t="s">
        <v>51</v>
      </c>
      <c r="H61" s="196">
        <v>1</v>
      </c>
      <c r="I61" s="72" t="s">
        <v>74</v>
      </c>
      <c r="J61" s="37"/>
      <c r="K61" s="37"/>
      <c r="L61" s="358">
        <f>ROUNDDOWN(D61*H61*1/60,0)</f>
        <v>193666</v>
      </c>
      <c r="M61" s="358"/>
      <c r="N61" s="358"/>
      <c r="O61" s="92" t="s">
        <v>75</v>
      </c>
      <c r="P61" s="92"/>
      <c r="Q61" s="91"/>
      <c r="R61" s="91"/>
      <c r="S61" s="91"/>
      <c r="T61" s="91"/>
      <c r="U61" s="72"/>
      <c r="V61" s="91"/>
      <c r="W61" s="91"/>
      <c r="X61" s="91"/>
      <c r="Y61" s="91"/>
      <c r="Z61" s="91"/>
      <c r="AA61" s="91"/>
      <c r="AB61" s="252"/>
      <c r="AD61" s="107"/>
      <c r="AK61" s="108"/>
    </row>
    <row r="62" spans="1:37" s="4" customFormat="1" ht="16.5" customHeight="1">
      <c r="A62" s="19" t="s">
        <v>76</v>
      </c>
      <c r="B62" s="122">
        <f>SUM(B63:B67)</f>
        <v>9517.2196969696961</v>
      </c>
      <c r="C62" s="91"/>
      <c r="D62" s="276" t="s">
        <v>116</v>
      </c>
      <c r="E62" s="201"/>
      <c r="F62" s="201"/>
      <c r="G62" s="91"/>
      <c r="H62" s="277"/>
      <c r="I62" s="91"/>
      <c r="J62" s="92"/>
      <c r="K62" s="92"/>
      <c r="L62" s="201"/>
      <c r="M62" s="201"/>
      <c r="N62" s="201"/>
      <c r="O62" s="92"/>
      <c r="P62" s="92"/>
      <c r="Q62" s="91"/>
      <c r="R62" s="91"/>
      <c r="S62" s="91"/>
      <c r="T62" s="249" t="s">
        <v>344</v>
      </c>
      <c r="U62" s="249"/>
      <c r="V62" s="249"/>
      <c r="W62" s="249"/>
      <c r="X62" s="189">
        <v>10</v>
      </c>
      <c r="Y62" s="249" t="s">
        <v>32</v>
      </c>
      <c r="Z62" s="91"/>
      <c r="AA62" s="91"/>
      <c r="AB62" s="252"/>
      <c r="AD62" s="107"/>
      <c r="AK62" s="108"/>
    </row>
    <row r="63" spans="1:37" s="4" customFormat="1" ht="16.5" customHeight="1">
      <c r="A63" s="21" t="s">
        <v>77</v>
      </c>
      <c r="B63" s="123">
        <f>Q63</f>
        <v>864</v>
      </c>
      <c r="C63" s="237"/>
      <c r="D63" s="339">
        <f>B38</f>
        <v>22833</v>
      </c>
      <c r="E63" s="339"/>
      <c r="F63" s="82" t="s">
        <v>114</v>
      </c>
      <c r="G63" s="73"/>
      <c r="H63" s="188">
        <f>X62</f>
        <v>10</v>
      </c>
      <c r="I63" s="73" t="s">
        <v>113</v>
      </c>
      <c r="J63" s="83"/>
      <c r="K63" s="342">
        <f>H34</f>
        <v>22</v>
      </c>
      <c r="L63" s="343"/>
      <c r="M63" s="82" t="s">
        <v>115</v>
      </c>
      <c r="N63" s="82"/>
      <c r="O63" s="84"/>
      <c r="P63" s="84"/>
      <c r="Q63" s="344">
        <f>ROUNDDOWN(D63*(H63/K63)/12,0)</f>
        <v>864</v>
      </c>
      <c r="R63" s="344"/>
      <c r="S63" s="344"/>
      <c r="T63" s="265"/>
      <c r="U63" s="237"/>
      <c r="V63" s="237"/>
      <c r="W63" s="237"/>
      <c r="X63" s="237"/>
      <c r="Y63" s="237"/>
      <c r="Z63" s="237"/>
      <c r="AA63" s="237"/>
      <c r="AB63" s="266"/>
      <c r="AD63" s="107"/>
      <c r="AK63" s="108"/>
    </row>
    <row r="64" spans="1:37" s="4" customFormat="1" ht="16.5" customHeight="1">
      <c r="A64" s="6" t="s">
        <v>78</v>
      </c>
      <c r="B64" s="123">
        <f>Q64</f>
        <v>484.5454545454545</v>
      </c>
      <c r="C64" s="106"/>
      <c r="D64" s="339">
        <f>B42</f>
        <v>12792</v>
      </c>
      <c r="E64" s="339"/>
      <c r="F64" s="82" t="s">
        <v>114</v>
      </c>
      <c r="G64" s="77"/>
      <c r="H64" s="188">
        <f>X62</f>
        <v>10</v>
      </c>
      <c r="I64" s="73" t="s">
        <v>113</v>
      </c>
      <c r="J64" s="83"/>
      <c r="K64" s="359">
        <f>$H$34</f>
        <v>22</v>
      </c>
      <c r="L64" s="360"/>
      <c r="M64" s="82" t="s">
        <v>115</v>
      </c>
      <c r="N64" s="82"/>
      <c r="O64" s="84"/>
      <c r="P64" s="84"/>
      <c r="Q64" s="339">
        <f>D64*(H64/K64)/12</f>
        <v>484.5454545454545</v>
      </c>
      <c r="R64" s="339"/>
      <c r="S64" s="339"/>
      <c r="T64" s="267"/>
      <c r="U64" s="106"/>
      <c r="V64" s="106"/>
      <c r="W64" s="106"/>
      <c r="X64" s="106"/>
      <c r="Y64" s="106"/>
      <c r="Z64" s="106"/>
      <c r="AA64" s="106"/>
      <c r="AB64" s="268"/>
      <c r="AD64" s="107"/>
      <c r="AK64" s="108"/>
    </row>
    <row r="65" spans="1:37" s="4" customFormat="1" ht="16.5" customHeight="1">
      <c r="A65" s="6" t="s">
        <v>79</v>
      </c>
      <c r="B65" s="123">
        <f t="shared" ref="B65:B67" si="2">Q65</f>
        <v>329.96212121212119</v>
      </c>
      <c r="C65" s="106"/>
      <c r="D65" s="339">
        <f>B45</f>
        <v>8711</v>
      </c>
      <c r="E65" s="339"/>
      <c r="F65" s="82" t="s">
        <v>114</v>
      </c>
      <c r="G65" s="77"/>
      <c r="H65" s="188">
        <f>X62</f>
        <v>10</v>
      </c>
      <c r="I65" s="73" t="s">
        <v>113</v>
      </c>
      <c r="J65" s="83"/>
      <c r="K65" s="359">
        <f t="shared" ref="K65" si="3">$H$34</f>
        <v>22</v>
      </c>
      <c r="L65" s="360"/>
      <c r="M65" s="82" t="s">
        <v>115</v>
      </c>
      <c r="N65" s="82"/>
      <c r="O65" s="84"/>
      <c r="P65" s="84"/>
      <c r="Q65" s="339">
        <f>D65*(H65/K65)/12</f>
        <v>329.96212121212119</v>
      </c>
      <c r="R65" s="339"/>
      <c r="S65" s="339"/>
      <c r="T65" s="267"/>
      <c r="U65" s="106"/>
      <c r="V65" s="106"/>
      <c r="W65" s="106"/>
      <c r="X65" s="106"/>
      <c r="Y65" s="106"/>
      <c r="Z65" s="106"/>
      <c r="AA65" s="106"/>
      <c r="AB65" s="268"/>
      <c r="AD65" s="107"/>
      <c r="AK65" s="108"/>
    </row>
    <row r="66" spans="1:37" s="4" customFormat="1" ht="16.5" customHeight="1">
      <c r="A66" s="6" t="s">
        <v>80</v>
      </c>
      <c r="B66" s="123">
        <f t="shared" si="2"/>
        <v>502.87878787878782</v>
      </c>
      <c r="C66" s="106"/>
      <c r="D66" s="339">
        <f>B52+B53</f>
        <v>13276</v>
      </c>
      <c r="E66" s="339"/>
      <c r="F66" s="82" t="s">
        <v>114</v>
      </c>
      <c r="G66" s="77"/>
      <c r="H66" s="188">
        <f>X62</f>
        <v>10</v>
      </c>
      <c r="I66" s="73" t="s">
        <v>113</v>
      </c>
      <c r="J66" s="83"/>
      <c r="K66" s="359">
        <f>$H$34</f>
        <v>22</v>
      </c>
      <c r="L66" s="360"/>
      <c r="M66" s="82" t="s">
        <v>115</v>
      </c>
      <c r="N66" s="82"/>
      <c r="O66" s="84"/>
      <c r="P66" s="84"/>
      <c r="Q66" s="339">
        <f>D66*(H66/K66)/12</f>
        <v>502.87878787878782</v>
      </c>
      <c r="R66" s="339"/>
      <c r="S66" s="339"/>
      <c r="T66" s="267"/>
      <c r="U66" s="106"/>
      <c r="V66" s="106"/>
      <c r="W66" s="106"/>
      <c r="X66" s="106"/>
      <c r="Y66" s="106"/>
      <c r="Z66" s="106"/>
      <c r="AA66" s="106"/>
      <c r="AB66" s="268"/>
      <c r="AD66" s="107"/>
      <c r="AK66" s="108"/>
    </row>
    <row r="67" spans="1:37" s="4" customFormat="1" ht="16.5" customHeight="1" thickBot="1">
      <c r="A67" s="38" t="s">
        <v>81</v>
      </c>
      <c r="B67" s="131">
        <f t="shared" si="2"/>
        <v>7335.833333333333</v>
      </c>
      <c r="C67" s="244"/>
      <c r="D67" s="364">
        <f>B61</f>
        <v>193666</v>
      </c>
      <c r="E67" s="364"/>
      <c r="F67" s="86" t="s">
        <v>114</v>
      </c>
      <c r="G67" s="85"/>
      <c r="H67" s="188">
        <f>X62</f>
        <v>10</v>
      </c>
      <c r="I67" s="85" t="s">
        <v>113</v>
      </c>
      <c r="J67" s="87"/>
      <c r="K67" s="365">
        <f>H34</f>
        <v>22</v>
      </c>
      <c r="L67" s="366"/>
      <c r="M67" s="86" t="s">
        <v>115</v>
      </c>
      <c r="N67" s="86"/>
      <c r="O67" s="41"/>
      <c r="P67" s="41"/>
      <c r="Q67" s="364">
        <f>D67*(H67/K67)/12</f>
        <v>7335.833333333333</v>
      </c>
      <c r="R67" s="364"/>
      <c r="S67" s="364"/>
      <c r="T67" s="269"/>
      <c r="U67" s="270"/>
      <c r="V67" s="270"/>
      <c r="W67" s="270"/>
      <c r="X67" s="270"/>
      <c r="Y67" s="270"/>
      <c r="Z67" s="270"/>
      <c r="AA67" s="270"/>
      <c r="AB67" s="271"/>
      <c r="AD67" s="107"/>
      <c r="AK67" s="108"/>
    </row>
    <row r="68" spans="1:37" s="4" customFormat="1" ht="16.5" customHeight="1" thickBot="1">
      <c r="A68" s="25" t="s">
        <v>82</v>
      </c>
      <c r="B68" s="132">
        <f>S68</f>
        <v>8000</v>
      </c>
      <c r="C68" s="245"/>
      <c r="D68" s="89" t="s">
        <v>117</v>
      </c>
      <c r="E68" s="88"/>
      <c r="F68" s="88"/>
      <c r="G68" s="353">
        <f>'入力表（厚労）'!D49</f>
        <v>24000</v>
      </c>
      <c r="H68" s="353"/>
      <c r="I68" s="353"/>
      <c r="J68" s="88" t="s">
        <v>65</v>
      </c>
      <c r="K68" s="88"/>
      <c r="L68" s="193">
        <v>2</v>
      </c>
      <c r="M68" s="88" t="s">
        <v>118</v>
      </c>
      <c r="N68" s="88"/>
      <c r="O68" s="193">
        <v>2</v>
      </c>
      <c r="P68" s="89" t="s">
        <v>119</v>
      </c>
      <c r="Q68" s="89"/>
      <c r="R68" s="89"/>
      <c r="S68" s="357">
        <f>ROUNDDOWN(G68*L68*O68/12,0)</f>
        <v>8000</v>
      </c>
      <c r="T68" s="357"/>
      <c r="U68" s="357"/>
      <c r="V68" s="245"/>
      <c r="W68" s="245"/>
      <c r="X68" s="245"/>
      <c r="Y68" s="274"/>
      <c r="Z68" s="274"/>
      <c r="AA68" s="274"/>
      <c r="AB68" s="275"/>
      <c r="AD68" s="107"/>
      <c r="AK68" s="108"/>
    </row>
    <row r="69" spans="1:37" s="4" customFormat="1" ht="16.5" customHeight="1">
      <c r="A69" s="28" t="s">
        <v>84</v>
      </c>
      <c r="B69" s="133">
        <f>B70</f>
        <v>132415.69005</v>
      </c>
      <c r="C69" s="90"/>
      <c r="D69" s="90"/>
      <c r="E69" s="90"/>
      <c r="F69" s="90"/>
      <c r="G69" s="90"/>
      <c r="H69" s="90"/>
      <c r="I69" s="90"/>
      <c r="J69" s="90"/>
      <c r="K69" s="90"/>
      <c r="L69" s="90"/>
      <c r="M69" s="90"/>
      <c r="N69" s="90"/>
      <c r="O69" s="90"/>
      <c r="P69" s="90"/>
      <c r="Q69" s="90"/>
      <c r="R69" s="90"/>
      <c r="S69" s="90"/>
      <c r="T69" s="90"/>
      <c r="U69" s="90"/>
      <c r="V69" s="90"/>
      <c r="W69" s="90"/>
      <c r="X69" s="90"/>
      <c r="Y69" s="90"/>
      <c r="Z69" s="90"/>
      <c r="AA69" s="90"/>
      <c r="AB69" s="264"/>
      <c r="AD69" s="110" t="s">
        <v>83</v>
      </c>
      <c r="AK69" s="108"/>
    </row>
    <row r="70" spans="1:37" s="4" customFormat="1" ht="16.5" customHeight="1">
      <c r="A70" s="29" t="s">
        <v>85</v>
      </c>
      <c r="B70" s="122">
        <f>B71+B72</f>
        <v>132415.69005</v>
      </c>
      <c r="C70" s="91"/>
      <c r="D70" s="92"/>
      <c r="E70" s="91"/>
      <c r="F70" s="91"/>
      <c r="G70" s="91"/>
      <c r="H70" s="91"/>
      <c r="I70" s="91"/>
      <c r="J70" s="91"/>
      <c r="K70" s="91"/>
      <c r="L70" s="351"/>
      <c r="M70" s="351"/>
      <c r="N70" s="351"/>
      <c r="O70" s="91"/>
      <c r="P70" s="91"/>
      <c r="Q70" s="91"/>
      <c r="R70" s="91"/>
      <c r="S70" s="91"/>
      <c r="T70" s="91"/>
      <c r="U70" s="91"/>
      <c r="V70" s="91"/>
      <c r="W70" s="91"/>
      <c r="X70" s="91"/>
      <c r="Y70" s="91"/>
      <c r="Z70" s="91"/>
      <c r="AA70" s="91"/>
      <c r="AB70" s="252"/>
      <c r="AD70" s="347" t="s">
        <v>99</v>
      </c>
      <c r="AE70" s="348"/>
      <c r="AF70" s="348"/>
      <c r="AG70" s="348"/>
      <c r="AH70" s="348"/>
      <c r="AI70" s="348"/>
      <c r="AJ70" s="348"/>
      <c r="AK70" s="108"/>
    </row>
    <row r="71" spans="1:37" s="4" customFormat="1" ht="16.5" customHeight="1">
      <c r="A71" s="30" t="s">
        <v>86</v>
      </c>
      <c r="B71" s="134">
        <f>I71</f>
        <v>132415.69005</v>
      </c>
      <c r="C71" s="246"/>
      <c r="D71" s="354">
        <f>D7</f>
        <v>502431</v>
      </c>
      <c r="E71" s="354"/>
      <c r="F71" s="65" t="str">
        <f>"円×"&amp;H7&amp;"÷"&amp;G72&amp;"="</f>
        <v>円×1.0542÷4=</v>
      </c>
      <c r="G71" s="65"/>
      <c r="H71" s="65"/>
      <c r="I71" s="355">
        <f>D71*H7/G72</f>
        <v>132415.69005</v>
      </c>
      <c r="J71" s="355"/>
      <c r="K71" s="355"/>
      <c r="L71" s="224" t="s">
        <v>18</v>
      </c>
      <c r="M71" s="259"/>
      <c r="N71" s="356"/>
      <c r="O71" s="356"/>
      <c r="P71" s="356"/>
      <c r="Q71" s="260"/>
      <c r="R71" s="261"/>
      <c r="S71" s="262"/>
      <c r="T71" s="262"/>
      <c r="U71" s="93"/>
      <c r="V71" s="93"/>
      <c r="W71" s="93"/>
      <c r="X71" s="262"/>
      <c r="Y71" s="262"/>
      <c r="Z71" s="262"/>
      <c r="AA71" s="262"/>
      <c r="AB71" s="263"/>
      <c r="AD71" s="347"/>
      <c r="AE71" s="348"/>
      <c r="AF71" s="348"/>
      <c r="AG71" s="348"/>
      <c r="AH71" s="348"/>
      <c r="AI71" s="348"/>
      <c r="AJ71" s="348"/>
      <c r="AK71" s="108"/>
    </row>
    <row r="72" spans="1:37" s="4" customFormat="1" ht="16.5" customHeight="1">
      <c r="A72" s="31" t="s">
        <v>87</v>
      </c>
      <c r="B72" s="135"/>
      <c r="C72" s="247"/>
      <c r="D72" s="256" t="s">
        <v>206</v>
      </c>
      <c r="E72" s="256"/>
      <c r="F72" s="256"/>
      <c r="G72" s="94">
        <v>4</v>
      </c>
      <c r="H72" s="256" t="str">
        <f>"台に1人の事務員とするため、給料に1/"&amp;G72&amp;"を乗ずる"</f>
        <v>台に1人の事務員とするため、給料に1/4を乗ずる</v>
      </c>
      <c r="I72" s="256"/>
      <c r="J72" s="256"/>
      <c r="K72" s="256"/>
      <c r="L72" s="256"/>
      <c r="M72" s="256"/>
      <c r="N72" s="256"/>
      <c r="O72" s="256"/>
      <c r="P72" s="256"/>
      <c r="Q72" s="256"/>
      <c r="R72" s="256"/>
      <c r="S72" s="256"/>
      <c r="T72" s="256"/>
      <c r="U72" s="256"/>
      <c r="V72" s="106"/>
      <c r="W72" s="106"/>
      <c r="X72" s="106"/>
      <c r="Y72" s="257"/>
      <c r="Z72" s="257"/>
      <c r="AA72" s="257"/>
      <c r="AB72" s="258"/>
      <c r="AD72" s="111" t="s">
        <v>98</v>
      </c>
      <c r="AE72" s="96">
        <v>17325</v>
      </c>
      <c r="AK72" s="108"/>
    </row>
    <row r="73" spans="1:37" s="4" customFormat="1" ht="16.5" customHeight="1">
      <c r="A73" s="197" t="s">
        <v>345</v>
      </c>
      <c r="B73" s="136">
        <f>ROUNDDOWN((B4+B69)*H73,0)</f>
        <v>269603</v>
      </c>
      <c r="C73" s="95"/>
      <c r="D73" s="352" t="s">
        <v>343</v>
      </c>
      <c r="E73" s="352"/>
      <c r="F73" s="352"/>
      <c r="G73" s="352"/>
      <c r="H73" s="194">
        <v>0.15</v>
      </c>
      <c r="I73" s="95"/>
      <c r="J73" s="95"/>
      <c r="K73" s="95"/>
      <c r="L73" s="95"/>
      <c r="M73" s="95"/>
      <c r="N73" s="95"/>
      <c r="O73" s="95"/>
      <c r="P73" s="95"/>
      <c r="Q73" s="95"/>
      <c r="R73" s="95"/>
      <c r="S73" s="95"/>
      <c r="T73" s="95"/>
      <c r="U73" s="95"/>
      <c r="V73" s="95"/>
      <c r="W73" s="95"/>
      <c r="X73" s="95"/>
      <c r="Y73" s="95"/>
      <c r="Z73" s="95"/>
      <c r="AA73" s="95"/>
      <c r="AB73" s="255"/>
      <c r="AD73" s="111" t="s">
        <v>97</v>
      </c>
      <c r="AE73" s="96">
        <v>27060</v>
      </c>
      <c r="AK73" s="108"/>
    </row>
    <row r="74" spans="1:37" s="4" customFormat="1" ht="16.5" customHeight="1">
      <c r="A74" s="26" t="s">
        <v>88</v>
      </c>
      <c r="B74" s="137">
        <f>B4+B69+B73</f>
        <v>2066958.4366207698</v>
      </c>
      <c r="C74" s="248"/>
      <c r="D74" s="253"/>
      <c r="E74" s="253"/>
      <c r="F74" s="253"/>
      <c r="G74" s="253"/>
      <c r="H74" s="253"/>
      <c r="I74" s="253"/>
      <c r="J74" s="253"/>
      <c r="K74" s="253"/>
      <c r="L74" s="253"/>
      <c r="M74" s="253"/>
      <c r="N74" s="253"/>
      <c r="O74" s="253"/>
      <c r="P74" s="253"/>
      <c r="Q74" s="253"/>
      <c r="R74" s="253"/>
      <c r="S74" s="253"/>
      <c r="T74" s="253"/>
      <c r="U74" s="253"/>
      <c r="V74" s="253"/>
      <c r="W74" s="253"/>
      <c r="X74" s="253"/>
      <c r="Y74" s="253"/>
      <c r="Z74" s="253"/>
      <c r="AA74" s="253"/>
      <c r="AB74" s="254"/>
      <c r="AD74" s="111" t="s">
        <v>96</v>
      </c>
      <c r="AE74" s="96">
        <v>21648</v>
      </c>
      <c r="AK74" s="108"/>
    </row>
    <row r="75" spans="1:37" s="4" customFormat="1" ht="16.5" customHeight="1">
      <c r="A75" s="10"/>
      <c r="B75" s="205"/>
      <c r="C75" s="206"/>
      <c r="D75" s="207"/>
      <c r="E75" s="208"/>
      <c r="F75" s="208"/>
      <c r="G75" s="350"/>
      <c r="H75" s="350"/>
      <c r="I75" s="350"/>
      <c r="J75" s="208"/>
      <c r="K75" s="207"/>
      <c r="L75" s="208"/>
      <c r="M75" s="350"/>
      <c r="N75" s="350"/>
      <c r="O75" s="350"/>
      <c r="P75" s="208"/>
      <c r="Q75" s="208"/>
      <c r="R75" s="208"/>
      <c r="S75" s="208"/>
      <c r="T75" s="208"/>
      <c r="U75" s="208"/>
      <c r="V75" s="208"/>
      <c r="W75" s="208"/>
      <c r="X75" s="208"/>
      <c r="Y75" s="208"/>
      <c r="Z75" s="208"/>
      <c r="AA75" s="208"/>
      <c r="AB75" s="209"/>
      <c r="AD75" s="111" t="s">
        <v>95</v>
      </c>
      <c r="AE75" s="96">
        <v>20000</v>
      </c>
      <c r="AK75" s="108"/>
    </row>
    <row r="76" spans="1:37" s="4" customFormat="1" ht="16.5" customHeight="1">
      <c r="A76" s="138"/>
      <c r="B76" s="207" t="s">
        <v>109</v>
      </c>
      <c r="C76" s="210"/>
      <c r="D76" s="207"/>
      <c r="E76" s="211"/>
      <c r="F76" s="211"/>
      <c r="G76" s="211"/>
      <c r="H76" s="211"/>
      <c r="I76" s="211"/>
      <c r="J76" s="211"/>
      <c r="K76" s="211"/>
      <c r="L76" s="211"/>
      <c r="M76" s="211"/>
      <c r="N76" s="211"/>
      <c r="O76" s="211"/>
      <c r="P76" s="211"/>
      <c r="Q76" s="211"/>
      <c r="R76" s="211"/>
      <c r="S76" s="211"/>
      <c r="T76" s="211"/>
      <c r="U76" s="211"/>
      <c r="V76" s="211"/>
      <c r="W76" s="211"/>
      <c r="X76" s="211"/>
      <c r="Y76" s="211"/>
      <c r="Z76" s="211"/>
      <c r="AA76" s="211"/>
      <c r="AB76" s="211"/>
      <c r="AD76" s="111" t="s">
        <v>94</v>
      </c>
      <c r="AE76" s="96">
        <v>26565</v>
      </c>
      <c r="AK76" s="108"/>
    </row>
    <row r="77" spans="1:37" s="4" customFormat="1" ht="16.5" customHeight="1">
      <c r="A77" s="54"/>
      <c r="B77" s="207" t="s">
        <v>233</v>
      </c>
      <c r="C77" s="210"/>
      <c r="D77" s="212"/>
      <c r="E77" s="213"/>
      <c r="F77" s="213"/>
      <c r="G77" s="213"/>
      <c r="H77" s="212"/>
      <c r="I77" s="214"/>
      <c r="J77" s="214"/>
      <c r="K77" s="214"/>
      <c r="L77" s="214"/>
      <c r="M77" s="214"/>
      <c r="N77" s="214"/>
      <c r="O77" s="214"/>
      <c r="P77" s="214"/>
      <c r="Q77" s="214"/>
      <c r="R77" s="214"/>
      <c r="S77" s="214"/>
      <c r="T77" s="214"/>
      <c r="U77" s="214"/>
      <c r="V77" s="214"/>
      <c r="W77" s="214"/>
      <c r="X77" s="214"/>
      <c r="Y77" s="214"/>
      <c r="Z77" s="214"/>
      <c r="AA77" s="214"/>
      <c r="AB77" s="214"/>
      <c r="AD77" s="111" t="s">
        <v>93</v>
      </c>
      <c r="AE77" s="96">
        <v>27060</v>
      </c>
      <c r="AK77" s="108"/>
    </row>
    <row r="78" spans="1:37" s="4" customFormat="1" ht="16.5" customHeight="1">
      <c r="A78" s="40"/>
      <c r="B78" s="207" t="s">
        <v>108</v>
      </c>
      <c r="C78" s="210"/>
      <c r="D78" s="213"/>
      <c r="E78" s="213"/>
      <c r="F78" s="213"/>
      <c r="G78" s="207"/>
      <c r="H78" s="215"/>
      <c r="I78" s="215"/>
      <c r="J78" s="216"/>
      <c r="K78" s="216"/>
      <c r="L78" s="216"/>
      <c r="M78" s="349"/>
      <c r="N78" s="349"/>
      <c r="O78" s="349"/>
      <c r="P78" s="216"/>
      <c r="Q78" s="212"/>
      <c r="R78" s="349"/>
      <c r="S78" s="349"/>
      <c r="T78" s="349"/>
      <c r="U78" s="216"/>
      <c r="V78" s="215"/>
      <c r="W78" s="215"/>
      <c r="X78" s="215"/>
      <c r="Y78" s="215"/>
      <c r="Z78" s="215"/>
      <c r="AA78" s="215"/>
      <c r="AB78" s="217"/>
      <c r="AD78" s="111" t="s">
        <v>92</v>
      </c>
      <c r="AE78" s="96">
        <v>26565</v>
      </c>
      <c r="AK78" s="108"/>
    </row>
    <row r="79" spans="1:37" s="4" customFormat="1" ht="16.5" customHeight="1" thickBot="1">
      <c r="A79" s="1"/>
      <c r="B79" s="13"/>
      <c r="C79" s="13"/>
      <c r="D79" s="13"/>
      <c r="E79" s="13"/>
      <c r="F79" s="13"/>
      <c r="G79" s="13"/>
      <c r="H79" s="13"/>
      <c r="I79" s="13"/>
      <c r="J79" s="13"/>
      <c r="K79" s="13"/>
      <c r="L79" s="13"/>
      <c r="M79" s="2"/>
      <c r="N79" s="2"/>
      <c r="O79" s="2"/>
      <c r="P79" s="13"/>
      <c r="Q79" s="13"/>
      <c r="R79" s="13"/>
      <c r="S79" s="13"/>
      <c r="T79" s="13"/>
      <c r="U79" s="13"/>
      <c r="V79" s="13"/>
      <c r="W79" s="13"/>
      <c r="X79" s="13"/>
      <c r="Y79" s="13"/>
      <c r="Z79" s="13"/>
      <c r="AA79" s="13"/>
      <c r="AB79" s="13"/>
      <c r="AD79" s="112" t="s">
        <v>91</v>
      </c>
      <c r="AE79" s="97">
        <v>25740</v>
      </c>
      <c r="AK79" s="108"/>
    </row>
    <row r="80" spans="1:37" s="4" customFormat="1" ht="16.5" customHeight="1" thickBot="1">
      <c r="A80" s="27"/>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D80" s="113" t="s">
        <v>100</v>
      </c>
      <c r="AE80" s="99">
        <f>AVERAGE(AE72:AG79)</f>
        <v>23995.375</v>
      </c>
      <c r="AK80" s="108"/>
    </row>
    <row r="81" spans="1:37" s="4" customFormat="1" ht="16.5" customHeight="1">
      <c r="B81" s="11"/>
      <c r="C81" s="11"/>
      <c r="D81" s="11"/>
      <c r="E81" s="11"/>
      <c r="F81" s="11"/>
      <c r="G81" s="11"/>
      <c r="H81" s="11"/>
      <c r="I81" s="11"/>
      <c r="J81" s="11"/>
      <c r="K81" s="11"/>
      <c r="L81" s="11"/>
      <c r="M81" s="11"/>
      <c r="N81" s="11"/>
      <c r="O81" s="11"/>
      <c r="P81" s="11"/>
      <c r="Q81" s="11"/>
      <c r="R81" s="11"/>
      <c r="S81" s="11"/>
      <c r="T81" s="11"/>
      <c r="U81" s="11"/>
      <c r="V81" s="11"/>
      <c r="W81" s="11"/>
      <c r="X81" s="11"/>
      <c r="Y81" s="11"/>
      <c r="Z81" s="11"/>
      <c r="AA81" s="11"/>
      <c r="AB81" s="11"/>
      <c r="AD81" s="114">
        <f>+AE80</f>
        <v>23995.375</v>
      </c>
      <c r="AE81" s="17" t="s">
        <v>19</v>
      </c>
      <c r="AF81" s="17">
        <v>2</v>
      </c>
      <c r="AG81" s="17" t="s">
        <v>102</v>
      </c>
      <c r="AH81" s="17">
        <v>12</v>
      </c>
      <c r="AI81" s="17" t="s">
        <v>101</v>
      </c>
      <c r="AJ81" s="17"/>
      <c r="AK81" s="115">
        <f>ROUNDUP(+AD81*AF81/AH81,0)</f>
        <v>4000</v>
      </c>
    </row>
    <row r="82" spans="1:37" s="4" customFormat="1">
      <c r="A82" s="9"/>
      <c r="B82" s="8"/>
      <c r="C82" s="8"/>
      <c r="D82" s="8"/>
      <c r="E82" s="8"/>
      <c r="F82" s="8"/>
      <c r="G82" s="8"/>
      <c r="H82" s="8"/>
      <c r="I82" s="8"/>
      <c r="J82" s="8"/>
      <c r="K82" s="8"/>
      <c r="L82" s="8"/>
      <c r="M82" s="8"/>
      <c r="N82" s="8"/>
      <c r="O82" s="8"/>
      <c r="P82" s="8"/>
      <c r="Q82" s="8"/>
      <c r="R82" s="8"/>
      <c r="S82" s="8"/>
      <c r="T82" s="8"/>
      <c r="U82" s="8"/>
      <c r="V82" s="8"/>
      <c r="W82" s="8"/>
      <c r="X82" s="8"/>
      <c r="Y82" s="8"/>
      <c r="Z82" s="8"/>
      <c r="AA82" s="8"/>
      <c r="AB82" s="8"/>
    </row>
    <row r="83" spans="1:37" s="4" customFormat="1">
      <c r="B83" s="8"/>
      <c r="C83" s="8"/>
      <c r="D83" s="8"/>
      <c r="E83" s="8"/>
      <c r="F83" s="8"/>
      <c r="G83" s="8"/>
      <c r="H83" s="8"/>
      <c r="I83" s="8"/>
      <c r="J83" s="8"/>
      <c r="K83" s="8"/>
      <c r="L83" s="8"/>
      <c r="M83" s="8"/>
      <c r="N83" s="8"/>
      <c r="O83" s="8"/>
      <c r="P83" s="8"/>
      <c r="Q83" s="8"/>
      <c r="R83" s="8"/>
      <c r="S83" s="8"/>
      <c r="T83" s="8"/>
      <c r="U83" s="8"/>
      <c r="V83" s="8"/>
      <c r="W83" s="8"/>
      <c r="X83" s="8"/>
      <c r="Y83" s="8"/>
      <c r="Z83" s="8"/>
      <c r="AA83" s="8"/>
      <c r="AB83" s="8"/>
    </row>
    <row r="84" spans="1:37" s="4" customFormat="1">
      <c r="A84" s="10"/>
      <c r="B84" s="12"/>
      <c r="C84" s="15"/>
      <c r="D84" s="15"/>
      <c r="E84" s="12"/>
      <c r="F84" s="12"/>
      <c r="G84" s="12"/>
      <c r="H84" s="12"/>
      <c r="I84" s="12"/>
      <c r="J84" s="12"/>
      <c r="K84" s="12"/>
      <c r="L84" s="12"/>
      <c r="M84" s="12"/>
      <c r="N84" s="12"/>
      <c r="O84" s="12"/>
      <c r="P84" s="12"/>
      <c r="Q84" s="12"/>
      <c r="R84" s="12"/>
      <c r="S84" s="12"/>
      <c r="T84" s="12"/>
      <c r="U84" s="12"/>
      <c r="V84" s="12"/>
      <c r="W84" s="12"/>
      <c r="X84" s="12"/>
      <c r="Y84" s="12"/>
      <c r="Z84" s="12"/>
      <c r="AA84" s="12"/>
      <c r="AB84" s="12"/>
    </row>
    <row r="85" spans="1:37" s="4" customFormat="1">
      <c r="A85" s="1"/>
      <c r="B85" s="2"/>
      <c r="C85" s="2"/>
      <c r="D85" s="2"/>
      <c r="E85" s="2"/>
      <c r="F85" s="2"/>
      <c r="G85" s="2"/>
      <c r="H85" s="2"/>
      <c r="I85" s="2"/>
      <c r="J85" s="2"/>
      <c r="K85" s="2"/>
      <c r="L85" s="2"/>
      <c r="M85" s="2"/>
      <c r="N85" s="2"/>
      <c r="O85" s="2"/>
      <c r="P85" s="2"/>
      <c r="Q85" s="2"/>
      <c r="R85" s="2"/>
      <c r="S85" s="2"/>
      <c r="T85" s="2"/>
      <c r="U85" s="2"/>
      <c r="V85" s="2"/>
      <c r="W85" s="2"/>
      <c r="X85" s="2"/>
      <c r="Y85" s="2"/>
      <c r="Z85" s="2"/>
      <c r="AA85" s="2"/>
      <c r="AB85" s="2"/>
      <c r="AD85" s="1"/>
      <c r="AE85" s="1"/>
      <c r="AF85" s="1"/>
      <c r="AG85" s="1"/>
    </row>
    <row r="86" spans="1:37" s="4" customFormat="1">
      <c r="A86" s="1"/>
      <c r="B86" s="2"/>
      <c r="C86" s="2"/>
      <c r="D86" s="2"/>
      <c r="E86" s="2"/>
      <c r="F86" s="2"/>
      <c r="G86" s="2"/>
      <c r="H86" s="2"/>
      <c r="I86" s="2"/>
      <c r="J86" s="2"/>
      <c r="K86" s="2"/>
      <c r="L86" s="2"/>
      <c r="M86" s="2"/>
      <c r="N86" s="2"/>
      <c r="O86" s="2"/>
      <c r="P86" s="2"/>
      <c r="Q86" s="2"/>
      <c r="R86" s="2"/>
      <c r="S86" s="2"/>
      <c r="T86" s="2"/>
      <c r="U86" s="2"/>
      <c r="V86" s="2"/>
      <c r="W86" s="2"/>
      <c r="X86" s="2"/>
      <c r="Y86" s="2"/>
      <c r="Z86" s="2"/>
      <c r="AA86" s="2"/>
      <c r="AB86" s="2"/>
      <c r="AD86" s="1"/>
      <c r="AE86" s="1"/>
      <c r="AF86" s="1"/>
      <c r="AG86" s="1"/>
    </row>
    <row r="87" spans="1:37" s="4" customFormat="1">
      <c r="A87" s="1"/>
      <c r="B87" s="2"/>
      <c r="C87" s="2"/>
      <c r="D87" s="2"/>
      <c r="E87" s="2"/>
      <c r="F87" s="2"/>
      <c r="G87" s="2"/>
      <c r="H87" s="2"/>
      <c r="I87" s="2"/>
      <c r="J87" s="2"/>
      <c r="K87" s="2"/>
      <c r="L87" s="2"/>
      <c r="M87" s="2"/>
      <c r="N87" s="2"/>
      <c r="O87" s="2"/>
      <c r="P87" s="2"/>
      <c r="Q87" s="2"/>
      <c r="R87" s="2"/>
      <c r="S87" s="2"/>
      <c r="T87" s="2"/>
      <c r="U87" s="2"/>
      <c r="V87" s="2"/>
      <c r="W87" s="2"/>
      <c r="X87" s="2"/>
      <c r="Y87" s="2"/>
      <c r="Z87" s="2"/>
      <c r="AA87" s="2"/>
      <c r="AB87" s="2"/>
      <c r="AD87" s="1"/>
      <c r="AE87" s="1"/>
      <c r="AF87" s="1"/>
      <c r="AG87" s="1"/>
    </row>
  </sheetData>
  <mergeCells count="99">
    <mergeCell ref="D29:E29"/>
    <mergeCell ref="R29:T29"/>
    <mergeCell ref="Q23:S23"/>
    <mergeCell ref="D25:E25"/>
    <mergeCell ref="R25:T25"/>
    <mergeCell ref="D26:E26"/>
    <mergeCell ref="R26:T26"/>
    <mergeCell ref="D28:E28"/>
    <mergeCell ref="R28:T28"/>
    <mergeCell ref="D27:E27"/>
    <mergeCell ref="R27:T27"/>
    <mergeCell ref="A1:AB1"/>
    <mergeCell ref="D3:Y3"/>
    <mergeCell ref="D7:E7"/>
    <mergeCell ref="D14:E14"/>
    <mergeCell ref="X4:Y4"/>
    <mergeCell ref="K7:M7"/>
    <mergeCell ref="K14:M14"/>
    <mergeCell ref="N36:P36"/>
    <mergeCell ref="D30:E30"/>
    <mergeCell ref="R30:T30"/>
    <mergeCell ref="D32:E32"/>
    <mergeCell ref="J32:L32"/>
    <mergeCell ref="N34:O34"/>
    <mergeCell ref="S34:U34"/>
    <mergeCell ref="D35:E35"/>
    <mergeCell ref="F35:G35"/>
    <mergeCell ref="K35:M35"/>
    <mergeCell ref="Q35:S35"/>
    <mergeCell ref="D47:F47"/>
    <mergeCell ref="D37:F37"/>
    <mergeCell ref="J37:L37"/>
    <mergeCell ref="G39:I39"/>
    <mergeCell ref="D36:E36"/>
    <mergeCell ref="H36:J36"/>
    <mergeCell ref="M39:O39"/>
    <mergeCell ref="D46:F46"/>
    <mergeCell ref="J46:L46"/>
    <mergeCell ref="I40:K40"/>
    <mergeCell ref="O40:Q40"/>
    <mergeCell ref="D43:F43"/>
    <mergeCell ref="J43:L43"/>
    <mergeCell ref="D44:F44"/>
    <mergeCell ref="D65:E65"/>
    <mergeCell ref="D66:E66"/>
    <mergeCell ref="D67:E67"/>
    <mergeCell ref="K65:L65"/>
    <mergeCell ref="Q65:S65"/>
    <mergeCell ref="K66:L66"/>
    <mergeCell ref="Q66:S66"/>
    <mergeCell ref="K67:L67"/>
    <mergeCell ref="Q67:S67"/>
    <mergeCell ref="S56:U56"/>
    <mergeCell ref="G57:I57"/>
    <mergeCell ref="S57:U57"/>
    <mergeCell ref="I50:K50"/>
    <mergeCell ref="O50:Q50"/>
    <mergeCell ref="P52:R52"/>
    <mergeCell ref="D48:F48"/>
    <mergeCell ref="J48:L48"/>
    <mergeCell ref="D49:F49"/>
    <mergeCell ref="J49:L49"/>
    <mergeCell ref="G54:I54"/>
    <mergeCell ref="D52:F52"/>
    <mergeCell ref="D53:F53"/>
    <mergeCell ref="D61:F61"/>
    <mergeCell ref="L61:N61"/>
    <mergeCell ref="D63:E63"/>
    <mergeCell ref="D64:E64"/>
    <mergeCell ref="G58:I58"/>
    <mergeCell ref="K64:L64"/>
    <mergeCell ref="G68:I68"/>
    <mergeCell ref="D71:E71"/>
    <mergeCell ref="I71:K71"/>
    <mergeCell ref="N71:P71"/>
    <mergeCell ref="S68:U68"/>
    <mergeCell ref="AD70:AJ71"/>
    <mergeCell ref="M78:O78"/>
    <mergeCell ref="R78:T78"/>
    <mergeCell ref="G75:I75"/>
    <mergeCell ref="M75:O75"/>
    <mergeCell ref="L70:N70"/>
    <mergeCell ref="D73:G73"/>
    <mergeCell ref="AD3:AK3"/>
    <mergeCell ref="Q64:S64"/>
    <mergeCell ref="G55:I55"/>
    <mergeCell ref="S55:U55"/>
    <mergeCell ref="P44:R44"/>
    <mergeCell ref="M47:O47"/>
    <mergeCell ref="K63:L63"/>
    <mergeCell ref="Q63:S63"/>
    <mergeCell ref="S58:U58"/>
    <mergeCell ref="G59:I59"/>
    <mergeCell ref="S59:U59"/>
    <mergeCell ref="G60:I60"/>
    <mergeCell ref="S60:U60"/>
    <mergeCell ref="M53:O53"/>
    <mergeCell ref="S54:U54"/>
    <mergeCell ref="G56:I56"/>
  </mergeCells>
  <phoneticPr fontId="22"/>
  <printOptions horizontalCentered="1"/>
  <pageMargins left="0.23622047244094491" right="0.23622047244094491" top="0.74803149606299213" bottom="0.74803149606299213" header="0.31496062992125984" footer="0.31496062992125984"/>
  <pageSetup paperSize="8" scale="79" firstPageNumber="0" orientation="portrait" cellComments="asDisplayed" r:id="rId1"/>
  <headerFooter alignWithMargins="0">
    <oddFooter>&amp;A</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A89C4938A6A9441BB577EEC3943F4A0" ma:contentTypeVersion="4" ma:contentTypeDescription="新しいドキュメントを作成します。" ma:contentTypeScope="" ma:versionID="7637d2f53b1454541caa89a32ab411d1">
  <xsd:schema xmlns:xsd="http://www.w3.org/2001/XMLSchema" xmlns:xs="http://www.w3.org/2001/XMLSchema" xmlns:p="http://schemas.microsoft.com/office/2006/metadata/properties" xmlns:ns2="8fdb76c2-b708-469c-99b9-a7a8833bd137" targetNamespace="http://schemas.microsoft.com/office/2006/metadata/properties" ma:root="true" ma:fieldsID="301918e5b7d53bf54655243cc2211988" ns2:_="">
    <xsd:import namespace="8fdb76c2-b708-469c-99b9-a7a8833bd13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db76c2-b708-469c-99b9-a7a8833bd1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99AE242-1F7B-4A23-8157-3FBE3622E6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db76c2-b708-469c-99b9-a7a8833bd1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B1636DD-7EC5-4D92-8636-C2C3C4A16E78}">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9895DD21-3862-4712-A41C-72AE76FD3E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原価計算書の考え方</vt:lpstr>
      <vt:lpstr>入力マニュアル(厚生労働省、東京都総務局）</vt:lpstr>
      <vt:lpstr>入力マニュアル(国交省軽作業員、普通作業員）</vt:lpstr>
      <vt:lpstr>はじめに (厚労) </vt:lpstr>
      <vt:lpstr>入力表（厚労）</vt:lpstr>
      <vt:lpstr>原価計算書 (厚労)</vt:lpstr>
      <vt:lpstr>'はじめに (厚労) '!Print_Area</vt:lpstr>
      <vt:lpstr>'原価計算書 (厚労)'!Print_Area</vt:lpstr>
      <vt:lpstr>原価計算書の考え方!Print_Area</vt:lpstr>
      <vt:lpstr>'入力マニュアル(厚生労働省、東京都総務局）'!Print_Area</vt:lpstr>
      <vt:lpstr>'入力マニュアル(国交省軽作業員、普通作業員）'!Print_Area</vt:lpstr>
      <vt:lpstr>'入力表（厚労）'!Print_Area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2026-06-04T01:15:22Z</cp:lastPrinted>
  <dcterms:created xsi:type="dcterms:W3CDTF">1996-09-26T16:29:52Z</dcterms:created>
  <dcterms:modified xsi:type="dcterms:W3CDTF">2026-06-29T00:59:15Z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0x0101009A89C4938A6A9441BB577EEC3943F4A0</vt:lpwstr>
  </property>
</Properties>
</file>