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xr:revisionPtr revIDLastSave="0" documentId="13_ncr:1_{980A6BDD-2161-47EC-ACA8-15A44D3D1087}" xr6:coauthVersionLast="47" xr6:coauthVersionMax="47" xr10:uidLastSave="{00000000-0000-0000-0000-000000000000}"/>
  <bookViews>
    <workbookView xWindow="28680" yWindow="225"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R26" i="45"/>
  <c r="R25" i="45"/>
  <c r="R24" i="45"/>
  <c r="R23" i="45"/>
  <c r="R22" i="45"/>
  <c r="R21" i="45"/>
  <c r="R20" i="45"/>
  <c r="S19" i="45"/>
  <c r="W6" i="45"/>
  <c r="W28" i="45" l="1"/>
  <c r="W20" i="45"/>
  <c r="W88" i="45"/>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<sst xmlns="http://schemas.openxmlformats.org/spreadsheetml/2006/main" count="3272" uniqueCount="1624">
  <si>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</si>
  <si>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</si>
  <si>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</si>
  <si>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</si>
  <si>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</si>
  <si>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</si>
  <si>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</si>
  <si>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</si>
  <si>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</si>
  <si>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</si>
  <si>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</si>
  <si>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</si>
  <si>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</si>
  <si>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</si>
  <si>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</si>
  <si>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</si>
  <si>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</si>
  <si>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</si>
  <si>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</si>
  <si>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</si>
  <si>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</si>
  <si>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</si>
  <si>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</si>
  <si>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</si>
  <si>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</si>
  <si>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</si>
  <si>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</si>
  <si>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</si>
  <si>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</si>
  <si>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</si>
  <si>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</si>
  <si>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</si>
  <si>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</si>
  <si>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</si>
  <si>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</si>
  <si>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</si>
  <si>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</si>
  <si>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</si>
  <si>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</si>
  <si>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</si>
  <si>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</si>
  <si>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</si>
  <si>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</si>
  <si>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</si>
  <si>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</si>
  <si>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</si>
  <si>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</si>
  <si>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</si>
  <si>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</si>
  <si>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</si>
  <si>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</si>
  <si>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</si>
  <si>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</si>
  <si>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</si>
  <si>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</si>
  <si>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</si>
  <si>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</si>
  <si>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</si>
  <si>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</si>
  <si>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</si>
  <si>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</si>
  <si>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</si>
  <si>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</si>
  <si>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</si>
  <si>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</si>
  <si>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</si>
  <si>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</si>
  <si>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</si>
  <si>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</si>
  <si>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</si>
  <si>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</si>
  <si>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</si>
  <si>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</si>
  <si>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</si>
  <si>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</si>
  <si>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</si>
  <si>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</si>
  <si>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</si>
  <si>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</si>
  <si>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</si>
  <si>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</si>
  <si>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</si>
  <si>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</si>
  <si>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</si>
  <si>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</si>
  <si>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</si>
  <si>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</si>
  <si>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</si>
  <si>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</si>
  <si>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</si>
  <si>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</si>
  <si>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</si>
  <si>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</si>
  <si>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</si>
  <si>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</si>
  <si>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</si>
  <si>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</si>
  <si>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</si>
  <si>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</si>
  <si>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</si>
  <si>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</si>
  <si>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</si>
  <si>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</si>
  <si>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</si>
  <si>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</si>
  <si>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</si>
  <si>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</si>
  <si>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</si>
  <si>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</si>
  <si>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</si>
  <si>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</si>
  <si>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</si>
  <si>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</si>
  <si>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</si>
  <si>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</si>
  <si>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</si>
  <si>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</si>
  <si>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</si>
  <si>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</si>
  <si>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</si>
  <si>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</si>
  <si>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</si>
  <si>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</si>
  <si>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</si>
  <si>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</si>
  <si>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</si>
  <si>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</si>
  <si>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</si>
  <si>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</si>
  <si>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</si>
  <si>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</si>
  <si>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</si>
  <si>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</si>
  <si>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</si>
  <si>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</si>
  <si>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</si>
  <si>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</si>
  <si>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</si>
  <si>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</si>
  <si>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</si>
  <si>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</si>
  <si>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</si>
  <si>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</si>
  <si>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</si>
  <si>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</si>
  <si>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</si>
  <si>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</si>
  <si>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</si>
  <si>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</si>
  <si>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</si>
  <si>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</si>
  <si>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</si>
  <si>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</si>
  <si>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</si>
  <si>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</si>
  <si>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</si>
  <si>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</si>
  <si>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</si>
  <si>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</si>
  <si>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</si>
  <si>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</si>
  <si>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</si>
  <si>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</si>
  <si>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</si>
  <si>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</si>
  <si>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</si>
  <si>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</si>
  <si>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</si>
  <si>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</si>
  <si>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</si>
  <si>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</si>
  <si>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</si>
  <si>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</si>
  <si>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</si>
  <si>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</si>
  <si>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</si>
  <si>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</si>
  <si>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</si>
  <si>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</si>
  <si>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</si>
  <si>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</si>
  <si>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</si>
  <si>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</si>
  <si>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</si>
  <si>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</si>
  <si>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</si>
  <si>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</si>
  <si>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</si>
  <si>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</si>
  <si>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</si>
  <si>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</si>
  <si>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</si>
  <si>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</si>
  <si>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</si>
  <si>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</si>
  <si>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</si>
  <si>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</si>
  <si>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</si>
  <si>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</si>
  <si>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</si>
  <si>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</si>
  <si>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</si>
  <si>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</si>
  <si>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</si>
  <si>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</si>
  <si>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</si>
  <si>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</si>
  <si>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</si>
  <si>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</si>
  <si>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</si>
  <si>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</si>
  <si>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</si>
  <si>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</si>
  <si>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</si>
  <si>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</si>
  <si>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</si>
  <si>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</si>
  <si>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</si>
  <si>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</si>
  <si>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</si>
  <si>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</si>
  <si>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</si>
  <si>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</si>
  <si>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</si>
  <si>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</si>
  <si>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</si>
  <si>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</si>
  <si>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</si>
  <si>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</si>
  <si>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</si>
  <si>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</si>
  <si>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</si>
  <si>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</si>
  <si>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</si>
  <si>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</si>
  <si>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</si>
  <si>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</si>
  <si>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</si>
  <si>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</si>
  <si>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</si>
  <si>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</si>
  <si>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</si>
  <si>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</si>
  <si>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</si>
  <si>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</si>
  <si>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</si>
  <si>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</si>
  <si>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</si>
  <si>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</si>
  <si>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</si>
  <si>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</si>
  <si>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</si>
  <si>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</si>
  <si>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</si>
  <si>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</si>
  <si>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</si>
  <si>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</si>
  <si>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</si>
  <si>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</si>
  <si>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</si>
  <si>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</si>
  <si>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</si>
  <si>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</si>
  <si>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</si>
  <si>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</si>
  <si>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</si>
  <si>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</si>
  <si>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</si>
  <si>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</si>
  <si>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</si>
  <si>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</si>
  <si>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</si>
  <si>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</si>
  <si>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</si>
  <si>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</si>
  <si>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</si>
  <si>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</si>
  <si>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</si>
  <si>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</si>
  <si>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</si>
  <si>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</si>
  <si>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</si>
  <si>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</si>
  <si>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</si>
  <si>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</si>
  <si>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</si>
  <si>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</si>
  <si>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</si>
  <si>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</si>
  <si>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</si>
  <si>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</si>
  <si>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</si>
  <si>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</si>
  <si>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</si>
  <si>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</si>
  <si>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</si>
  <si>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</si>
  <si>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</si>
  <si>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</si>
  <si>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</si>
  <si>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</si>
  <si>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</si>
  <si>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</si>
  <si>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</si>
  <si>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</si>
  <si>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</si>
  <si>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</si>
  <si>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</si>
  <si>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</si>
  <si>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</si>
  <si>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</si>
  <si>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</si>
  <si>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</si>
  <si>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</si>
  <si>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</si>
  <si>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</si>
  <si>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</si>
  <si>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</si>
  <si>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</si>
  <si>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</si>
  <si>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</si>
  <si>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</si>
  <si>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</si>
  <si>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</si>
  <si>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</si>
  <si>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</si>
  <si>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</si>
  <si>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</si>
  <si>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</si>
  <si>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</si>
  <si>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</si>
  <si>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</si>
  <si>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</si>
  <si>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</si>
  <si>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</si>
  <si>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</si>
  <si>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</si>
  <si>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</si>
  <si>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</si>
  <si>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</si>
  <si>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</si>
  <si>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</si>
  <si>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</si>
  <si>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</si>
  <si>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</si>
  <si>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</si>
  <si>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</si>
  <si>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</si>
  <si>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</si>
  <si>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</si>
  <si>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</si>
  <si>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</si>
  <si>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</si>
  <si>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</si>
  <si>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</si>
  <si>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</si>
  <si>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</si>
  <si>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</si>
  <si>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</si>
  <si>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</si>
  <si>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</si>
  <si>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</si>
  <si>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</si>
  <si>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</si>
  <si>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</si>
  <si>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</si>
  <si>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</si>
  <si>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</si>
  <si>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</si>
  <si>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</si>
  <si>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</si>
  <si>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</si>
  <si>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</si>
  <si>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</si>
  <si>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</si>
  <si>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</si>
  <si>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</si>
  <si>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</si>
  <si>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</si>
  <si>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</si>
  <si>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</si>
  <si>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</si>
  <si>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</si>
  <si>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</si>
  <si>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</si>
  <si>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</si>
  <si>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</si>
  <si>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</si>
  <si>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</si>
  <si>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</si>
  <si>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</si>
  <si>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</si>
  <si>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</si>
  <si>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</si>
  <si>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</si>
  <si>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</si>
  <si>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</si>
  <si>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</si>
  <si>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</si>
  <si>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</si>
  <si>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</si>
  <si>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</si>
  <si>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</si>
  <si>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</si>
  <si>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</si>
  <si>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</si>
  <si>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</si>
  <si>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</si>
  <si>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</si>
  <si>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</si>
  <si>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</si>
  <si>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</si>
  <si>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</si>
  <si>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</si>
  <si>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</si>
  <si>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</si>
  <si>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</si>
  <si>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</si>
  <si>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</si>
  <si>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</si>
  <si>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</si>
  <si>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</si>
  <si>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</si>
  <si>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</si>
  <si>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</si>
  <si>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</si>
  <si>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</si>
  <si>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</si>
  <si>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</si>
  <si>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</si>
  <si>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</si>
  <si>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</si>
  <si>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</si>
  <si>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</si>
  <si>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</si>
  <si>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</si>
  <si>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</si>
  <si>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</si>
  <si>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</si>
  <si>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</si>
  <si>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</si>
  <si>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</si>
  <si>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</si>
  <si>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</si>
  <si>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</si>
  <si>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</si>
  <si>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</si>
  <si>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</si>
  <si>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</si>
  <si>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</si>
  <si>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</si>
  <si>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</si>
  <si>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</si>
  <si>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</si>
  <si>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</si>
  <si>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</si>
  <si>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</si>
  <si>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</si>
  <si>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</si>
  <si>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</si>
  <si>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</si>
  <si>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</si>
  <si>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</si>
  <si>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</si>
  <si>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</si>
  <si>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</si>
  <si>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</si>
  <si>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</si>
  <si>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</si>
  <si>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</si>
  <si>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</si>
  <si>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</si>
  <si>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</si>
  <si>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</si>
  <si>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</si>
  <si>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</si>
  <si>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</si>
  <si>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</si>
  <si>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</si>
  <si>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</si>
  <si>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</si>
  <si>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</si>
  <si>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</si>
  <si>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</si>
  <si>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</si>
  <si>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</si>
  <si>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</si>
  <si>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</si>
  <si>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</si>
  <si>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</si>
  <si>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</si>
  <si>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</si>
  <si>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</si>
  <si>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</si>
  <si>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</si>
  <si>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</si>
  <si>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</si>
  <si>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</si>
  <si>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</si>
  <si>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</si>
  <si>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</si>
  <si>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</si>
  <si>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</si>
  <si>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</si>
  <si>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</si>
  <si>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</si>
  <si>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</si>
  <si>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</si>
  <si>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</si>
  <si>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</si>
  <si>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</si>
  <si>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</si>
  <si>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</si>
  <si>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</si>
  <si>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</si>
  <si>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</si>
  <si>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</si>
  <si>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</si>
  <si>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</si>
  <si>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</si>
  <si>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</si>
  <si>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</si>
  <si>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</si>
  <si>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</si>
  <si>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</si>
  <si>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</si>
  <si>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</si>
  <si>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</si>
  <si>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</si>
  <si>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</si>
  <si>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</si>
  <si>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</si>
  <si>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</si>
  <si>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</si>
  <si>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</si>
  <si>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</si>
  <si>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</si>
  <si>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</si>
  <si>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</si>
  <si>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</si>
  <si>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</si>
  <si>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</si>
  <si>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</si>
  <si>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</si>
  <si>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</si>
  <si>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</si>
  <si>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</si>
  <si>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</si>
  <si>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</si>
  <si>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</si>
  <si>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</si>
  <si>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</si>
  <si>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</si>
  <si>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</si>
  <si>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</si>
  <si>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</si>
  <si>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</si>
  <si>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</si>
  <si>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</si>
  <si>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</si>
  <si>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</si>
  <si>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</si>
  <si>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</si>
  <si>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</si>
  <si>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</si>
  <si>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</si>
  <si>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</si>
  <si>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</si>
  <si>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</si>
  <si>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</si>
  <si>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</si>
  <si>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</si>
  <si>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</si>
  <si>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</si>
  <si>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</si>
  <si>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</si>
  <si>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</si>
  <si>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</si>
  <si>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</si>
  <si>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</si>
  <si>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</si>
  <si>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</si>
  <si>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</si>
  <si>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</si>
  <si>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</si>
  <si>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</si>
  <si>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</si>
  <si>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</si>
  <si>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</si>
  <si>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</si>
  <si>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</si>
  <si>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</si>
  <si>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</si>
  <si>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</si>
  <si>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</si>
  <si>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</si>
  <si>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</si>
  <si>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</si>
  <si>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</si>
  <si>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</si>
  <si>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</si>
  <si>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</si>
  <si>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</si>
  <si>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</si>
  <si>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</si>
  <si>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</si>
  <si>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</si>
  <si>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</si>
  <si>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</si>
  <si>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</si>
  <si>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</si>
  <si>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</si>
  <si>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</si>
  <si>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</si>
  <si>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</si>
  <si>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</si>
  <si>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</si>
  <si>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</si>
  <si>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</si>
  <si>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</si>
  <si>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</si>
  <si>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</si>
  <si>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</si>
  <si>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</si>
  <si>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</si>
  <si>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</si>
  <si>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</si>
  <si>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</si>
  <si>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</si>
  <si>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</si>
  <si>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</si>
  <si>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</si>
  <si>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</si>
  <si>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</si>
  <si>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</si>
  <si>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</si>
  <si>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</si>
  <si>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</si>
  <si>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</si>
  <si>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</si>
  <si>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</si>
  <si>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</si>
  <si>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</si>
  <si>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</si>
  <si>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</si>
  <si>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</si>
  <si>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</si>
  <si>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</si>
  <si>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</si>
  <si>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</si>
  <si>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</si>
  <si>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</si>
  <si>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</si>
  <si>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</si>
  <si>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</si>
  <si>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</si>
  <si>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</si>
  <si>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</si>
  <si>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</si>
  <si>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</si>
  <si>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</si>
  <si>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</si>
  <si>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</si>
  <si>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</si>
  <si>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</si>
  <si>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</si>
  <si>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</si>
  <si>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</si>
  <si>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</si>
  <si>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</si>
  <si>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</si>
  <si>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</si>
  <si>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</si>
  <si>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</si>
  <si>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</si>
  <si>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</si>
  <si>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</si>
  <si>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</si>
  <si>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</si>
  <si>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</si>
  <si>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</si>
  <si>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</si>
  <si>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</si>
  <si>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</si>
  <si>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</si>
  <si>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</si>
  <si>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</si>
  <si>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</si>
  <si>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</si>
  <si>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</si>
  <si>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</si>
  <si>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</si>
  <si>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</si>
  <si>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</si>
  <si>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</si>
  <si>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</si>
  <si>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</si>
  <si>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</si>
  <si>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</si>
  <si>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</si>
  <si>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</si>
  <si>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</si>
  <si>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</si>
  <si>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</si>
  <si>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</si>
  <si>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</si>
  <si>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</si>
  <si>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</si>
  <si>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</si>
  <si>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</si>
  <si>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</si>
  <si>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</si>
  <si>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</si>
  <si>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</si>
  <si>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</si>
  <si>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</si>
  <si>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</si>
  <si>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</si>
  <si>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</si>
  <si>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</si>
  <si>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</si>
  <si>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</si>
  <si>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</si>
  <si>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</si>
  <si>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</si>
  <si>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</si>
  <si>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</si>
  <si>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</si>
  <si>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</si>
  <si>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</si>
  <si>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</si>
  <si>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</si>
  <si>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</si>
  <si>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</si>
  <si>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</si>
  <si>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</si>
  <si>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</si>
  <si>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</si>
  <si>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</si>
  <si>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</si>
  <si>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</si>
  <si>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</si>
  <si>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</si>
  <si>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</si>
  <si>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</si>
  <si>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</si>
  <si>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</si>
  <si>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</si>
  <si>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</si>
  <si>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</si>
  <si>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</si>
  <si>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</si>
  <si>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</si>
  <si>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</si>
  <si>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</si>
  <si>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</si>
  <si>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</si>
  <si>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</si>
  <si>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</si>
  <si>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</si>
  <si>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</si>
  <si>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</si>
  <si>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</si>
  <si>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</si>
  <si>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</si>
  <si>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</si>
  <si>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</si>
  <si>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</si>
  <si>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</si>
  <si>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</si>
  <si>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</si>
  <si>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</si>
  <si>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</si>
  <si>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</si>
  <si>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</si>
  <si>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</si>
  <si>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</si>
  <si>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</si>
  <si>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</si>
  <si>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</si>
  <si>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</si>
  <si>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</si>
  <si>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</si>
  <si>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</si>
  <si>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</si>
  <si>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</si>
  <si>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</si>
  <si>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</si>
  <si>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</si>
  <si>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</si>
  <si>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</si>
  <si>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</si>
  <si>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</si>
  <si>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</si>
  <si>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</si>
  <si>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</si>
  <si>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</si>
  <si>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</si>
  <si>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</si>
  <si>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</si>
  <si>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</si>
  <si>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</si>
  <si>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</si>
  <si>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</si>
  <si>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</si>
  <si>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</si>
  <si>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</si>
  <si>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</si>
  <si>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</si>
  <si>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</si>
  <si>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</si>
  <si>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</si>
  <si>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</si>
  <si>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</si>
  <si>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</si>
  <si>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</si>
  <si>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</si>
  <si>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</si>
  <si>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</si>
  <si>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</si>
  <si>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</si>
  <si>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</si>
  <si>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</si>
  <si>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</si>
  <si>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</si>
  <si>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</si>
  <si>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</si>
  <si>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</si>
  <si>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</si>
  <si>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</si>
  <si>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</si>
  <si>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</si>
  <si>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</si>
  <si>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</si>
  <si>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</si>
  <si>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</si>
  <si>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</si>
  <si>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</si>
  <si>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</si>
  <si>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</si>
  <si>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</si>
  <si>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</si>
  <si>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</si>
  <si>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</si>
  <si>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</si>
  <si>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</si>
  <si>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</si>
  <si>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</si>
  <si>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</si>
  <si>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</si>
  <si>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</si>
  <si>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</si>
  <si>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</si>
  <si>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</si>
  <si>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</si>
  <si>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</si>
  <si>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</si>
  <si>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</si>
  <si>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</si>
  <si>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</si>
  <si>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</si>
  <si>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</si>
  <si>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</si>
  <si>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</si>
  <si>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</si>
  <si>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</si>
  <si>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</si>
  <si>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</si>
  <si>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</si>
  <si>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</si>
  <si>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</si>
  <si>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</si>
  <si>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</si>
  <si>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</si>
  <si>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</si>
  <si>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</si>
  <si>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</si>
  <si>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</si>
  <si>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</si>
  <si>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</si>
  <si>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</si>
  <si>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</si>
  <si>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</si>
  <si>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</si>
  <si>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</si>
  <si>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</si>
  <si>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</si>
  <si>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</si>
  <si>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</si>
  <si>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</si>
  <si>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</si>
  <si>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</si>
  <si>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</si>
  <si>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</si>
  <si>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</si>
  <si>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</si>
  <si>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</si>
  <si>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</si>
  <si>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</si>
  <si>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</si>
  <si>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</si>
  <si>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</si>
  <si>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</si>
  <si>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</si>
  <si>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</si>
  <si>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</si>
  <si>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</si>
  <si>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</si>
  <si>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</si>
  <si>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</si>
  <si>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</si>
  <si>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</si>
  <si>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</si>
  <si>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</si>
  <si>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</si>
  <si>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</si>
  <si>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</si>
  <si>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</si>
  <si>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</si>
  <si>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</si>
  <si>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</si>
  <si>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</si>
  <si>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</si>
  <si>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</si>
  <si>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</si>
  <si>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</si>
  <si>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</si>
  <si>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</si>
  <si>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</si>
  <si>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</si>
  <si>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</si>
  <si>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</si>
  <si>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</si>
  <si>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</si>
  <si>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</si>
  <si>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</si>
  <si>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</si>
  <si>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</si>
  <si>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</si>
  <si>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</si>
  <si>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</si>
  <si>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</si>
  <si>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</si>
  <si>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</si>
  <si>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</si>
  <si>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</si>
  <si>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</si>
  <si>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</si>
  <si>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</si>
  <si>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</si>
  <si>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</si>
  <si>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</si>
  <si>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</si>
  <si>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</si>
  <si>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</si>
  <si>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</si>
  <si>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</si>
  <si>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</si>
  <si>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</si>
  <si>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</si>
  <si>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</si>
  <si>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</si>
  <si>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</si>
  <si>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</si>
  <si>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</si>
  <si>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</si>
  <si>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</si>
  <si>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</si>
  <si>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</si>
  <si>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</si>
  <si>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</si>
  <si>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</si>
  <si>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</si>
  <si>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</si>
  <si>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</si>
  <si>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</si>
  <si>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</si>
  <si>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</si>
  <si>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</si>
  <si>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</si>
  <si>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</si>
  <si>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</si>
  <si>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</si>
  <si>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</si>
  <si>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</si>
  <si>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</si>
  <si>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</si>
  <si>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</si>
  <si>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</si>
  <si>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</si>
  <si>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</si>
  <si>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</si>
  <si>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</si>
  <si>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</si>
  <si>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</si>
  <si>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</si>
  <si>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</si>
  <si>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</si>
  <si>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</si>
  <si>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</si>
  <si>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</si>
  <si>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</si>
  <si>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</si>
  <si>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</si>
  <si>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</si>
  <si>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</si>
  <si>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</si>
  <si>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</si>
  <si>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</si>
  <si>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</si>
  <si>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</si>
  <si>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</si>
  <si>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</si>
  <si>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</si>
  <si>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</si>
  <si>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</si>
  <si>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</si>
  <si>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</si>
  <si>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</si>
  <si>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</si>
  <si>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</si>
  <si>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</si>
  <si>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</si>
  <si>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</si>
  <si>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</si>
  <si>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</si>
  <si>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</si>
  <si>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</si>
  <si>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</si>
  <si>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</si>
  <si>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</si>
  <si>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</si>
  <si>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</si>
  <si>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</si>
  <si>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</si>
  <si>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</si>
  <si>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</si>
  <si>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</si>
  <si>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</si>
  <si>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</si>
  <si>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</si>
  <si>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</si>
  <si>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</si>
  <si>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</si>
  <si>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</si>
  <si>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</si>
  <si>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</si>
  <si>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</si>
  <si>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</si>
  <si>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</si>
  <si>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</si>
  <si>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</si>
  <si>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</si>
  <si>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</si>
  <si>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</si>
  <si>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</si>
  <si>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</si>
  <si>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</si>
  <si>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</si>
  <si>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</si>
  <si>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</si>
  <si>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</si>
  <si>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</si>
  <si>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</si>
  <si>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</si>
  <si>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</si>
  <si>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</si>
  <si>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</si>
  <si>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</si>
  <si>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</si>
  <si>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</si>
  <si>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</si>
  <si>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</si>
  <si>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</si>
  <si>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</si>
  <si>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</si>
  <si>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</si>
  <si>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</si>
  <si>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</si>
  <si>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</si>
  <si>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</si>
  <si>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</si>
  <si>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</si>
  <si>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</si>
  <si>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</si>
  <si>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</si>
  <si>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</si>
  <si>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</si>
  <si>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</si>
  <si>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</si>
  <si>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</si>
  <si>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</si>
  <si>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</si>
  <si>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</si>
  <si>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</si>
  <si>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</si>
  <si>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</si>
  <si>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</si>
  <si>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</si>
  <si>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</si>
  <si>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</si>
  <si>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</si>
  <si>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</si>
  <si>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</si>
  <si>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</si>
  <si>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</si>
  <si>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</si>
  <si>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</si>
  <si>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</si>
  <si>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</si>
  <si>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</si>
  <si>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</si>
  <si>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</si>
  <si>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</si>
  <si>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</si>
  <si>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</si>
  <si>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</si>
  <si>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</si>
  <si>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</si>
  <si>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</si>
  <si>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</si>
  <si>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</si>
  <si>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</si>
  <si>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</si>
  <si>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</si>
  <si>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</si>
  <si>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</si>
  <si>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</si>
  <si>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</si>
  <si>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</si>
  <si>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</si>
  <si>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</si>
  <si>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</si>
  <si>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</si>
  <si>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</si>
  <si>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</si>
  <si>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</si>
  <si>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</si>
  <si>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</si>
  <si>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</si>
  <si>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</si>
  <si>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</si>
  <si>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</si>
  <si>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</si>
  <si>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</si>
  <si>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</si>
  <si>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</si>
  <si>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</si>
  <si>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</si>
  <si>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</si>
  <si>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</si>
  <si>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</si>
  <si>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</si>
  <si>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</si>
  <si>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</si>
  <si>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</si>
  <si>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</si>
  <si>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</si>
  <si>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</si>
  <si>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</si>
  <si>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</si>
  <si>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</si>
  <si>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</si>
  <si>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</si>
  <si>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</si>
  <si>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</si>
  <si>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</si>
  <si>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</si>
  <si>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</si>
  <si>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</si>
  <si>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</si>
  <si>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</si>
  <si>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</si>
  <si>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</si>
  <si>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</si>
  <si>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</si>
  <si>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</si>
  <si>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</si>
  <si>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</si>
  <si>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</si>
  <si>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</si>
  <si>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</si>
  <si>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</si>
  <si>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</si>
  <si>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</si>
  <si>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</si>
  <si>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</si>
  <si>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</si>
  <si>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</si>
  <si>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</si>
  <si>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</si>
  <si>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</si>
  <si>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</si>
  <si>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</si>
  <si>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</si>
  <si>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</si>
  <si>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</si>
  <si>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</si>
  <si>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</si>
  <si>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</si>
  <si>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</si>
  <si>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</si>
  <si>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</si>
  <si>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</si>
  <si>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</si>
  <si>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</si>
  <si>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</si>
  <si>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</si>
  <si>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</si>
  <si>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</si>
  <si>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</si>
  <si>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</si>
  <si>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</si>
  <si>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</si>
  <si>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</si>
  <si>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</si>
  <si>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</si>
  <si>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</si>
  <si>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</si>
  <si>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</si>
  <si>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</si>
  <si>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</si>
  <si>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</si>
  <si>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</si>
  <si>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</si>
  <si>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</si>
  <si>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</si>
  <si>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</si>
  <si>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</si>
  <si>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</si>
  <si>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</si>
  <si>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</si>
  <si>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</si>
  <si>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</si>
  <si>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</si>
  <si>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</si>
  <si>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</si>
  <si>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</si>
  <si>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</si>
  <si>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</si>
  <si>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</si>
  <si>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</si>
  <si>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</si>
  <si>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</si>
  <si>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</si>
  <si>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</si>
  <si>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</si>
  <si>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</si>
  <si>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</si>
  <si>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</si>
  <si>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</si>
  <si>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</si>
  <si>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</si>
  <si>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</si>
  <si>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</si>
  <si>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</si>
  <si>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</si>
  <si>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</si>
  <si>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</si>
  <si>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</si>
  <si>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</si>
  <si>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</si>
  <si>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</si>
  <si>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</si>
  <si>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</si>
  <si>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</si>
  <si>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</si>
  <si>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</si>
  <si>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</si>
  <si>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</si>
  <si>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</si>
  <si>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</si>
  <si>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</si>
  <si>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</si>
  <si>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</si>
  <si>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</si>
  <si>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</si>
  <si>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</si>
  <si>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</si>
  <si>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</si>
  <si>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</si>
  <si>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</si>
  <si>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</si>
  <si>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</si>
  <si>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</si>
  <si>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</si>
  <si>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</si>
  <si>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</si>
  <si>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</si>
  <si>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</si>
  <si>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</si>
  <si>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</si>
  <si>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</si>
  <si>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</si>
  <si>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</si>
  <si>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</si>
  <si>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</si>
  <si>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</si>
  <si>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</si>
  <si>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</si>
  <si>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</si>
  <si>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</si>
  <si>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</si>
  <si>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</si>
  <si>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</si>
  <si>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</si>
  <si>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</si>
  <si>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</si>
  <si>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</si>
  <si>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</si>
  <si>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</si>
  <si>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</si>
  <si>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</si>
  <si>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</si>
  <si>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</si>
  <si>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</si>
  <si>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</si>
  <si>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</si>
  <si>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</si>
  <si>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</si>
  <si>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</si>
  <si>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</si>
  <si>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</si>
  <si>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</si>
  <si>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</si>
  <si>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</si>
  <si>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</si>
  <si>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</si>
  <si>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</si>
  <si>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</si>
  <si>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</si>
  <si>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</si>
  <si>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</si>
  <si>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</si>
  <si>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</si>
  <si>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</si>
  <si>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</si>
  <si>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</si>
  <si>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</si>
  <si>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</si>
  <si>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</si>
  <si>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</si>
  <si>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</si>
  <si>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</si>
  <si>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</si>
  <si>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</si>
  <si>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</si>
  <si>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</si>
  <si>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</si>
  <si>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</si>
  <si>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</si>
  <si>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</si>
  <si>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</si>
  <si>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</si>
  <si>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</si>
  <si>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</si>
  <si>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</si>
  <si>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</si>
  <si>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</si>
  <si>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</si>
  <si>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</si>
  <si>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</si>
  <si>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</si>
  <si>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</si>
  <si>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</si>
  <si>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</si>
  <si>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</si>
  <si>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</si>
  <si>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</si>
  <si>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</si>
  <si>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</si>
  <si>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</si>
  <si>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</si>
  <si>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</si>
  <si>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</si>
  <si>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</si>
  <si>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</si>
  <si>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</si>
  <si>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</si>
  <si>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</si>
  <si>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</si>
  <si>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</si>
  <si>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</si>
  <si>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</si>
  <si>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</si>
  <si>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</si>
  <si>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</si>
  <si>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</si>
  <si>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</si>
  <si>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</si>
  <si>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</si>
  <si>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</si>
  <si>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</si>
  <si>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</si>
  <si>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</si>
  <si>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</si>
  <si>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</si>
  <si>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</si>
  <si>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</si>
  <si>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</si>
  <si>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</si>
  <si>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</si>
  <si>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</si>
  <si>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</si>
  <si>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</si>
  <si>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</si>
  <si>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</si>
  <si>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</si>
  <si>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</si>
  <si>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</si>
  <si>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</si>
  <si>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</si>
  <si>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</si>
  <si>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</si>
  <si>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</si>
  <si>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</si>
  <si>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</si>
  <si>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</si>
  <si>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</si>
  <si>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</si>
  <si>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</si>
  <si>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</si>
  <si>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</si>
  <si>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</si>
  <si>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</si>
  <si>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</si>
  <si>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</si>
  <si>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</si>
  <si>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</si>
  <si>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</si>
  <si>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</si>
  <si>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</si>
  <si>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</si>
  <si>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</si>
  <si>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</si>
  <si>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</si>
  <si>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</si>
  <si>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</si>
  <si>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</si>
  <si>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</si>
  <si>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</si>
  <si>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</si>
  <si>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</si>
  <si>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</si>
  <si>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</si>
  <si>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</si>
  <si>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</si>
  <si>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</si>
  <si>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</si>
  <si>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</si>
  <si>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</si>
  <si>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</si>
  <si>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</si>
  <si>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</si>
  <si>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</si>
  <si>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</si>
  <si>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</si>
  <si>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</si>
  <si>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</si>
  <si>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</si>
  <si>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</si>
  <si>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</si>
  <si>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</si>
  <si>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</si>
  <si>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</si>
  <si>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</si>
  <si>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</si>
  <si>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</si>
  <si>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</si>
  <si>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</si>
  <si>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</si>
  <si>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</si>
  <si>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</si>
  <si>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</si>
  <si>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</si>
  <si>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</si>
  <si>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</si>
  <si>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</si>
  <si>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</si>
  <si>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</si>
  <si>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</si>
  <si>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</si>
  <si>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</si>
  <si>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</si>
  <si>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</si>
  <si>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</si>
  <si>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</si>
  <si>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</si>
  <si>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</si>
  <si>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</si>
  <si>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</si>
  <si>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</si>
  <si>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</si>
  <si>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</si>
  <si>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</si>
  <si>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</si>
  <si>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</si>
  <si>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</si>
  <si>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</si>
  <si>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</si>
  <si>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</si>
  <si>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</si>
  <si>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</si>
  <si>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</si>
  <si>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</si>
  <si>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</si>
  <si>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</si>
  <si>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</si>
  <si>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</si>
  <si>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</si>
  <si>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</si>
  <si>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</si>
  <si>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</si>
  <si>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</si>
  <si>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</si>
  <si>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</si>
  <si>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</si>
  <si>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</si>
  <si>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</si>
  <si>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</si>
  <si>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</si>
  <si>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</si>
  <si>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</si>
  <si>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</si>
  <si>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</si>
  <si>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</si>
  <si>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</si>
  <si>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</si>
  <si>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</si>
  <si>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</si>
  <si>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</si>
  <si>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</si>
  <si>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</si>
  <si>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</si>
  <si>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</si>
  <si>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</si>
  <si>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</si>
  <si>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</si>
  <si>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</si>
  <si>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</si>
  <si>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</si>
  <si>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</si>
  <si>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</si>
  <si>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</si>
  <si>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</si>
  <si>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</si>
  <si>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</si>
  <si>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</si>
  <si>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</si>
  <si>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</si>
  <si>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</si>
  <si>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</si>
  <si>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</si>
  <si>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</si>
  <si>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</si>
  <si>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</si>
  <si>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</si>
  <si>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</si>
  <si>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</si>
  <si>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</si>
  <si>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</si>
  <si>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</si>
  <si>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</si>
  <si>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</si>
  <si>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</si>
  <si>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</si>
  <si>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</si>
  <si>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</si>
  <si>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</si>
  <si>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</si>
  <si>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</si>
  <si>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</si>
  <si>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</si>
  <si>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</si>
  <si>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</si>
  <si>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</si>
  <si>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</si>
  <si>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</si>
  <si>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</si>
  <si>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</si>
  <si>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</si>
  <si>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</si>
  <si>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</si>
  <si>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</si>
  <si>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</si>
  <si>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</si>
  <si>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</si>
  <si>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</si>
  <si>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</si>
  <si>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</si>
  <si>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</si>
  <si>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</si>
  <si>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</si>
  <si>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</si>
  <si>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</si>
  <si>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</si>
  <si>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</si>
  <si>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</si>
  <si>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</si>
  <si>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</si>
  <si>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</si>
  <si>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</si>
  <si>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</si>
  <si>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</si>
  <si>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</si>
  <si>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</si>
  <si>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</si>
  <si>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</si>
  <si>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</si>
  <si>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</si>
  <si>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有</t>
  </si>
  <si>
    <t>●</t>
  </si>
  <si>
    <t>形質変更時要届出区域の解除が条件のため、全量の掘削除去</t>
    <phoneticPr fontId="19"/>
  </si>
  <si>
    <t>無</t>
  </si>
  <si>
    <t>掘削除去</t>
    <phoneticPr fontId="19"/>
  </si>
  <si>
    <t>添付書類3</t>
    <phoneticPr fontId="19"/>
  </si>
  <si>
    <t>添付書類〇</t>
    <phoneticPr fontId="19"/>
  </si>
  <si>
    <t>株式会社○○　○○事業所</t>
    <rPh sb="0" eb="2">
      <t>カブシキ</t>
    </rPh>
    <rPh sb="2" eb="4">
      <t>カイシャ</t>
    </rPh>
    <rPh sb="9" eb="12">
      <t>ジギョウショ</t>
    </rPh>
    <phoneticPr fontId="19"/>
  </si>
  <si>
    <r>
      <t>地下</t>
    </r>
    <r>
      <rPr>
        <sz val="10.5"/>
        <color theme="1"/>
        <rFont val="Microsoft JhengHei UI"/>
        <family val="1"/>
        <charset val="134"/>
      </rPr>
      <t>⽔</t>
    </r>
    <r>
      <rPr>
        <sz val="10.5"/>
        <color theme="1"/>
        <rFont val="ＭＳ 明朝"/>
        <family val="1"/>
        <charset val="128"/>
      </rPr>
      <t>1回確認。</t>
    </r>
    <phoneticPr fontId="19"/>
  </si>
  <si>
    <t>1年目から3年目は年1回以上、4年目と5年目は年4回以上</t>
  </si>
  <si>
    <t>○○</t>
    <phoneticPr fontId="19"/>
  </si>
  <si>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</si>
  <si>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</si>
  <si>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①地下水測定（１年に４回以上定期的に地下水を採取し、第二地下水基準以下である状態が２年間継続することの確認）</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</si>
</sst>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4">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1"/>
      <name val="Microsoft JhengHei UI"/>
      <family val="1"/>
      <charset val="134"/>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625" defaultRowHeight="15.75"/>
  <cols>
    <col min="1" max="1" width="2.625" style="73" customWidth="1"/>
    <col min="2" max="2" width="2.625" style="70" customWidth="1"/>
    <col min="3" max="3" width="31" style="70" customWidth="1"/>
    <col min="4" max="4" width="4.125" style="71" customWidth="1"/>
    <col min="5" max="12" width="6.125" style="71" customWidth="1"/>
    <col min="13" max="13" width="4.5" style="71" customWidth="1"/>
    <col min="14" max="14" width="10.125" style="70" customWidth="1"/>
    <col min="15" max="15" width="13.625" style="71" customWidth="1"/>
    <col min="16" max="16" width="16.125" style="70" customWidth="1"/>
    <col min="17" max="17" width="2.625" style="181" customWidth="1"/>
    <col min="18" max="18" width="4.125" style="182" hidden="1" customWidth="1"/>
    <col min="19" max="20" width="4.125" style="73" hidden="1" customWidth="1"/>
    <col min="21" max="21" width="2.625" style="73" customWidth="1"/>
    <col min="22" max="22" width="17.625" style="89" customWidth="1"/>
    <col min="23" max="23" width="30.625" style="88" customWidth="1"/>
    <col min="24" max="24" width="220.625" style="89" customWidth="1"/>
    <col min="25" max="30" width="8.625" style="73" customWidth="1"/>
    <col min="31" max="16384" width="8.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75">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75">
      <c r="B6" s="217" t="s">
        <v>22</v>
      </c>
      <c r="C6" s="212"/>
      <c r="D6" s="250" t="s">
        <v>1610</v>
      </c>
      <c r="E6" s="251"/>
      <c r="F6" s="251"/>
      <c r="G6" s="251"/>
      <c r="H6" s="251"/>
      <c r="I6" s="83" t="s">
        <v>23</v>
      </c>
      <c r="J6" s="84"/>
      <c r="K6" s="84"/>
      <c r="L6" s="84"/>
      <c r="M6" s="84"/>
      <c r="N6" s="83"/>
      <c r="O6" s="85"/>
      <c r="P6" s="86"/>
      <c r="Q6" s="70"/>
      <c r="R6" s="77"/>
      <c r="S6" s="77"/>
      <c r="T6" s="77"/>
      <c r="V6" s="87" t="s">
        <v>5</v>
      </c>
      <c r="W6" s="88" t="str">
        <f>IF(D6="","（エラー）未選択","（正常）選択済み")</f>
        <v>（正常）選択済み</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（正常）選択済み</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t="s">
        <v>1611</v>
      </c>
      <c r="E14" s="97" t="s">
        <v>40</v>
      </c>
      <c r="F14" s="98"/>
      <c r="G14" s="98"/>
      <c r="H14" s="98"/>
      <c r="I14" s="98"/>
      <c r="J14" s="98"/>
      <c r="K14" s="98"/>
      <c r="L14" s="98"/>
      <c r="M14" s="20"/>
      <c r="N14" s="99" t="s">
        <v>41</v>
      </c>
      <c r="O14" s="100"/>
      <c r="P14" s="101"/>
      <c r="Q14" s="70"/>
      <c r="R14" s="77" t="b">
        <f t="shared" si="0"/>
        <v>1</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t="s">
        <v>19</v>
      </c>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（正常）選択済み</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（正常）「指定解除等における完了時の確認事項」選択済み</v>
      </c>
    </row>
    <row r="19" spans="2:24" ht="21.75" customHeight="1">
      <c r="B19" s="96" t="s">
        <v>51</v>
      </c>
      <c r="C19" s="90"/>
      <c r="D19" s="226" t="s">
        <v>774</v>
      </c>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1</v>
      </c>
      <c r="T19" s="77" t="b">
        <f>IF(COUNTIF(D19,"*有*"),TRUE,FALSE)</f>
        <v>1</v>
      </c>
      <c r="V19" s="87" t="s">
        <v>52</v>
      </c>
      <c r="W19" s="88" t="str">
        <f>IF(D19="","（エラー）未選択",
IF(S19=T19,"（正常）選択済み","（エラー）整合エラー"))</f>
        <v>（正常）選択済み</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（正常）選択済み</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t="s">
        <v>1611</v>
      </c>
      <c r="E27" s="113" t="s">
        <v>63</v>
      </c>
      <c r="F27" s="114"/>
      <c r="G27" s="115"/>
      <c r="H27" s="115"/>
      <c r="I27" s="115"/>
      <c r="J27" s="115"/>
      <c r="K27" s="115"/>
      <c r="L27" s="115"/>
      <c r="M27" s="115"/>
      <c r="N27" s="115"/>
      <c r="O27" s="115"/>
      <c r="P27" s="116"/>
      <c r="Q27" s="70"/>
      <c r="R27" s="77" t="b">
        <f t="shared" si="2"/>
        <v>1</v>
      </c>
      <c r="S27" s="77"/>
      <c r="T27" s="77"/>
      <c r="V27" s="95"/>
    </row>
    <row r="28" spans="2:24" ht="19.5" customHeight="1">
      <c r="B28" s="117"/>
      <c r="C28" s="256"/>
      <c r="D28" s="261" t="s">
        <v>64</v>
      </c>
      <c r="E28" s="262"/>
      <c r="F28" s="262"/>
      <c r="G28" s="263" t="s">
        <v>1612</v>
      </c>
      <c r="H28" s="264"/>
      <c r="I28" s="264"/>
      <c r="J28" s="264"/>
      <c r="K28" s="264"/>
      <c r="L28" s="264"/>
      <c r="M28" s="264"/>
      <c r="N28" s="264"/>
      <c r="O28" s="264"/>
      <c r="P28" s="265"/>
      <c r="Q28" s="70"/>
      <c r="R28" s="77"/>
      <c r="S28" s="77"/>
      <c r="T28" s="77"/>
      <c r="V28" s="95" t="s">
        <v>65</v>
      </c>
      <c r="W28" s="88" t="str">
        <f>IF(R27,IF(G28="","（エラー）備考入力なし","（正常）備考入力済み"),"備考選択なし")</f>
        <v>（正常）備考入力済み</v>
      </c>
      <c r="X28" s="89" t="s">
        <v>66</v>
      </c>
    </row>
    <row r="29" spans="2:24" ht="28.35" customHeight="1">
      <c r="B29" s="117" t="s">
        <v>67</v>
      </c>
      <c r="C29" s="118"/>
      <c r="D29" s="232" t="s">
        <v>1613</v>
      </c>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（正常）選択済み</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（正常）選択済み</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t="s">
        <v>1611</v>
      </c>
      <c r="E34" s="230"/>
      <c r="F34" s="231" t="s">
        <v>80</v>
      </c>
      <c r="G34" s="231"/>
      <c r="H34" s="231"/>
      <c r="I34" s="231"/>
      <c r="J34" s="231"/>
      <c r="K34" s="231"/>
      <c r="L34" s="231"/>
      <c r="M34" s="231"/>
      <c r="N34" s="231"/>
      <c r="O34" s="122"/>
      <c r="P34" s="123"/>
      <c r="Q34" s="70"/>
      <c r="R34" s="77" t="b">
        <f>IF(D34="●",TRUE,FALSE)</f>
        <v>1</v>
      </c>
      <c r="S34" s="77"/>
      <c r="T34" s="77"/>
      <c r="V34" s="95" t="s">
        <v>78</v>
      </c>
      <c r="W34" s="88" t="str">
        <f>IF(R34,IF(COUNTIF(S35:S41,TRUE)&gt;0,"（正常）選択済み","（エラー）①～⑦未選択"),"未選択")</f>
        <v>（正常）選択済み</v>
      </c>
      <c r="X34" s="89" t="s">
        <v>79</v>
      </c>
    </row>
    <row r="35" spans="2:24" ht="30" customHeight="1">
      <c r="B35" s="235"/>
      <c r="C35" s="238"/>
      <c r="D35" s="124" t="s">
        <v>81</v>
      </c>
      <c r="E35" s="20" t="s">
        <v>1611</v>
      </c>
      <c r="F35" s="228" t="s">
        <v>82</v>
      </c>
      <c r="G35" s="228"/>
      <c r="H35" s="228"/>
      <c r="I35" s="228"/>
      <c r="J35" s="228"/>
      <c r="K35" s="228"/>
      <c r="L35" s="228"/>
      <c r="M35" s="228"/>
      <c r="N35" s="228"/>
      <c r="O35" s="7" t="s">
        <v>1614</v>
      </c>
      <c r="P35" s="8" t="s">
        <v>1615</v>
      </c>
      <c r="Q35" s="70"/>
      <c r="R35" s="194"/>
      <c r="S35" s="77" t="b">
        <f t="shared" ref="S35:S41" si="3">IF(E35="●",TRUE,FALSE)</f>
        <v>1</v>
      </c>
      <c r="T35" s="77"/>
      <c r="V35" s="95" t="s">
        <v>78</v>
      </c>
      <c r="W35" s="88" t="str">
        <f t="shared" ref="W35:W41" si="4">IF(S35,IF(OR($R$33,$R$34),IF(COUNTA(O35:P35)&lt;2,"（エラー）記入不足","（正常）記入充足"),"（エラー）前提項目が未選択"),"未選択")</f>
        <v>（正常）記入充足</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（正常）選択済み</v>
      </c>
    </row>
    <row r="47" spans="2:24">
      <c r="B47" s="235"/>
      <c r="C47" s="238"/>
      <c r="D47" s="23" t="s">
        <v>1611</v>
      </c>
      <c r="E47" s="129" t="s">
        <v>97</v>
      </c>
      <c r="F47" s="93"/>
      <c r="G47" s="93"/>
      <c r="H47" s="93"/>
      <c r="I47" s="93"/>
      <c r="J47" s="93"/>
      <c r="K47" s="93"/>
      <c r="L47" s="93"/>
      <c r="M47" s="93"/>
      <c r="N47" s="130"/>
      <c r="O47" s="131"/>
      <c r="P47" s="12" t="s">
        <v>1616</v>
      </c>
      <c r="Q47" s="70"/>
      <c r="R47" s="77" t="b">
        <f t="shared" ref="R47:R62" si="5">IF(D47="●",TRUE,FALSE)</f>
        <v>1</v>
      </c>
      <c r="S47" s="77"/>
      <c r="T47" s="77"/>
      <c r="V47" s="87" t="s">
        <v>98</v>
      </c>
      <c r="W47" s="88" t="str">
        <f>IF(R47,IF(P47="","（エラー）記入不足","（正常）記入済み"),"（エラー）未選択")</f>
        <v>（正常）記入済み</v>
      </c>
      <c r="X47" s="89" t="s">
        <v>99</v>
      </c>
    </row>
    <row r="48" spans="2:24">
      <c r="B48" s="235"/>
      <c r="C48" s="238"/>
      <c r="D48" s="17" t="s">
        <v>1611</v>
      </c>
      <c r="E48" s="132" t="s">
        <v>100</v>
      </c>
      <c r="F48" s="132"/>
      <c r="G48" s="132"/>
      <c r="H48" s="132"/>
      <c r="I48" s="132"/>
      <c r="J48" s="132"/>
      <c r="K48" s="132"/>
      <c r="L48" s="132"/>
      <c r="M48" s="132"/>
      <c r="N48" s="101"/>
      <c r="O48" s="133"/>
      <c r="P48" s="134"/>
      <c r="Q48" s="70"/>
      <c r="R48" s="77" t="b">
        <f t="shared" si="5"/>
        <v>1</v>
      </c>
      <c r="S48" s="77"/>
      <c r="T48" s="77"/>
      <c r="V48" s="95"/>
    </row>
    <row r="49" spans="2:24">
      <c r="B49" s="235"/>
      <c r="C49" s="238"/>
      <c r="D49" s="17" t="s">
        <v>1611</v>
      </c>
      <c r="E49" s="132" t="s">
        <v>101</v>
      </c>
      <c r="F49" s="132"/>
      <c r="G49" s="132"/>
      <c r="H49" s="132"/>
      <c r="I49" s="132"/>
      <c r="J49" s="132"/>
      <c r="K49" s="132"/>
      <c r="L49" s="132"/>
      <c r="M49" s="132"/>
      <c r="N49" s="101"/>
      <c r="O49" s="133"/>
      <c r="P49" s="134"/>
      <c r="Q49" s="70"/>
      <c r="R49" s="77" t="b">
        <f t="shared" si="5"/>
        <v>1</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t="s">
        <v>1611</v>
      </c>
      <c r="E51" s="132" t="s">
        <v>103</v>
      </c>
      <c r="F51" s="132"/>
      <c r="G51" s="132"/>
      <c r="H51" s="132"/>
      <c r="I51" s="132"/>
      <c r="J51" s="132"/>
      <c r="K51" s="132"/>
      <c r="L51" s="132"/>
      <c r="M51" s="132"/>
      <c r="N51" s="101"/>
      <c r="O51" s="133"/>
      <c r="P51" s="134"/>
      <c r="Q51" s="70"/>
      <c r="R51" s="77" t="b">
        <f t="shared" si="5"/>
        <v>1</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t="s">
        <v>1611</v>
      </c>
      <c r="E56" s="135" t="s">
        <v>108</v>
      </c>
      <c r="F56" s="100"/>
      <c r="G56" s="100"/>
      <c r="H56" s="100"/>
      <c r="I56" s="100"/>
      <c r="J56" s="100"/>
      <c r="K56" s="100"/>
      <c r="L56" s="100"/>
      <c r="M56" s="100"/>
      <c r="N56" s="136"/>
      <c r="O56" s="133"/>
      <c r="P56" s="134"/>
      <c r="Q56" s="70"/>
      <c r="R56" s="77" t="b">
        <f t="shared" si="5"/>
        <v>1</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t="s">
        <v>1611</v>
      </c>
      <c r="E58" s="135" t="s">
        <v>110</v>
      </c>
      <c r="F58" s="100"/>
      <c r="G58" s="100"/>
      <c r="H58" s="100"/>
      <c r="I58" s="100"/>
      <c r="J58" s="100"/>
      <c r="K58" s="100"/>
      <c r="L58" s="100"/>
      <c r="M58" s="100"/>
      <c r="N58" s="136"/>
      <c r="O58" s="133"/>
      <c r="P58" s="134"/>
      <c r="Q58" s="70"/>
      <c r="R58" s="77" t="b">
        <f t="shared" si="5"/>
        <v>1</v>
      </c>
      <c r="S58" s="77"/>
      <c r="T58" s="77"/>
      <c r="V58" s="95"/>
    </row>
    <row r="59" spans="2:24">
      <c r="B59" s="235"/>
      <c r="C59" s="238"/>
      <c r="D59" s="17" t="s">
        <v>1611</v>
      </c>
      <c r="E59" s="135" t="s">
        <v>111</v>
      </c>
      <c r="F59" s="100"/>
      <c r="G59" s="100"/>
      <c r="H59" s="100"/>
      <c r="I59" s="100"/>
      <c r="J59" s="100"/>
      <c r="K59" s="100"/>
      <c r="L59" s="100"/>
      <c r="M59" s="100"/>
      <c r="N59" s="136"/>
      <c r="O59" s="133"/>
      <c r="P59" s="134"/>
      <c r="Q59" s="70"/>
      <c r="R59" s="77" t="b">
        <f t="shared" si="5"/>
        <v>1</v>
      </c>
      <c r="S59" s="77"/>
      <c r="T59" s="77"/>
      <c r="V59" s="95"/>
    </row>
    <row r="60" spans="2:24">
      <c r="B60" s="235"/>
      <c r="C60" s="238"/>
      <c r="D60" s="17" t="s">
        <v>1611</v>
      </c>
      <c r="E60" s="135" t="s">
        <v>112</v>
      </c>
      <c r="F60" s="100"/>
      <c r="G60" s="100"/>
      <c r="H60" s="100"/>
      <c r="I60" s="100"/>
      <c r="J60" s="100"/>
      <c r="K60" s="100"/>
      <c r="L60" s="100"/>
      <c r="M60" s="100"/>
      <c r="N60" s="136"/>
      <c r="O60" s="133"/>
      <c r="P60" s="134"/>
      <c r="Q60" s="70"/>
      <c r="R60" s="77" t="b">
        <f t="shared" si="5"/>
        <v>1</v>
      </c>
      <c r="S60" s="77"/>
      <c r="T60" s="77"/>
      <c r="V60" s="95"/>
    </row>
    <row r="61" spans="2:24">
      <c r="B61" s="235"/>
      <c r="C61" s="238"/>
      <c r="D61" s="17" t="s">
        <v>1611</v>
      </c>
      <c r="E61" s="135" t="s">
        <v>113</v>
      </c>
      <c r="F61" s="100"/>
      <c r="G61" s="100"/>
      <c r="H61" s="100"/>
      <c r="I61" s="100"/>
      <c r="J61" s="100"/>
      <c r="K61" s="100"/>
      <c r="L61" s="100"/>
      <c r="M61" s="100"/>
      <c r="N61" s="136"/>
      <c r="O61" s="133"/>
      <c r="P61" s="134"/>
      <c r="Q61" s="70"/>
      <c r="R61" s="77" t="b">
        <f t="shared" si="5"/>
        <v>1</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t="s">
        <v>1613</v>
      </c>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（正常）選択済み</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（正常）選択済み</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t="s">
        <v>1611</v>
      </c>
      <c r="E78" s="99" t="s">
        <v>128</v>
      </c>
      <c r="F78" s="160"/>
      <c r="G78" s="160"/>
      <c r="H78" s="160"/>
      <c r="I78" s="160"/>
      <c r="J78" s="160"/>
      <c r="K78" s="160"/>
      <c r="L78" s="160"/>
      <c r="M78" s="160"/>
      <c r="N78" s="161"/>
      <c r="O78" s="159"/>
      <c r="P78" s="9" t="s">
        <v>1616</v>
      </c>
      <c r="Q78" s="70"/>
      <c r="R78" s="77" t="b">
        <f t="shared" si="8"/>
        <v>1</v>
      </c>
      <c r="S78" s="77"/>
      <c r="T78" s="77"/>
      <c r="V78" s="95" t="s">
        <v>75</v>
      </c>
      <c r="W78" s="88" t="str">
        <f>IF(R78,IF(P78="","（エラー）記入不足","（正常）記入済み"),"未選択")</f>
        <v>（正常）記入済み</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t="s">
        <v>1610</v>
      </c>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（正常）選択済み</v>
      </c>
      <c r="X82" s="89" t="s">
        <v>132</v>
      </c>
    </row>
    <row r="83" spans="2:24">
      <c r="B83" s="235"/>
      <c r="C83" s="237" t="s">
        <v>133</v>
      </c>
      <c r="D83" s="16" t="s">
        <v>1611</v>
      </c>
      <c r="E83" s="91" t="s">
        <v>134</v>
      </c>
      <c r="F83" s="166"/>
      <c r="G83" s="166"/>
      <c r="H83" s="166"/>
      <c r="I83" s="91"/>
      <c r="J83" s="167" t="s">
        <v>135</v>
      </c>
      <c r="K83" s="272" t="s">
        <v>1617</v>
      </c>
      <c r="L83" s="273"/>
      <c r="M83" s="273"/>
      <c r="N83" s="273"/>
      <c r="O83" s="273"/>
      <c r="P83" s="168" t="s">
        <v>136</v>
      </c>
      <c r="Q83" s="70"/>
      <c r="R83" s="77" t="b">
        <f>IF(D83="●",TRUE,FALSE)</f>
        <v>1</v>
      </c>
      <c r="S83" s="77"/>
      <c r="T83" s="77"/>
      <c r="V83" s="95" t="s">
        <v>75</v>
      </c>
      <c r="W83" s="88" t="str">
        <f>IF(R83,IF(K83="","（エラー）記入不足","（正常）記入済み"),"未選択")</f>
        <v>（正常）記入済み</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（正常）選択済み</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t="s">
        <v>1611</v>
      </c>
      <c r="N90" s="99" t="s">
        <v>147</v>
      </c>
      <c r="O90" s="100"/>
      <c r="P90" s="101"/>
      <c r="Q90" s="70"/>
      <c r="R90" s="77" t="b">
        <f>IF(D90="●",TRUE,FALSE)</f>
        <v>0</v>
      </c>
      <c r="S90" s="77" t="b">
        <f>IF(M90="●",TRUE,FALSE)</f>
        <v>1</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（正常）選択済み</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t="s">
        <v>1611</v>
      </c>
      <c r="E95" s="228" t="s">
        <v>153</v>
      </c>
      <c r="F95" s="228"/>
      <c r="G95" s="228"/>
      <c r="H95" s="228"/>
      <c r="I95" s="228"/>
      <c r="J95" s="228"/>
      <c r="K95" s="228"/>
      <c r="L95" s="228"/>
      <c r="M95" s="228"/>
      <c r="N95" s="228"/>
      <c r="O95" s="296" t="s">
        <v>1616</v>
      </c>
      <c r="P95" s="297"/>
      <c r="Q95" s="175"/>
      <c r="R95" s="77" t="b">
        <f t="shared" si="10"/>
        <v>1</v>
      </c>
      <c r="S95" s="77"/>
      <c r="T95" s="77"/>
      <c r="V95" s="95" t="s">
        <v>75</v>
      </c>
      <c r="W95" s="88" t="str">
        <f t="shared" ref="W95:W100" si="11">IF(R95,IF(O95="","（エラー）記入不足","（正常）記入済み"),"未選択")</f>
        <v>（正常）記入済み</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t="s">
        <v>1611</v>
      </c>
      <c r="E99" s="228" t="s">
        <v>157</v>
      </c>
      <c r="F99" s="228"/>
      <c r="G99" s="228"/>
      <c r="H99" s="228"/>
      <c r="I99" s="228"/>
      <c r="J99" s="228"/>
      <c r="K99" s="228"/>
      <c r="L99" s="228"/>
      <c r="M99" s="228"/>
      <c r="N99" s="302"/>
      <c r="O99" s="296" t="s">
        <v>1616</v>
      </c>
      <c r="P99" s="297"/>
      <c r="Q99" s="175"/>
      <c r="R99" s="77" t="b">
        <f t="shared" si="10"/>
        <v>1</v>
      </c>
      <c r="S99" s="77"/>
      <c r="T99" s="77"/>
      <c r="V99" s="95" t="s">
        <v>75</v>
      </c>
      <c r="W99" s="88" t="str">
        <f t="shared" si="11"/>
        <v>（正常）記入済み</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（正常）選択済み</v>
      </c>
      <c r="X110" s="89" t="s">
        <v>169</v>
      </c>
    </row>
    <row r="111" spans="2:24">
      <c r="B111" s="310"/>
      <c r="C111" s="311"/>
      <c r="D111" s="16" t="s">
        <v>1611</v>
      </c>
      <c r="E111" s="314" t="s">
        <v>170</v>
      </c>
      <c r="F111" s="314"/>
      <c r="G111" s="314"/>
      <c r="H111" s="314"/>
      <c r="I111" s="314"/>
      <c r="J111" s="314"/>
      <c r="K111" s="314"/>
      <c r="L111" s="314"/>
      <c r="M111" s="314"/>
      <c r="N111" s="314"/>
      <c r="O111" s="294" t="s">
        <v>1616</v>
      </c>
      <c r="P111" s="295"/>
      <c r="Q111" s="70"/>
      <c r="R111" s="77" t="b">
        <f t="shared" ref="R111:R117" si="12">IF(D111="●",TRUE,FALSE)</f>
        <v>1</v>
      </c>
      <c r="S111" s="77"/>
      <c r="T111" s="77"/>
      <c r="V111" s="95" t="s">
        <v>75</v>
      </c>
      <c r="W111" s="88" t="str">
        <f>IF(R111,IF(O111="","（エラー）記入不足","（正常）記入済み"),"未選択")</f>
        <v>（正常）記入済み</v>
      </c>
      <c r="X111" s="89" t="s">
        <v>152</v>
      </c>
    </row>
    <row r="112" spans="2:24">
      <c r="B112" s="310"/>
      <c r="C112" s="311"/>
      <c r="D112" s="17" t="s">
        <v>1611</v>
      </c>
      <c r="E112" s="321" t="s">
        <v>171</v>
      </c>
      <c r="F112" s="321"/>
      <c r="G112" s="321"/>
      <c r="H112" s="321"/>
      <c r="I112" s="321"/>
      <c r="J112" s="321"/>
      <c r="K112" s="321"/>
      <c r="L112" s="321"/>
      <c r="M112" s="321"/>
      <c r="N112" s="321"/>
      <c r="O112" s="300" t="s">
        <v>1616</v>
      </c>
      <c r="P112" s="301"/>
      <c r="Q112" s="70"/>
      <c r="R112" s="77" t="b">
        <f t="shared" si="12"/>
        <v>1</v>
      </c>
      <c r="S112" s="77"/>
      <c r="T112" s="77"/>
      <c r="V112" s="95" t="s">
        <v>75</v>
      </c>
      <c r="W112" s="88" t="str">
        <f t="shared" ref="W112:W117" si="13">IF(R112,IF(O112="","（エラー）記入不足","（正常）記入済み"),"未選択")</f>
        <v>（正常）記入済み</v>
      </c>
      <c r="X112" s="89" t="s">
        <v>152</v>
      </c>
    </row>
    <row r="113" spans="2:24">
      <c r="B113" s="310"/>
      <c r="C113" s="311"/>
      <c r="D113" s="17" t="s">
        <v>1611</v>
      </c>
      <c r="E113" s="321" t="s">
        <v>172</v>
      </c>
      <c r="F113" s="321"/>
      <c r="G113" s="321"/>
      <c r="H113" s="321"/>
      <c r="I113" s="321"/>
      <c r="J113" s="321"/>
      <c r="K113" s="321"/>
      <c r="L113" s="321"/>
      <c r="M113" s="321"/>
      <c r="N113" s="321"/>
      <c r="O113" s="296" t="s">
        <v>1616</v>
      </c>
      <c r="P113" s="297"/>
      <c r="Q113" s="70"/>
      <c r="R113" s="77" t="b">
        <f t="shared" si="12"/>
        <v>1</v>
      </c>
      <c r="S113" s="77"/>
      <c r="T113" s="77"/>
      <c r="V113" s="95" t="s">
        <v>75</v>
      </c>
      <c r="W113" s="88" t="str">
        <f t="shared" si="13"/>
        <v>（正常）記入済み</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t="s">
        <v>1611</v>
      </c>
      <c r="E115" s="321" t="s">
        <v>165</v>
      </c>
      <c r="F115" s="321"/>
      <c r="G115" s="321"/>
      <c r="H115" s="321"/>
      <c r="I115" s="321"/>
      <c r="J115" s="321"/>
      <c r="K115" s="321"/>
      <c r="L115" s="321"/>
      <c r="M115" s="321"/>
      <c r="N115" s="321"/>
      <c r="O115" s="296" t="s">
        <v>1616</v>
      </c>
      <c r="P115" s="297"/>
      <c r="Q115" s="70"/>
      <c r="R115" s="77" t="b">
        <f t="shared" si="12"/>
        <v>1</v>
      </c>
      <c r="S115" s="77"/>
      <c r="T115" s="77"/>
      <c r="V115" s="95" t="s">
        <v>75</v>
      </c>
      <c r="W115" s="88" t="str">
        <f t="shared" si="13"/>
        <v>（正常）記入済み</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t="s">
        <v>1611</v>
      </c>
      <c r="E117" s="322" t="s">
        <v>167</v>
      </c>
      <c r="F117" s="322"/>
      <c r="G117" s="322"/>
      <c r="H117" s="322"/>
      <c r="I117" s="322"/>
      <c r="J117" s="322"/>
      <c r="K117" s="322"/>
      <c r="L117" s="322"/>
      <c r="M117" s="322"/>
      <c r="N117" s="322"/>
      <c r="O117" s="298" t="s">
        <v>1616</v>
      </c>
      <c r="P117" s="299"/>
      <c r="Q117" s="70"/>
      <c r="R117" s="77" t="b">
        <f t="shared" si="12"/>
        <v>1</v>
      </c>
      <c r="S117" s="77"/>
      <c r="T117" s="77"/>
      <c r="V117" s="95" t="s">
        <v>75</v>
      </c>
      <c r="W117" s="88" t="str">
        <f t="shared" si="13"/>
        <v>（正常）記入済み</v>
      </c>
      <c r="X117" s="89" t="s">
        <v>152</v>
      </c>
    </row>
    <row r="118" spans="2:24" ht="19.5" customHeight="1">
      <c r="B118" s="312"/>
      <c r="C118" s="313"/>
      <c r="D118" s="268" t="s">
        <v>64</v>
      </c>
      <c r="E118" s="269"/>
      <c r="F118" s="269"/>
      <c r="G118" s="276" t="s">
        <v>1618</v>
      </c>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（正常）備考入力済み</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t="s">
        <v>1610</v>
      </c>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（正常）選択済み</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t="s">
        <v>731</v>
      </c>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（正常）選択済み</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t="s">
        <v>731</v>
      </c>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（正常）選択済み</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（正常）選択済み</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t="s">
        <v>1611</v>
      </c>
      <c r="E143" s="357" t="s">
        <v>196</v>
      </c>
      <c r="F143" s="357"/>
      <c r="G143" s="357"/>
      <c r="H143" s="357"/>
      <c r="I143" s="357"/>
      <c r="J143" s="357"/>
      <c r="K143" s="357"/>
      <c r="L143" s="357"/>
      <c r="M143" s="357"/>
      <c r="N143" s="357"/>
      <c r="O143" s="357"/>
      <c r="P143" s="358"/>
      <c r="R143" s="77" t="b">
        <f t="shared" si="14"/>
        <v>1</v>
      </c>
      <c r="S143" s="196"/>
      <c r="T143" s="196"/>
      <c r="V143" s="87" t="s">
        <v>6</v>
      </c>
      <c r="W143" s="88" t="str">
        <f>IF(D143="", "入力不要", IF(D143="●", IF(AND(H144&lt;&gt;""), "（正常）選択済み", "（エラー）未選択"), ""))</f>
        <v>（正常）選択済み</v>
      </c>
      <c r="X143" s="89" t="s">
        <v>197</v>
      </c>
    </row>
    <row r="144" spans="2:24" ht="19.5" customHeight="1">
      <c r="B144" s="351"/>
      <c r="C144" s="352"/>
      <c r="D144" s="183"/>
      <c r="E144" s="359" t="s">
        <v>14</v>
      </c>
      <c r="F144" s="359"/>
      <c r="G144" s="359"/>
      <c r="H144" s="360" t="s">
        <v>1619</v>
      </c>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（正常）選択済み</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t="s">
        <v>1611</v>
      </c>
      <c r="E154" s="355" t="s">
        <v>172</v>
      </c>
      <c r="F154" s="355"/>
      <c r="G154" s="355"/>
      <c r="H154" s="355"/>
      <c r="I154" s="355"/>
      <c r="J154" s="355"/>
      <c r="K154" s="355"/>
      <c r="L154" s="355"/>
      <c r="M154" s="355"/>
      <c r="N154" s="355"/>
      <c r="O154" s="355"/>
      <c r="P154" s="356"/>
      <c r="R154" s="77" t="b">
        <f t="shared" si="14"/>
        <v>1</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t="s">
        <v>1611</v>
      </c>
      <c r="E158" s="315" t="s">
        <v>1623</v>
      </c>
      <c r="F158" s="315"/>
      <c r="G158" s="315"/>
      <c r="H158" s="315"/>
      <c r="I158" s="315"/>
      <c r="J158" s="315"/>
      <c r="K158" s="315"/>
      <c r="L158" s="315"/>
      <c r="M158" s="315"/>
      <c r="N158" s="315"/>
      <c r="O158" s="315"/>
      <c r="P158" s="377"/>
      <c r="R158" s="77" t="b">
        <f t="shared" si="14"/>
        <v>1</v>
      </c>
      <c r="S158" s="196"/>
      <c r="T158" s="196"/>
      <c r="V158" s="87" t="s">
        <v>6</v>
      </c>
      <c r="W158" s="88" t="str">
        <f>IF(COUNTIF($D$122,"有*")&gt;0,IF(COUNTIF(R158:R163,"TRUE")&lt;1,"（エラー）未選択","（正常）選択済み"),"入力不要")</f>
        <v>（正常）選択済み</v>
      </c>
    </row>
    <row r="159" spans="2:24" ht="15" customHeight="1">
      <c r="B159" s="351"/>
      <c r="C159" s="352"/>
      <c r="D159" s="27"/>
      <c r="E159" s="318" t="s">
        <v>1443</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t="s">
        <v>1610</v>
      </c>
      <c r="E165" s="374"/>
      <c r="F165" s="110" t="s">
        <v>218</v>
      </c>
      <c r="G165" s="188"/>
      <c r="H165" s="375" t="s">
        <v>1620</v>
      </c>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（正常）選択済み</v>
      </c>
      <c r="X165" s="89" t="s">
        <v>219</v>
      </c>
    </row>
    <row r="166" spans="2:24" ht="32.1" customHeight="1">
      <c r="B166" s="371" t="s">
        <v>220</v>
      </c>
      <c r="C166" s="372"/>
      <c r="D166" s="373" t="s">
        <v>1610</v>
      </c>
      <c r="E166" s="374"/>
      <c r="F166" s="110" t="s">
        <v>218</v>
      </c>
      <c r="G166" s="188"/>
      <c r="H166" s="375" t="s">
        <v>1620</v>
      </c>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（正常）選択済み</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3RHpZDI2pwhVUwI1U6S/H38rpqabJHM4BIO/NeX658DcbmbkoH3s9GDP6Gks1Us628JyjM31GCMUuiUVPPvxRg==" saltValue="I5/D+8GJaUkGgdRMZaQL0w=="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1592</v>
      </c>
      <c r="F2" t="s">
        <v>1593</v>
      </c>
      <c r="G2" t="s">
        <v>1594</v>
      </c>
      <c r="H2" t="s">
        <v>1595</v>
      </c>
      <c r="I2" t="s">
        <v>1596</v>
      </c>
      <c r="J2" t="s">
        <v>1597</v>
      </c>
      <c r="K2" t="s">
        <v>1598</v>
      </c>
      <c r="L2" t="s">
        <v>1598</v>
      </c>
      <c r="M2" t="s">
        <v>1598</v>
      </c>
      <c r="N2" t="s">
        <v>1599</v>
      </c>
      <c r="O2" t="s">
        <v>1599</v>
      </c>
      <c r="P2" t="s">
        <v>1599</v>
      </c>
      <c r="Q2" t="s">
        <v>1600</v>
      </c>
      <c r="R2" t="s">
        <v>1600</v>
      </c>
      <c r="S2" t="s">
        <v>1601</v>
      </c>
      <c r="T2" t="s">
        <v>1602</v>
      </c>
      <c r="U2" t="s">
        <v>1603</v>
      </c>
      <c r="V2" t="s">
        <v>1604</v>
      </c>
      <c r="W2" t="s">
        <v>1605</v>
      </c>
      <c r="X2" t="s">
        <v>1621</v>
      </c>
      <c r="Y2" t="s">
        <v>1606</v>
      </c>
      <c r="Z2" t="s">
        <v>1607</v>
      </c>
      <c r="AA2" t="s">
        <v>1601</v>
      </c>
    </row>
    <row r="3" spans="1:500">
      <c r="A3" t="s">
        <v>1071</v>
      </c>
      <c r="B3" t="s">
        <v>1071</v>
      </c>
      <c r="C3" t="s">
        <v>1071</v>
      </c>
      <c r="D3" t="s">
        <v>1071</v>
      </c>
      <c r="E3" t="s">
        <v>1592</v>
      </c>
      <c r="F3" t="s">
        <v>1593</v>
      </c>
      <c r="G3" t="s">
        <v>1594</v>
      </c>
      <c r="H3" t="s">
        <v>1595</v>
      </c>
      <c r="I3" t="s">
        <v>1596</v>
      </c>
      <c r="J3" t="s">
        <v>1597</v>
      </c>
      <c r="K3" t="s">
        <v>1598</v>
      </c>
      <c r="L3" t="s">
        <v>1598</v>
      </c>
      <c r="M3" t="s">
        <v>1598</v>
      </c>
      <c r="N3" t="s">
        <v>1599</v>
      </c>
      <c r="O3" t="s">
        <v>1599</v>
      </c>
      <c r="P3" t="s">
        <v>1599</v>
      </c>
      <c r="Q3" t="s">
        <v>1600</v>
      </c>
      <c r="R3" t="s">
        <v>1600</v>
      </c>
      <c r="S3" t="s">
        <v>1601</v>
      </c>
      <c r="T3" t="s">
        <v>1072</v>
      </c>
      <c r="U3" t="s">
        <v>1608</v>
      </c>
      <c r="V3" t="s">
        <v>1072</v>
      </c>
      <c r="W3" t="s">
        <v>1608</v>
      </c>
      <c r="X3" t="s">
        <v>1621</v>
      </c>
      <c r="Y3" t="s">
        <v>1606</v>
      </c>
      <c r="Z3" t="s">
        <v>1607</v>
      </c>
      <c r="AA3" t="s">
        <v>1601</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1609</v>
      </c>
      <c r="Z4" s="62" t="s">
        <v>1609</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1622</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45" customWidth="1"/>
    <col min="27" max="27" width="25" style="45" bestFit="1" customWidth="1"/>
    <col min="28" max="28" width="18.125" style="45" bestFit="1" customWidth="1"/>
    <col min="29" max="29" width="22.125" style="45" bestFit="1" customWidth="1"/>
    <col min="30" max="30" width="23.5" style="61" bestFit="1" customWidth="1"/>
    <col min="31" max="31" width="23.5" style="45" bestFit="1" customWidth="1"/>
    <col min="32" max="32" width="22.125" bestFit="1" customWidth="1"/>
    <col min="33" max="33" width="25" style="45" bestFit="1" customWidth="1"/>
    <col min="34" max="35" width="23.5" style="45" bestFit="1" customWidth="1"/>
    <col min="36" max="36" width="38" style="45" bestFit="1" customWidth="1"/>
    <col min="37" max="38" width="29.625" style="45" bestFit="1" customWidth="1"/>
    <col min="39" max="39" width="28.625" style="45" bestFit="1" customWidth="1"/>
    <col min="40" max="40" width="23.5" style="61" bestFit="1" customWidth="1"/>
    <col min="41" max="41" width="22.125" style="45" bestFit="1" customWidth="1"/>
    <col min="42" max="42" width="114.125" style="45" bestFit="1" customWidth="1"/>
    <col min="43" max="43" width="25" style="45" bestFit="1" customWidth="1"/>
    <col min="44" max="44" width="176.125" style="45" bestFit="1" customWidth="1"/>
    <col min="45" max="45" width="23.5" style="45" bestFit="1" customWidth="1"/>
    <col min="46" max="46" width="56.625" style="45" bestFit="1" customWidth="1"/>
    <col min="47" max="47" width="26" style="45" bestFit="1" customWidth="1"/>
    <col min="48" max="48" width="46.125" style="45" bestFit="1" customWidth="1"/>
    <col min="49" max="49" width="20.125" style="45" bestFit="1" customWidth="1"/>
    <col min="50" max="50" width="25" style="45" bestFit="1" customWidth="1"/>
    <col min="51" max="51" width="42.125" style="45" bestFit="1" customWidth="1"/>
    <col min="52" max="52" width="33.625" style="45" bestFit="1" customWidth="1"/>
    <col min="53" max="53" width="53.125" style="45" bestFit="1" customWidth="1"/>
    <col min="54" max="54" width="23" style="45" bestFit="1" customWidth="1"/>
    <col min="55" max="55" width="28.125" style="45" bestFit="1" customWidth="1"/>
    <col min="56" max="56" width="23" style="45" bestFit="1" customWidth="1"/>
    <col min="57" max="57" width="20.125" style="45" bestFit="1" customWidth="1"/>
    <col min="58" max="58" width="71.125" style="45" bestFit="1" customWidth="1"/>
    <col min="59" max="59" width="23.5" style="45" bestFit="1" customWidth="1"/>
    <col min="60" max="60" width="22.125" style="45" bestFit="1" customWidth="1"/>
    <col min="61" max="61" width="20.125" style="45" bestFit="1" customWidth="1"/>
    <col min="62" max="62" width="21.125" style="61" bestFit="1" customWidth="1"/>
    <col min="63" max="63" width="20.125" style="45" bestFit="1" customWidth="1"/>
    <col min="64" max="64" width="25" style="45" bestFit="1" customWidth="1"/>
    <col min="65" max="65" width="25.5" style="45" bestFit="1" customWidth="1"/>
    <col min="66" max="66" width="27.625" style="45" bestFit="1" customWidth="1"/>
    <col min="67" max="67" width="112.625" style="45" bestFit="1" customWidth="1"/>
    <col min="68" max="68" width="35.625" style="45" bestFit="1" customWidth="1"/>
    <col min="69" max="69" width="44.125" style="45" bestFit="1" customWidth="1"/>
    <col min="70" max="71" width="48.125" style="45" bestFit="1" customWidth="1"/>
    <col min="72" max="72" width="42.125" style="45" bestFit="1" customWidth="1"/>
    <col min="73" max="73" width="38" style="45" bestFit="1" customWidth="1"/>
    <col min="74" max="74" width="29.625" style="45" bestFit="1" customWidth="1"/>
    <col min="75" max="76" width="38" style="45" bestFit="1" customWidth="1"/>
    <col min="77" max="77" width="27.625" style="45" bestFit="1" customWidth="1"/>
    <col min="78" max="78" width="25" style="61" bestFit="1" customWidth="1"/>
    <col min="79" max="79" width="34.125" style="45" bestFit="1" customWidth="1"/>
    <col min="80" max="80" width="79.625" style="45" bestFit="1" customWidth="1"/>
    <col min="81" max="81" width="23.625" style="45" bestFit="1" customWidth="1"/>
    <col min="82" max="82" width="138" style="45" bestFit="1" customWidth="1"/>
    <col min="83" max="83" width="90.125" style="45" bestFit="1" customWidth="1"/>
    <col min="84" max="84" width="92.125" style="45" bestFit="1" customWidth="1"/>
    <col min="85" max="85" width="38.125" style="45" bestFit="1" customWidth="1"/>
    <col min="86" max="87" width="38" style="45" bestFit="1" customWidth="1"/>
    <col min="88" max="88" width="29.625" style="45" bestFit="1" customWidth="1"/>
    <col min="89" max="89" width="25" style="45" bestFit="1" customWidth="1"/>
    <col min="90" max="90" width="44.125" style="45" bestFit="1" customWidth="1"/>
    <col min="91" max="91" width="46.125" style="45" bestFit="1" customWidth="1"/>
    <col min="92" max="92" width="98.625" style="45" bestFit="1" customWidth="1"/>
    <col min="93" max="93" width="108.625" style="45" bestFit="1" customWidth="1"/>
    <col min="94" max="94" width="102.5" style="45" bestFit="1" customWidth="1"/>
    <col min="95" max="95" width="58.625" style="45" bestFit="1" customWidth="1"/>
    <col min="96" max="96" width="46.125" style="45" bestFit="1" customWidth="1"/>
    <col min="97" max="97" width="108.125" style="61" customWidth="1"/>
    <col min="98" max="98" width="67.125" style="45" bestFit="1" customWidth="1"/>
    <col min="99" max="99" width="75.5" style="45" bestFit="1" customWidth="1"/>
    <col min="100" max="100" width="38" style="45" bestFit="1" customWidth="1"/>
    <col min="101" max="102" width="25" style="45" bestFit="1" customWidth="1"/>
    <col min="103" max="103" width="45.625" style="45" bestFit="1" customWidth="1"/>
    <col min="104" max="104" width="25" style="45" bestFit="1" customWidth="1"/>
    <col min="105" max="105" width="35.125" style="45" bestFit="1" customWidth="1"/>
    <col min="106" max="106" width="25" style="45" bestFit="1" customWidth="1"/>
    <col min="107" max="107" width="22.125" style="45" bestFit="1" customWidth="1"/>
    <col min="108" max="108" width="20.125" style="45" bestFit="1" customWidth="1"/>
    <col min="109" max="109" width="21.125" style="45" bestFit="1" customWidth="1"/>
    <col min="110" max="110" width="56.625" style="45" bestFit="1" customWidth="1"/>
    <col min="111" max="111" width="25" style="61" bestFit="1" customWidth="1"/>
    <col min="112" max="112" width="38" style="45" bestFit="1" customWidth="1"/>
    <col min="113" max="113" width="77.5" style="45" bestFit="1" customWidth="1"/>
    <col min="114" max="114" width="81.625" style="45" bestFit="1" customWidth="1"/>
    <col min="115" max="115" width="44.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125" style="45" bestFit="1" customWidth="1"/>
    <col min="126" max="126" width="50.125" style="45" bestFit="1" customWidth="1"/>
    <col min="127" max="127" width="16.625" style="45" bestFit="1" customWidth="1"/>
    <col min="128" max="128" width="19.625" style="45" bestFit="1" customWidth="1"/>
    <col min="129" max="129" width="13.125" style="45" bestFit="1" customWidth="1"/>
    <col min="130" max="130" width="19.625" style="45" bestFit="1" customWidth="1"/>
    <col min="131" max="131" width="25.625" style="45" customWidth="1"/>
    <col min="132" max="132" width="39.125" style="45" bestFit="1" customWidth="1"/>
    <col min="133" max="133" width="22.625" style="45" bestFit="1" customWidth="1"/>
    <col min="134" max="16384" width="8.625" style="45"/>
  </cols>
  <sheetData>
    <row r="1" spans="1:148" s="37" customFormat="1" ht="409.5">
      <c r="A1" s="29" t="s">
        <v>1444</v>
      </c>
      <c r="B1" s="29" t="s">
        <v>1445</v>
      </c>
      <c r="C1" s="30" t="s">
        <v>1446</v>
      </c>
      <c r="D1" s="29" t="s">
        <v>1447</v>
      </c>
      <c r="E1" s="30" t="s">
        <v>1448</v>
      </c>
      <c r="F1" s="29" t="s">
        <v>1449</v>
      </c>
      <c r="G1" s="30" t="s">
        <v>1450</v>
      </c>
      <c r="H1" s="30" t="s">
        <v>1451</v>
      </c>
      <c r="I1" s="29" t="s">
        <v>1449</v>
      </c>
      <c r="J1" s="30" t="s">
        <v>1452</v>
      </c>
      <c r="K1" s="29" t="s">
        <v>1449</v>
      </c>
      <c r="L1" s="29" t="s">
        <v>596</v>
      </c>
      <c r="M1" s="29" t="s">
        <v>1453</v>
      </c>
      <c r="N1" s="29" t="s">
        <v>1454</v>
      </c>
      <c r="O1" s="29" t="s">
        <v>597</v>
      </c>
      <c r="P1" s="29" t="s">
        <v>1455</v>
      </c>
      <c r="Q1" s="29" t="s">
        <v>1456</v>
      </c>
      <c r="R1" s="30" t="s">
        <v>1457</v>
      </c>
      <c r="S1" s="30" t="s">
        <v>1446</v>
      </c>
      <c r="T1" s="29" t="s">
        <v>1449</v>
      </c>
      <c r="U1" s="30" t="s">
        <v>1458</v>
      </c>
      <c r="V1" s="30" t="s">
        <v>1459</v>
      </c>
      <c r="W1" s="30" t="s">
        <v>1460</v>
      </c>
      <c r="X1" s="29" t="s">
        <v>1455</v>
      </c>
      <c r="Y1" s="29" t="s">
        <v>1456</v>
      </c>
      <c r="Z1" s="30" t="s">
        <v>1461</v>
      </c>
      <c r="AA1" s="30" t="s">
        <v>1462</v>
      </c>
      <c r="AB1" s="30" t="s">
        <v>1463</v>
      </c>
      <c r="AC1" s="30" t="s">
        <v>1464</v>
      </c>
      <c r="AD1" s="31" t="s">
        <v>601</v>
      </c>
      <c r="AE1" s="66" t="s">
        <v>1465</v>
      </c>
      <c r="AF1" s="32" t="s">
        <v>1466</v>
      </c>
      <c r="AG1" s="33" t="s">
        <v>1467</v>
      </c>
      <c r="AH1" s="30" t="s">
        <v>1468</v>
      </c>
      <c r="AI1" s="29" t="s">
        <v>599</v>
      </c>
      <c r="AJ1" s="29" t="s">
        <v>1444</v>
      </c>
      <c r="AK1" s="34" t="s">
        <v>1469</v>
      </c>
      <c r="AL1" s="34" t="s">
        <v>1470</v>
      </c>
      <c r="AM1" s="30" t="s">
        <v>1471</v>
      </c>
      <c r="AN1" s="63" t="s">
        <v>1133</v>
      </c>
      <c r="AO1" s="29" t="s">
        <v>600</v>
      </c>
      <c r="AP1" s="30" t="s">
        <v>1446</v>
      </c>
      <c r="AQ1" s="67" t="s">
        <v>1472</v>
      </c>
      <c r="AR1" s="33" t="s">
        <v>1473</v>
      </c>
      <c r="AS1" s="30" t="s">
        <v>1474</v>
      </c>
      <c r="AT1" s="30" t="s">
        <v>1475</v>
      </c>
      <c r="AU1" s="33" t="s">
        <v>1476</v>
      </c>
      <c r="AV1" s="33" t="s">
        <v>1477</v>
      </c>
      <c r="AW1" s="35" t="s">
        <v>595</v>
      </c>
      <c r="AX1" s="30" t="s">
        <v>1478</v>
      </c>
      <c r="AY1" s="29" t="s">
        <v>600</v>
      </c>
      <c r="AZ1" s="30" t="s">
        <v>1475</v>
      </c>
      <c r="BA1" s="34" t="s">
        <v>1453</v>
      </c>
      <c r="BB1" s="33" t="s">
        <v>1479</v>
      </c>
      <c r="BC1" s="33" t="s">
        <v>1480</v>
      </c>
      <c r="BD1" s="35" t="s">
        <v>604</v>
      </c>
      <c r="BE1" s="33" t="s">
        <v>1481</v>
      </c>
      <c r="BF1" s="33" t="s">
        <v>1473</v>
      </c>
      <c r="BG1" s="32" t="s">
        <v>1459</v>
      </c>
      <c r="BH1" s="34" t="s">
        <v>1482</v>
      </c>
      <c r="BI1" s="35" t="s">
        <v>595</v>
      </c>
      <c r="BJ1" s="36" t="s">
        <v>605</v>
      </c>
      <c r="BK1" s="33" t="s">
        <v>1483</v>
      </c>
      <c r="BL1" s="29" t="s">
        <v>1455</v>
      </c>
      <c r="BM1" s="33" t="s">
        <v>1484</v>
      </c>
      <c r="BN1" s="33" t="s">
        <v>1484</v>
      </c>
      <c r="BO1" s="33" t="s">
        <v>1473</v>
      </c>
      <c r="BP1" s="33" t="s">
        <v>1485</v>
      </c>
      <c r="BQ1" s="33" t="s">
        <v>1473</v>
      </c>
      <c r="BR1" s="30" t="s">
        <v>1475</v>
      </c>
      <c r="BS1" s="35" t="s">
        <v>606</v>
      </c>
      <c r="BT1" s="33" t="s">
        <v>1486</v>
      </c>
      <c r="BU1" s="33" t="s">
        <v>1473</v>
      </c>
      <c r="BV1" s="33" t="s">
        <v>1487</v>
      </c>
      <c r="BW1" s="33" t="s">
        <v>1487</v>
      </c>
      <c r="BX1" s="29" t="s">
        <v>1456</v>
      </c>
      <c r="BY1" s="34" t="s">
        <v>603</v>
      </c>
      <c r="BZ1" s="36" t="s">
        <v>607</v>
      </c>
      <c r="CA1" s="32" t="s">
        <v>1488</v>
      </c>
      <c r="CB1" s="34" t="s">
        <v>1470</v>
      </c>
      <c r="CC1" s="32" t="s">
        <v>1489</v>
      </c>
      <c r="CD1" s="33" t="s">
        <v>1490</v>
      </c>
      <c r="CE1" s="33" t="s">
        <v>1491</v>
      </c>
      <c r="CF1" s="33" t="s">
        <v>1491</v>
      </c>
      <c r="CG1" s="32" t="s">
        <v>1466</v>
      </c>
      <c r="CH1" s="30" t="s">
        <v>1492</v>
      </c>
      <c r="CI1" s="32" t="s">
        <v>1489</v>
      </c>
      <c r="CJ1" s="29" t="s">
        <v>1493</v>
      </c>
      <c r="CK1" s="33" t="s">
        <v>1494</v>
      </c>
      <c r="CL1" s="33" t="s">
        <v>1495</v>
      </c>
      <c r="CM1" s="33" t="s">
        <v>1473</v>
      </c>
      <c r="CN1" s="29" t="s">
        <v>598</v>
      </c>
      <c r="CO1" s="33" t="s">
        <v>1476</v>
      </c>
      <c r="CP1" s="33" t="s">
        <v>1496</v>
      </c>
      <c r="CQ1" s="33" t="s">
        <v>1497</v>
      </c>
      <c r="CR1" s="33" t="s">
        <v>1497</v>
      </c>
      <c r="CS1" s="36" t="s">
        <v>1134</v>
      </c>
      <c r="CT1" s="33" t="s">
        <v>1496</v>
      </c>
      <c r="CU1" s="30" t="s">
        <v>1446</v>
      </c>
      <c r="CV1" s="30" t="s">
        <v>1446</v>
      </c>
      <c r="CW1" s="30" t="s">
        <v>1448</v>
      </c>
      <c r="CX1" s="33" t="s">
        <v>1498</v>
      </c>
      <c r="CY1" s="33" t="s">
        <v>1479</v>
      </c>
      <c r="CZ1" s="33" t="s">
        <v>1497</v>
      </c>
      <c r="DA1" s="33" t="s">
        <v>1499</v>
      </c>
      <c r="DB1" s="33" t="s">
        <v>1500</v>
      </c>
      <c r="DC1" s="32" t="s">
        <v>1501</v>
      </c>
      <c r="DD1" s="33" t="s">
        <v>1502</v>
      </c>
      <c r="DE1" s="35" t="s">
        <v>1503</v>
      </c>
      <c r="DF1" s="33" t="s">
        <v>1496</v>
      </c>
      <c r="DG1" s="36" t="s">
        <v>608</v>
      </c>
      <c r="DH1" s="30" t="s">
        <v>1504</v>
      </c>
      <c r="DI1" s="34" t="s">
        <v>1482</v>
      </c>
      <c r="DJ1" s="34" t="s">
        <v>1482</v>
      </c>
      <c r="DK1" s="33" t="s">
        <v>1495</v>
      </c>
      <c r="DL1" s="30" t="s">
        <v>1505</v>
      </c>
      <c r="DM1" s="32" t="s">
        <v>1506</v>
      </c>
      <c r="DN1" s="33" t="s">
        <v>1479</v>
      </c>
      <c r="DO1" s="30" t="s">
        <v>1468</v>
      </c>
      <c r="DP1" s="33" t="s">
        <v>1476</v>
      </c>
      <c r="DQ1" s="33" t="s">
        <v>602</v>
      </c>
      <c r="DR1" s="32" t="s">
        <v>1507</v>
      </c>
      <c r="DS1" s="33" t="s">
        <v>1496</v>
      </c>
      <c r="DT1" s="33" t="s">
        <v>1449</v>
      </c>
      <c r="DU1" s="33" t="s">
        <v>1508</v>
      </c>
      <c r="DV1" s="33" t="s">
        <v>609</v>
      </c>
      <c r="DW1" s="198" t="s">
        <v>1474</v>
      </c>
      <c r="DX1" s="198" t="s">
        <v>1509</v>
      </c>
      <c r="DY1" s="198" t="s">
        <v>1510</v>
      </c>
      <c r="DZ1" s="199" t="s">
        <v>1135</v>
      </c>
      <c r="EA1" s="198" t="s">
        <v>1511</v>
      </c>
      <c r="EB1" s="198" t="s">
        <v>1511</v>
      </c>
      <c r="EC1" s="198" t="s">
        <v>1512</v>
      </c>
      <c r="ED1" s="198" t="s">
        <v>1479</v>
      </c>
      <c r="EE1" s="198" t="s">
        <v>1513</v>
      </c>
      <c r="EF1" s="198" t="s">
        <v>1513</v>
      </c>
      <c r="EG1" s="198" t="s">
        <v>1514</v>
      </c>
      <c r="EH1" s="198" t="s">
        <v>1514</v>
      </c>
      <c r="EI1" s="199" t="s">
        <v>1455</v>
      </c>
      <c r="EJ1" s="35" t="s">
        <v>1447</v>
      </c>
      <c r="EK1" s="33" t="s">
        <v>1515</v>
      </c>
      <c r="EL1" s="33" t="s">
        <v>1516</v>
      </c>
      <c r="EM1" s="33" t="s">
        <v>1517</v>
      </c>
      <c r="EN1" s="33" t="s">
        <v>1517</v>
      </c>
      <c r="EO1" s="33" t="s">
        <v>1517</v>
      </c>
      <c r="EP1" s="199" t="s">
        <v>1518</v>
      </c>
      <c r="EQ1" s="199" t="s">
        <v>1519</v>
      </c>
      <c r="ER1" s="199" t="s">
        <v>1520</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1521</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1522</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1523</v>
      </c>
      <c r="EE2" s="201" t="s">
        <v>695</v>
      </c>
      <c r="EF2" s="201" t="s">
        <v>1524</v>
      </c>
      <c r="EG2" s="201" t="s">
        <v>1525</v>
      </c>
      <c r="EH2" s="202" t="s">
        <v>1526</v>
      </c>
      <c r="EI2" s="201" t="s">
        <v>666</v>
      </c>
      <c r="EJ2" s="201" t="s">
        <v>1522</v>
      </c>
      <c r="EK2" s="201" t="s">
        <v>1527</v>
      </c>
      <c r="EL2" s="43" t="s">
        <v>1528</v>
      </c>
      <c r="EM2" s="43" t="s">
        <v>1529</v>
      </c>
      <c r="EN2" s="43" t="s">
        <v>1530</v>
      </c>
      <c r="EO2" s="201" t="s">
        <v>1522</v>
      </c>
      <c r="EP2" s="201" t="s">
        <v>1531</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1532</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1533</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1534</v>
      </c>
      <c r="EE3" s="45" t="s">
        <v>1535</v>
      </c>
      <c r="EF3" s="45" t="s">
        <v>1536</v>
      </c>
      <c r="EG3" t="s">
        <v>1537</v>
      </c>
      <c r="EH3" t="s">
        <v>1538</v>
      </c>
      <c r="EI3" s="45" t="s">
        <v>1539</v>
      </c>
      <c r="EJ3" s="45" t="s">
        <v>777</v>
      </c>
      <c r="EK3" s="45" t="s">
        <v>1540</v>
      </c>
      <c r="EL3" s="55" t="s">
        <v>752</v>
      </c>
      <c r="EM3" s="55" t="s">
        <v>1541</v>
      </c>
      <c r="EN3" s="55" t="s">
        <v>1542</v>
      </c>
      <c r="EO3" s="55" t="s">
        <v>777</v>
      </c>
      <c r="EP3" s="53" t="s">
        <v>1543</v>
      </c>
      <c r="EQ3" s="53" t="s">
        <v>1544</v>
      </c>
      <c r="ER3" s="45" t="s">
        <v>1545</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1546</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1547</v>
      </c>
      <c r="ED4" s="50" t="s">
        <v>1548</v>
      </c>
      <c r="EE4" s="45" t="s">
        <v>1549</v>
      </c>
      <c r="EF4" s="45" t="s">
        <v>1550</v>
      </c>
      <c r="EG4"/>
      <c r="EH4"/>
      <c r="EI4" s="45" t="s">
        <v>1551</v>
      </c>
      <c r="EJ4" s="45" t="s">
        <v>1552</v>
      </c>
      <c r="EK4" s="45" t="s">
        <v>1553</v>
      </c>
      <c r="EL4" s="53" t="s">
        <v>844</v>
      </c>
      <c r="EM4" s="53" t="s">
        <v>1554</v>
      </c>
      <c r="EN4" s="53"/>
      <c r="EO4" s="53" t="s">
        <v>221</v>
      </c>
      <c r="EQ4" s="53" t="s">
        <v>1555</v>
      </c>
      <c r="ER4" s="45" t="s">
        <v>1556</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1557</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1558</v>
      </c>
      <c r="ED5"/>
      <c r="EF5" s="45" t="s">
        <v>1559</v>
      </c>
      <c r="EG5"/>
      <c r="EH5"/>
      <c r="EI5"/>
      <c r="EJ5" t="s">
        <v>221</v>
      </c>
      <c r="EK5" s="45" t="s">
        <v>1560</v>
      </c>
      <c r="EL5" s="53"/>
      <c r="EM5" s="53" t="s">
        <v>1561</v>
      </c>
      <c r="EN5" s="53"/>
      <c r="EO5" s="53" t="s">
        <v>926</v>
      </c>
      <c r="EQ5" t="s">
        <v>1562</v>
      </c>
      <c r="ER5" s="45" t="s">
        <v>1563</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1564</v>
      </c>
      <c r="EK6" s="45" t="s">
        <v>1565</v>
      </c>
      <c r="EL6" s="53"/>
      <c r="EM6" s="53"/>
      <c r="EN6" s="53"/>
      <c r="EO6" s="53"/>
      <c r="EQ6" t="s">
        <v>1566</v>
      </c>
      <c r="ER6" s="45" t="s">
        <v>1567</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1568</v>
      </c>
      <c r="EL7" s="53"/>
      <c r="EM7" s="53"/>
      <c r="EN7" s="53"/>
      <c r="EO7" s="53"/>
      <c r="EQ7" s="53" t="s">
        <v>1569</v>
      </c>
      <c r="ER7" s="45" t="s">
        <v>1570</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1571</v>
      </c>
      <c r="EL8" s="53"/>
      <c r="EM8" s="53"/>
      <c r="EN8" s="53"/>
      <c r="EO8" s="53"/>
      <c r="EQ8" s="53" t="s">
        <v>1572</v>
      </c>
      <c r="ER8" s="45" t="s">
        <v>1573</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1574</v>
      </c>
      <c r="EG9"/>
      <c r="EH9"/>
      <c r="EK9" s="45" t="s">
        <v>1575</v>
      </c>
      <c r="EL9" s="53"/>
      <c r="EM9" s="53"/>
      <c r="EN9" s="53"/>
      <c r="EO9" s="53"/>
      <c r="EQ9" s="53" t="s">
        <v>1576</v>
      </c>
      <c r="ER9" s="45" t="s">
        <v>1577</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1578</v>
      </c>
      <c r="EL10" s="53"/>
      <c r="EM10" s="53"/>
      <c r="EN10" s="53"/>
      <c r="EO10" s="53"/>
      <c r="EQ10" s="53" t="s">
        <v>1579</v>
      </c>
      <c r="ER10" s="45" t="s">
        <v>1580</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1581</v>
      </c>
      <c r="EL11" s="53"/>
      <c r="EM11" s="53"/>
      <c r="EN11" s="53"/>
      <c r="EO11" s="53"/>
      <c r="EQ11" s="53" t="s">
        <v>1582</v>
      </c>
      <c r="ER11" s="45" t="s">
        <v>1583</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1584</v>
      </c>
      <c r="EL12" s="53"/>
      <c r="EM12" s="53"/>
      <c r="EN12" s="53"/>
      <c r="EO12" s="53"/>
      <c r="EQ12" s="53" t="s">
        <v>1585</v>
      </c>
      <c r="ER12" s="45" t="s">
        <v>1586</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1587</v>
      </c>
      <c r="EG13"/>
      <c r="EH13"/>
      <c r="EK13" s="45" t="s">
        <v>1588</v>
      </c>
      <c r="EL13" s="53"/>
      <c r="EM13" s="53"/>
      <c r="EN13" s="53"/>
      <c r="EO13" s="53"/>
      <c r="EQ13" s="53" t="s">
        <v>971</v>
      </c>
      <c r="ER13" s="45" t="s">
        <v>1589</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1590</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1591</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6.1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125" defaultRowHeight="15"/>
  <cols>
    <col min="1" max="16384" width="29.1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90">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75">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5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ht="30">
      <c r="A8" s="197" t="str">
        <f>汚染拡散防止確認シート!$D6&amp;""</f>
        <v>有</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有（全部解除）</v>
      </c>
      <c r="U8" s="197" t="str">
        <f>汚染拡散防止確認シート!$D19&amp;""</f>
        <v>有（条例第117条第3項代用）</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v>
      </c>
      <c r="AD8" s="197" t="str">
        <f>汚染拡散防止確認シート!$G28&amp;""</f>
        <v>形質変更時要届出区域の解除が条件のため、全量の掘削除去</v>
      </c>
      <c r="AE8" s="197" t="str">
        <f>汚染拡散防止確認シート!$D29&amp;""</f>
        <v>無</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v>
      </c>
      <c r="AN8" s="197" t="str">
        <f>汚染拡散防止確認シート!$E35&amp;""</f>
        <v>●</v>
      </c>
      <c r="AO8" s="197" t="str">
        <f>汚染拡散防止確認シート!$O35&amp;""</f>
        <v>掘削除去</v>
      </c>
      <c r="AP8" s="197" t="str">
        <f>汚染拡散防止確認シート!$P35&amp;""</f>
        <v>添付書類3</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v>
      </c>
      <c r="BT8" s="197" t="str">
        <f>汚染拡散防止確認シート!$P47&amp;""</f>
        <v>添付書類〇</v>
      </c>
      <c r="BU8" s="197" t="str">
        <f>汚染拡散防止確認シート!$D48&amp;""</f>
        <v>●</v>
      </c>
      <c r="BV8" s="197" t="str">
        <f>汚染拡散防止確認シート!$D49&amp;""</f>
        <v>●</v>
      </c>
      <c r="BW8" s="197" t="str">
        <f>汚染拡散防止確認シート!$D50&amp;""</f>
        <v/>
      </c>
      <c r="BX8" s="197" t="str">
        <f>汚染拡散防止確認シート!$D51&amp;""</f>
        <v>●</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v>
      </c>
      <c r="CD8" s="197" t="str">
        <f>汚染拡散防止確認シート!$D57&amp;""</f>
        <v/>
      </c>
      <c r="CE8" s="197" t="str">
        <f>汚染拡散防止確認シート!$D58&amp;""</f>
        <v>●</v>
      </c>
      <c r="CF8" s="197" t="str">
        <f>汚染拡散防止確認シート!$D59&amp;""</f>
        <v>●</v>
      </c>
      <c r="CG8" s="197" t="str">
        <f>汚染拡散防止確認シート!$D60&amp;""</f>
        <v>●</v>
      </c>
      <c r="CH8" s="197" t="str">
        <f>汚染拡散防止確認シート!$D61&amp;""</f>
        <v>●</v>
      </c>
      <c r="CI8" s="197" t="str">
        <f>汚染拡散防止確認シート!$D62&amp;""</f>
        <v/>
      </c>
      <c r="CJ8" s="197" t="str">
        <f>汚染拡散防止確認シート!$G63&amp;""</f>
        <v/>
      </c>
      <c r="CK8" s="197" t="str">
        <f>汚染拡散防止確認シート!$D64&amp;""</f>
        <v>無</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v>
      </c>
      <c r="DN8" s="197" t="str">
        <f>汚染拡散防止確認シート!$P78&amp;""</f>
        <v>添付書類〇</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有</v>
      </c>
      <c r="DU8" s="197" t="str">
        <f>汚染拡散防止確認シート!$D83&amp;""</f>
        <v>●</v>
      </c>
      <c r="DV8" s="197" t="str">
        <f>汚染拡散防止確認シート!$K83&amp;""</f>
        <v>株式会社○○　○○事業所</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v>
      </c>
      <c r="EK8" s="197" t="str">
        <f>汚染拡散防止確認シート!$D94&amp;""</f>
        <v/>
      </c>
      <c r="EL8" s="197" t="str">
        <f>汚染拡散防止確認シート!$O94&amp;""</f>
        <v/>
      </c>
      <c r="EM8" s="197" t="str">
        <f>汚染拡散防止確認シート!$D95&amp;""</f>
        <v>●</v>
      </c>
      <c r="EN8" s="197" t="str">
        <f>汚染拡散防止確認シート!$O95&amp;""</f>
        <v>添付書類〇</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v>
      </c>
      <c r="EV8" s="197" t="str">
        <f>汚染拡散防止確認シート!$O99&amp;""</f>
        <v>添付書類〇</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v>
      </c>
      <c r="FN8" s="197" t="str">
        <f>汚染拡散防止確認シート!$O111&amp;""</f>
        <v>添付書類〇</v>
      </c>
      <c r="FO8" s="197" t="str">
        <f>汚染拡散防止確認シート!$D112&amp;""</f>
        <v>●</v>
      </c>
      <c r="FP8" s="197" t="str">
        <f>汚染拡散防止確認シート!$O112&amp;""</f>
        <v>添付書類〇</v>
      </c>
      <c r="FQ8" s="197" t="str">
        <f>汚染拡散防止確認シート!$D113&amp;""</f>
        <v>●</v>
      </c>
      <c r="FR8" s="197" t="str">
        <f>汚染拡散防止確認シート!$O113&amp;""</f>
        <v>添付書類〇</v>
      </c>
      <c r="FS8" s="197" t="str">
        <f>汚染拡散防止確認シート!$D114&amp;""</f>
        <v/>
      </c>
      <c r="FT8" s="197" t="str">
        <f>汚染拡散防止確認シート!$O114&amp;""</f>
        <v/>
      </c>
      <c r="FU8" s="197" t="str">
        <f>汚染拡散防止確認シート!$D115&amp;""</f>
        <v>●</v>
      </c>
      <c r="FV8" s="197" t="str">
        <f>汚染拡散防止確認シート!$O115&amp;""</f>
        <v>添付書類〇</v>
      </c>
      <c r="FW8" s="197" t="str">
        <f>汚染拡散防止確認シート!$D116&amp;""</f>
        <v/>
      </c>
      <c r="FX8" s="197" t="str">
        <f>汚染拡散防止確認シート!$O116&amp;""</f>
        <v/>
      </c>
      <c r="FY8" s="197" t="str">
        <f>汚染拡散防止確認シート!$D117&amp;""</f>
        <v>●</v>
      </c>
      <c r="FZ8" s="197" t="str">
        <f>汚染拡散防止確認シート!$O117&amp;""</f>
        <v>添付書類〇</v>
      </c>
      <c r="GA8" s="197" t="str">
        <f>汚染拡散防止確認シート!$G118&amp;""</f>
        <v>地下⽔1回確認。</v>
      </c>
      <c r="GB8" s="197" t="str">
        <f>汚染拡散防止確認シート!$D119&amp;""</f>
        <v/>
      </c>
      <c r="GC8" s="197" t="str">
        <f>汚染拡散防止確認シート!$D122&amp;""</f>
        <v>有</v>
      </c>
      <c r="GD8" s="197" t="str">
        <f>汚染拡散防止確認シート!$D125&amp;""</f>
        <v>基準適合</v>
      </c>
      <c r="GE8" s="197" t="str">
        <f>汚染拡散防止確認シート!$D127&amp;""</f>
        <v>基準適合</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v>
      </c>
      <c r="GT8" s="197" t="str">
        <f>汚染拡散防止確認シート!$H144&amp;""</f>
        <v>1年目から3年目は年1回以上、4年目と5年目は年4回以上</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v>
      </c>
      <c r="HE8" s="197" t="str">
        <f>汚染拡散防止確認シート!$D155&amp;""</f>
        <v/>
      </c>
      <c r="HF8" s="197" t="str">
        <f>汚染拡散防止確認シート!$D156&amp;""</f>
        <v/>
      </c>
      <c r="HG8" s="197" t="str">
        <f>汚染拡散防止確認シート!$G157&amp;""</f>
        <v/>
      </c>
      <c r="HH8" s="197" t="str">
        <f>汚染拡散防止確認シート!$D158&amp;""</f>
        <v>●</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有</v>
      </c>
      <c r="HP8" s="197" t="str">
        <f>汚染拡散防止確認シート!$H165&amp;""</f>
        <v>○○</v>
      </c>
      <c r="HQ8" s="197" t="str">
        <f>汚染拡散防止確認シート!$D166&amp;""</f>
        <v>有</v>
      </c>
      <c r="HR8" s="197" t="str">
        <f>汚染拡散防止確認シート!$H166&amp;""</f>
        <v>○○</v>
      </c>
      <c r="HS8" s="197" t="str">
        <f>汚染拡散防止確認シート!$D167&amp;""</f>
        <v/>
      </c>
    </row>
    <row r="10" spans="1:227" ht="18.75">
      <c r="A10" s="69" t="s">
        <v>1162</v>
      </c>
    </row>
    <row r="11" spans="1:227" ht="18.75">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6d21a94124625d78ba072ba78ac74b60">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e7f9e9231e7bdb75922711b718b0fc9"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C7289C42-7C7D-41CC-A7E2-6ACE11AD8C6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2025-12-25T04:42:52Z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