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B080D774-6205-415F-8315-2957825A01F9}" xr6:coauthVersionLast="47" xr6:coauthVersionMax="47" xr10:uidLastSave="{00000000-0000-0000-0000-000000000000}"/>
  <bookViews>
    <workbookView xWindow="20985"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<sst xmlns="http://schemas.openxmlformats.org/spreadsheetml/2006/main" count="2124" uniqueCount="1181">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</sst>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177" fontId="6" fillId="5" borderId="1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2" t="s">
        <v>0</v>
      </c>
      <c r="U1" s="113"/>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5" t="s">
        <v>7</v>
      </c>
      <c r="D4" s="115"/>
      <c r="E4" s="129"/>
      <c r="F4" s="130"/>
      <c r="G4" s="130"/>
      <c r="H4" s="130"/>
      <c r="I4" s="130"/>
      <c r="J4" s="130"/>
      <c r="K4" s="130"/>
      <c r="L4" s="130"/>
      <c r="M4" s="130"/>
      <c r="N4" s="130"/>
      <c r="O4" s="130"/>
      <c r="P4" s="131"/>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4" t="s">
        <v>1</v>
      </c>
      <c r="D6" s="120" t="s">
        <v>104</v>
      </c>
      <c r="E6" s="123" t="s">
        <v>5</v>
      </c>
      <c r="F6" s="109" t="s">
        <v>906</v>
      </c>
      <c r="G6" s="111"/>
      <c r="H6" s="111"/>
      <c r="I6" s="110"/>
      <c r="J6" s="120" t="s">
        <v>6</v>
      </c>
      <c r="K6" s="134" t="s">
        <v>105</v>
      </c>
      <c r="L6" s="132" t="s">
        <v>105</v>
      </c>
      <c r="M6" s="117" t="s">
        <v>670</v>
      </c>
      <c r="N6" s="126" t="s">
        <v>944</v>
      </c>
      <c r="O6" s="116" t="s">
        <v>945</v>
      </c>
      <c r="P6" s="116" t="s">
        <v>946</v>
      </c>
      <c r="Q6" s="5"/>
      <c r="Y6" s="61"/>
    </row>
    <row r="7" spans="1:27">
      <c r="B7" s="4"/>
      <c r="C7" s="114"/>
      <c r="D7" s="121"/>
      <c r="E7" s="124"/>
      <c r="F7" s="109" t="s">
        <v>990</v>
      </c>
      <c r="G7" s="110"/>
      <c r="H7" s="109" t="s">
        <v>999</v>
      </c>
      <c r="I7" s="110"/>
      <c r="J7" s="121"/>
      <c r="K7" s="135"/>
      <c r="L7" s="133"/>
      <c r="M7" s="118"/>
      <c r="N7" s="127"/>
      <c r="O7" s="116"/>
      <c r="P7" s="116"/>
      <c r="Q7" s="5"/>
      <c r="Y7" s="61"/>
    </row>
    <row r="8" spans="1:27" ht="21" customHeight="1">
      <c r="B8" s="4"/>
      <c r="C8" s="114"/>
      <c r="D8" s="122"/>
      <c r="E8" s="125"/>
      <c r="F8" s="65" t="s">
        <v>997</v>
      </c>
      <c r="G8" s="65" t="s">
        <v>998</v>
      </c>
      <c r="H8" s="65" t="s">
        <v>997</v>
      </c>
      <c r="I8" s="65" t="s">
        <v>998</v>
      </c>
      <c r="J8" s="122"/>
      <c r="K8" s="62" t="s">
        <v>990</v>
      </c>
      <c r="L8" s="18"/>
      <c r="M8" s="119"/>
      <c r="N8" s="128"/>
      <c r="O8" s="116"/>
      <c r="P8" s="116"/>
      <c r="Q8" s="5"/>
      <c r="T8" s="63" t="s">
        <v>2</v>
      </c>
      <c r="U8" s="16" t="str">
        <f>IF(L8="","（エラー）未入力","（正常）入力済み")</f>
        <v>（エラー）未入力</v>
      </c>
      <c r="V8" s="3" t="s">
        <v>907</v>
      </c>
      <c r="Y8" s="61"/>
    </row>
    <row r="9" spans="1:27" s="39" customFormat="1" ht="21" customHeight="1">
      <c r="A9" s="32"/>
      <c r="B9" s="33"/>
      <c r="C9" s="34">
        <f>ROW()-8</f>
        <v>1</v>
      </c>
      <c r="D9" s="11"/>
      <c r="E9" s="11"/>
      <c r="F9" s="14"/>
      <c r="G9" s="14"/>
      <c r="H9" s="14"/>
      <c r="I9" s="14"/>
      <c r="J9" s="12"/>
      <c r="K9" s="14"/>
      <c r="L9" s="14"/>
      <c r="M9" s="52"/>
      <c r="N9" s="14"/>
      <c r="O9" s="136" t="str">
        <f>IF(M9="","",VLOOKUP(地下水モニタリング!M9,基準値マスタ!$A$2:$I$37,7,FALSE))</f>
        <v/>
      </c>
      <c r="P9" s="136"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36" t="str">
        <f>IF(M10="","",VLOOKUP(地下水モニタリング!M10,基準値マスタ!$A$2:$I$37,7,FALSE))</f>
        <v/>
      </c>
      <c r="P10" s="136"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36" t="str">
        <f>IF(M11="","",VLOOKUP(地下水モニタリング!M11,基準値マスタ!$A$2:$I$37,7,FALSE))</f>
        <v/>
      </c>
      <c r="P11" s="136"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36" t="str">
        <f>IF(M12="","",VLOOKUP(地下水モニタリング!M12,基準値マスタ!$A$2:$I$37,7,FALSE))</f>
        <v/>
      </c>
      <c r="P12" s="136"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36" t="str">
        <f>IF(M13="","",VLOOKUP(地下水モニタリング!M13,基準値マスタ!$A$2:$I$37,7,FALSE))</f>
        <v/>
      </c>
      <c r="P13" s="136"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36" t="str">
        <f>IF(M14="","",VLOOKUP(地下水モニタリング!M14,基準値マスタ!$A$2:$I$37,7,FALSE))</f>
        <v/>
      </c>
      <c r="P14" s="136"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36" t="str">
        <f>IF(M15="","",VLOOKUP(地下水モニタリング!M15,基準値マスタ!$A$2:$I$37,7,FALSE))</f>
        <v/>
      </c>
      <c r="P15" s="136"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36" t="str">
        <f>IF(M16="","",VLOOKUP(地下水モニタリング!M16,基準値マスタ!$A$2:$I$37,7,FALSE))</f>
        <v/>
      </c>
      <c r="P16" s="136"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36" t="str">
        <f>IF(M17="","",VLOOKUP(地下水モニタリング!M17,基準値マスタ!$A$2:$I$37,7,FALSE))</f>
        <v/>
      </c>
      <c r="P17" s="136"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36" t="str">
        <f>IF(M18="","",VLOOKUP(地下水モニタリング!M18,基準値マスタ!$A$2:$I$37,7,FALSE))</f>
        <v/>
      </c>
      <c r="P18" s="136"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36" t="str">
        <f>IF(M19="","",VLOOKUP(地下水モニタリング!M19,基準値マスタ!$A$2:$I$37,7,FALSE))</f>
        <v/>
      </c>
      <c r="P19" s="136"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36" t="str">
        <f>IF(M20="","",VLOOKUP(地下水モニタリング!M20,基準値マスタ!$A$2:$I$37,7,FALSE))</f>
        <v/>
      </c>
      <c r="P20" s="136"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36" t="str">
        <f>IF(M21="","",VLOOKUP(地下水モニタリング!M21,基準値マスタ!$A$2:$I$37,7,FALSE))</f>
        <v/>
      </c>
      <c r="P21" s="136"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36" t="str">
        <f>IF(M22="","",VLOOKUP(地下水モニタリング!M22,基準値マスタ!$A$2:$I$37,7,FALSE))</f>
        <v/>
      </c>
      <c r="P22" s="136"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36" t="str">
        <f>IF(M23="","",VLOOKUP(地下水モニタリング!M23,基準値マスタ!$A$2:$I$37,7,FALSE))</f>
        <v/>
      </c>
      <c r="P23" s="136"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36" t="str">
        <f>IF(M24="","",VLOOKUP(地下水モニタリング!M24,基準値マスタ!$A$2:$I$37,7,FALSE))</f>
        <v/>
      </c>
      <c r="P24" s="136"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36" t="str">
        <f>IF(M25="","",VLOOKUP(地下水モニタリング!M25,基準値マスタ!$A$2:$I$37,7,FALSE))</f>
        <v/>
      </c>
      <c r="P25" s="136"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36" t="str">
        <f>IF(M26="","",VLOOKUP(地下水モニタリング!M26,基準値マスタ!$A$2:$I$37,7,FALSE))</f>
        <v/>
      </c>
      <c r="P26" s="136"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36" t="str">
        <f>IF(M27="","",VLOOKUP(地下水モニタリング!M27,基準値マスタ!$A$2:$I$37,7,FALSE))</f>
        <v/>
      </c>
      <c r="P27" s="136"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36" t="str">
        <f>IF(M28="","",VLOOKUP(地下水モニタリング!M28,基準値マスタ!$A$2:$I$37,7,FALSE))</f>
        <v/>
      </c>
      <c r="P28" s="136"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TrCOubLj/MVGocanNWjHKAY5IT3hIH8MsuNRR8LRB4X8G1H3TivvnAe1lP3ynZy46LnUUeYYYs2LuFFpu/8JnA==" saltValue="tMx4ykRD9VDjsyeU7Uk0Fg=="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1179</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1179</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1180</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05F69E0F-7EAA-4E9B-A7E0-03F21A2DE73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2025-08-20T06:21:26Z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