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1E1BCB0E-F085-474F-B2A6-3F7943721079}" xr6:coauthVersionLast="47" xr6:coauthVersionMax="47" xr10:uidLastSave="{00000000-0000-0000-0000-000000000000}"/>
  <bookViews>
    <workbookView xWindow="20985"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2" i="13" l="1"/>
  <c r="L8" i="13"/>
  <c r="M38" i="13"/>
  <c r="L38"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M41" i="13"/>
  <c r="M40" i="13"/>
  <c r="M39" i="13"/>
  <c r="M37" i="13"/>
  <c r="M36" i="13"/>
  <c r="M35" i="13"/>
  <c r="M34" i="13"/>
  <c r="M33" i="13"/>
  <c r="M32" i="13"/>
  <c r="M31" i="13"/>
  <c r="M30" i="13"/>
  <c r="M29" i="13"/>
  <c r="M28" i="13"/>
  <c r="M27" i="13"/>
  <c r="M26" i="13"/>
  <c r="M25" i="13"/>
  <c r="M24" i="13"/>
  <c r="M23" i="13"/>
  <c r="M22" i="13"/>
  <c r="M21" i="13"/>
  <c r="M20" i="13"/>
  <c r="M19" i="13"/>
  <c r="M18" i="13"/>
  <c r="M17" i="13"/>
  <c r="M16" i="13"/>
  <c r="M15" i="13"/>
  <c r="M14" i="13"/>
  <c r="M13" i="13"/>
  <c r="M11" i="13"/>
  <c r="M10" i="13"/>
  <c r="M9" i="13"/>
  <c r="M8" i="13"/>
  <c r="M7" i="13"/>
  <c r="L41" i="13"/>
  <c r="L40" i="13"/>
  <c r="L39"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<sst xmlns="http://schemas.openxmlformats.org/spreadsheetml/2006/main" count="2240" uniqueCount="1184">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</sst>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0" fontId="4" fillId="4" borderId="1" xfId="0"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1" t="s">
        <v>0</v>
      </c>
      <c r="S1" s="101"/>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2" t="s">
        <v>6</v>
      </c>
      <c r="D4" s="102" t="s">
        <v>1020</v>
      </c>
      <c r="E4" s="99" t="s">
        <v>1024</v>
      </c>
      <c r="F4" s="103"/>
      <c r="G4" s="103"/>
      <c r="H4" s="100"/>
      <c r="I4" s="102" t="s">
        <v>1021</v>
      </c>
      <c r="J4" s="102" t="s">
        <v>1022</v>
      </c>
      <c r="K4" s="102" t="s">
        <v>1023</v>
      </c>
      <c r="L4" s="102" t="s">
        <v>925</v>
      </c>
      <c r="M4" s="102" t="s">
        <v>919</v>
      </c>
      <c r="N4" s="96" t="s">
        <v>1181</v>
      </c>
      <c r="O4" s="53"/>
      <c r="R4" s="54"/>
      <c r="S4" s="46"/>
    </row>
    <row r="5" spans="1:20">
      <c r="B5" s="52"/>
      <c r="C5" s="97"/>
      <c r="D5" s="97"/>
      <c r="E5" s="99" t="s">
        <v>1025</v>
      </c>
      <c r="F5" s="100"/>
      <c r="G5" s="99" t="s">
        <v>1026</v>
      </c>
      <c r="H5" s="100"/>
      <c r="I5" s="97"/>
      <c r="J5" s="97"/>
      <c r="K5" s="97"/>
      <c r="L5" s="97"/>
      <c r="M5" s="97"/>
      <c r="N5" s="97"/>
      <c r="O5" s="53"/>
      <c r="R5" s="54"/>
      <c r="S5" s="46"/>
    </row>
    <row r="6" spans="1:20">
      <c r="B6" s="52"/>
      <c r="C6" s="98"/>
      <c r="D6" s="98"/>
      <c r="E6" s="87" t="s">
        <v>1027</v>
      </c>
      <c r="F6" s="87" t="s">
        <v>1028</v>
      </c>
      <c r="G6" s="87" t="s">
        <v>1027</v>
      </c>
      <c r="H6" s="87" t="s">
        <v>1028</v>
      </c>
      <c r="I6" s="98"/>
      <c r="J6" s="98"/>
      <c r="K6" s="98"/>
      <c r="L6" s="98"/>
      <c r="M6" s="98"/>
      <c r="N6" s="98"/>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104" t="str">
        <f>IF(K7="","","mg/L")</f>
        <v>mg/L</v>
      </c>
      <c r="M7" s="104" t="str">
        <f>IF(K7="","",VLOOKUP(K7,基準値マスタ!$A$2:$I$37,7,FALSE))</f>
        <v>0.01</v>
      </c>
      <c r="N7" s="94">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104" t="str">
        <f>IF(K8="","","mg/L")</f>
        <v>mg/L</v>
      </c>
      <c r="M8" s="104" t="str">
        <f>IF(K8="","",VLOOKUP(K8,基準値マスタ!$A$2:$I$37,7,FALSE))</f>
        <v>0.01</v>
      </c>
      <c r="N8" s="95">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104" t="str">
        <f t="shared" ref="L8:L41" si="1">IF(K9="","","mg/L")</f>
        <v>mg/L</v>
      </c>
      <c r="M9" s="104" t="str">
        <f>IF(K9="","",VLOOKUP(K9,基準値マスタ!$A$2:$I$37,7,FALSE))</f>
        <v>0.1</v>
      </c>
      <c r="N9" s="95">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104" t="str">
        <f t="shared" si="1"/>
        <v>mg/L</v>
      </c>
      <c r="M10" s="104" t="str">
        <f>IF(K10="","",VLOOKUP(K10,基準値マスタ!$A$2:$I$37,7,FALSE))</f>
        <v>0.04</v>
      </c>
      <c r="N10" s="95">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104" t="str">
        <f t="shared" si="1"/>
        <v>mg/L</v>
      </c>
      <c r="M11" s="104" t="str">
        <f>IF(K11="","",VLOOKUP(K11,基準値マスタ!$A$2:$I$37,7,FALSE))</f>
        <v>0.002</v>
      </c>
      <c r="N11" s="95">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104" t="str">
        <f t="shared" si="1"/>
        <v>mg/L</v>
      </c>
      <c r="M12" s="104" t="str">
        <f>IF(K12="","",VLOOKUP(K12,基準値マスタ!$A$2:$I$37,7,FALSE))</f>
        <v>0.01</v>
      </c>
      <c r="N12" s="95">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104" t="str">
        <f t="shared" si="1"/>
        <v>mg/L</v>
      </c>
      <c r="M13" s="104" t="str">
        <f>IF(K13="","",VLOOKUP(K13,基準値マスタ!$A$2:$I$37,7,FALSE))</f>
        <v>0.01</v>
      </c>
      <c r="N13" s="95">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104" t="str">
        <f t="shared" si="1"/>
        <v>mg/L</v>
      </c>
      <c r="M14" s="104" t="str">
        <f>IF(K14="","",VLOOKUP(K14,基準値マスタ!$A$2:$I$37,7,FALSE))</f>
        <v>0.1</v>
      </c>
      <c r="N14" s="95">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104" t="str">
        <f t="shared" si="1"/>
        <v>mg/L</v>
      </c>
      <c r="M15" s="104" t="str">
        <f>IF(K15="","",VLOOKUP(K15,基準値マスタ!$A$2:$I$37,7,FALSE))</f>
        <v>0.04</v>
      </c>
      <c r="N15" s="95">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104" t="str">
        <f t="shared" si="1"/>
        <v>mg/L</v>
      </c>
      <c r="M16" s="104" t="str">
        <f>IF(K16="","",VLOOKUP(K16,基準値マスタ!$A$2:$I$37,7,FALSE))</f>
        <v>0.002</v>
      </c>
      <c r="N16" s="95">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104" t="str">
        <f t="shared" si="1"/>
        <v>mg/L</v>
      </c>
      <c r="M17" s="104" t="str">
        <f>IF(K17="","",VLOOKUP(K17,基準値マスタ!$A$2:$I$37,7,FALSE))</f>
        <v>0.01</v>
      </c>
      <c r="N17" s="95">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104" t="str">
        <f t="shared" si="1"/>
        <v>mg/L</v>
      </c>
      <c r="M18" s="104" t="str">
        <f>IF(K18="","",VLOOKUP(K18,基準値マスタ!$A$2:$I$37,7,FALSE))</f>
        <v>0.01</v>
      </c>
      <c r="N18" s="95">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104" t="str">
        <f t="shared" si="1"/>
        <v>mg/L</v>
      </c>
      <c r="M19" s="104" t="str">
        <f>IF(K19="","",VLOOKUP(K19,基準値マスタ!$A$2:$I$37,7,FALSE))</f>
        <v>0.1</v>
      </c>
      <c r="N19" s="95">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104" t="str">
        <f t="shared" si="1"/>
        <v>mg/L</v>
      </c>
      <c r="M20" s="104" t="str">
        <f>IF(K20="","",VLOOKUP(K20,基準値マスタ!$A$2:$I$37,7,FALSE))</f>
        <v>0.04</v>
      </c>
      <c r="N20" s="95">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104" t="str">
        <f t="shared" si="1"/>
        <v>mg/L</v>
      </c>
      <c r="M21" s="104" t="str">
        <f>IF(K21="","",VLOOKUP(K21,基準値マスタ!$A$2:$I$37,7,FALSE))</f>
        <v>0.002</v>
      </c>
      <c r="N21" s="95">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104" t="str">
        <f t="shared" si="1"/>
        <v>mg/L</v>
      </c>
      <c r="M22" s="104" t="str">
        <f>IF(K22="","",VLOOKUP(K22,基準値マスタ!$A$2:$I$37,7,FALSE))</f>
        <v>0.01</v>
      </c>
      <c r="N22" s="95">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104" t="str">
        <f t="shared" si="1"/>
        <v>mg/L</v>
      </c>
      <c r="M23" s="104" t="str">
        <f>IF(K23="","",VLOOKUP(K23,基準値マスタ!$A$2:$I$37,7,FALSE))</f>
        <v>0.01</v>
      </c>
      <c r="N23" s="95">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104" t="str">
        <f t="shared" si="1"/>
        <v>mg/L</v>
      </c>
      <c r="M24" s="104" t="str">
        <f>IF(K24="","",VLOOKUP(K24,基準値マスタ!$A$2:$I$37,7,FALSE))</f>
        <v>0.1</v>
      </c>
      <c r="N24" s="95">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104" t="str">
        <f t="shared" si="1"/>
        <v>mg/L</v>
      </c>
      <c r="M25" s="104" t="str">
        <f>IF(K25="","",VLOOKUP(K25,基準値マスタ!$A$2:$I$37,7,FALSE))</f>
        <v>0.04</v>
      </c>
      <c r="N25" s="95">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104" t="str">
        <f t="shared" si="1"/>
        <v>mg/L</v>
      </c>
      <c r="M26" s="104" t="str">
        <f>IF(K26="","",VLOOKUP(K26,基準値マスタ!$A$2:$I$37,7,FALSE))</f>
        <v>0.002</v>
      </c>
      <c r="N26" s="95">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104" t="str">
        <f t="shared" si="1"/>
        <v>mg/L</v>
      </c>
      <c r="M27" s="104" t="str">
        <f>IF(K27="","",VLOOKUP(K27,基準値マスタ!$A$2:$I$37,7,FALSE))</f>
        <v>0.01</v>
      </c>
      <c r="N27" s="95">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104" t="str">
        <f t="shared" si="1"/>
        <v>mg/L</v>
      </c>
      <c r="M28" s="104" t="str">
        <f>IF(K28="","",VLOOKUP(K28,基準値マスタ!$A$2:$I$37,7,FALSE))</f>
        <v>0.01</v>
      </c>
      <c r="N28" s="95">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104" t="str">
        <f t="shared" si="1"/>
        <v>mg/L</v>
      </c>
      <c r="M29" s="104" t="str">
        <f>IF(K29="","",VLOOKUP(K29,基準値マスタ!$A$2:$I$37,7,FALSE))</f>
        <v>0.1</v>
      </c>
      <c r="N29" s="95">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104" t="str">
        <f t="shared" si="1"/>
        <v>mg/L</v>
      </c>
      <c r="M30" s="104" t="str">
        <f>IF(K30="","",VLOOKUP(K30,基準値マスタ!$A$2:$I$37,7,FALSE))</f>
        <v>0.04</v>
      </c>
      <c r="N30" s="95">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104" t="str">
        <f t="shared" si="1"/>
        <v>mg/L</v>
      </c>
      <c r="M31" s="104" t="str">
        <f>IF(K31="","",VLOOKUP(K31,基準値マスタ!$A$2:$I$37,7,FALSE))</f>
        <v>0.002</v>
      </c>
      <c r="N31" s="95">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104" t="str">
        <f t="shared" si="1"/>
        <v>mg/L</v>
      </c>
      <c r="M32" s="104" t="str">
        <f>IF(K32="","",VLOOKUP(K32,基準値マスタ!$A$2:$I$37,7,FALSE))</f>
        <v>0.01</v>
      </c>
      <c r="N32" s="95">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104" t="str">
        <f t="shared" si="1"/>
        <v>mg/L</v>
      </c>
      <c r="M33" s="104" t="str">
        <f>IF(K33="","",VLOOKUP(K33,基準値マスタ!$A$2:$I$37,7,FALSE))</f>
        <v>0.01</v>
      </c>
      <c r="N33" s="95">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104" t="str">
        <f t="shared" si="1"/>
        <v>mg/L</v>
      </c>
      <c r="M34" s="104" t="str">
        <f>IF(K34="","",VLOOKUP(K34,基準値マスタ!$A$2:$I$37,7,FALSE))</f>
        <v>0.1</v>
      </c>
      <c r="N34" s="95">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104" t="str">
        <f t="shared" si="1"/>
        <v>mg/L</v>
      </c>
      <c r="M35" s="104" t="str">
        <f>IF(K35="","",VLOOKUP(K35,基準値マスタ!$A$2:$I$37,7,FALSE))</f>
        <v>0.04</v>
      </c>
      <c r="N35" s="95">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104" t="str">
        <f t="shared" si="1"/>
        <v>mg/L</v>
      </c>
      <c r="M36" s="104" t="str">
        <f>IF(K36="","",VLOOKUP(K36,基準値マスタ!$A$2:$I$37,7,FALSE))</f>
        <v>0.002</v>
      </c>
      <c r="N36" s="95">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104" t="str">
        <f t="shared" si="1"/>
        <v>mg/L</v>
      </c>
      <c r="M37" s="104" t="str">
        <f>IF(K37="","",VLOOKUP(K37,基準値マスタ!$A$2:$I$37,7,FALSE))</f>
        <v>0.01</v>
      </c>
      <c r="N37" s="95">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104" t="str">
        <f t="shared" si="1"/>
        <v>mg/L</v>
      </c>
      <c r="M38" s="104" t="str">
        <f>IF(K38="","",VLOOKUP(K38,基準値マスタ!$A$2:$I$37,7,FALSE))</f>
        <v>0.01</v>
      </c>
      <c r="N38" s="95">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104" t="str">
        <f t="shared" si="1"/>
        <v>mg/L</v>
      </c>
      <c r="M39" s="104" t="str">
        <f>IF(K39="","",VLOOKUP(K39,基準値マスタ!$A$2:$I$37,7,FALSE))</f>
        <v>0.1</v>
      </c>
      <c r="N39" s="95">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104" t="str">
        <f t="shared" si="1"/>
        <v>mg/L</v>
      </c>
      <c r="M40" s="104" t="str">
        <f>IF(K40="","",VLOOKUP(K40,基準値マスタ!$A$2:$I$37,7,FALSE))</f>
        <v>0.04</v>
      </c>
      <c r="N40" s="95">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104" t="str">
        <f t="shared" si="1"/>
        <v>mg/L</v>
      </c>
      <c r="M41" s="104" t="str">
        <f>IF(K41="","",VLOOKUP(K41,基準値マスタ!$A$2:$I$37,7,FALSE))</f>
        <v>0.002</v>
      </c>
      <c r="N41" s="95">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AHqlFxb/2pZAGMVKeuyygcxxxF52juLPIse4S1Uimdtc2Y/JJa5ONK2ECv15F3/AH8YyE2xFQ8l/Oy2/WDAVLw==" saltValue="MPYmyjoFTKkknF+vG+edQw=="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ABD0B813-FB19-4F59-8D62-A512037D785F}">
      <formula1>-9999</formula1>
      <formula2>9999</formula2>
    </dataValidation>
    <dataValidation operator="greaterThanOrEqual" allowBlank="1" showInputMessage="1" showErrorMessage="1" sqref="N7:N41" xr:uid="{24204FB7-25ED-4560-8ADF-FBE2B125878A}"/>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27FCE2D2-055C-424C-A8AE-A3D0624220E0}"/>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2025-03-14T05:15:01Z</cp:lastPrinted>
  <dcterms:created xsi:type="dcterms:W3CDTF">2024-05-28T08:59:24Z</dcterms:created>
  <dcterms:modified xsi:type="dcterms:W3CDTF">2025-08-21T07:38:11Z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