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18130A4-C6A0-4C80-A2B8-CEE68DE09914}" xr6:coauthVersionLast="47" xr6:coauthVersionMax="47" xr10:uidLastSave="{00000000-0000-0000-0000-000000000000}"/>
  <bookViews>
    <workbookView xWindow="0"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<sst xmlns="http://schemas.openxmlformats.org/spreadsheetml/2006/main" count="2124" uniqueCount="1181">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</sst>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906</v>
      </c>
      <c r="G6" s="112"/>
      <c r="H6" s="112"/>
      <c r="I6" s="111"/>
      <c r="J6" s="121" t="s">
        <v>6</v>
      </c>
      <c r="K6" s="135" t="s">
        <v>105</v>
      </c>
      <c r="L6" s="133" t="s">
        <v>105</v>
      </c>
      <c r="M6" s="118" t="s">
        <v>670</v>
      </c>
      <c r="N6" s="127" t="s">
        <v>944</v>
      </c>
      <c r="O6" s="117" t="s">
        <v>945</v>
      </c>
      <c r="P6" s="117" t="s">
        <v>946</v>
      </c>
      <c r="Q6" s="5"/>
      <c r="Y6" s="61"/>
    </row>
    <row r="7" spans="1:27">
      <c r="B7" s="4"/>
      <c r="C7" s="115"/>
      <c r="D7" s="122"/>
      <c r="E7" s="125"/>
      <c r="F7" s="110" t="s">
        <v>990</v>
      </c>
      <c r="G7" s="111"/>
      <c r="H7" s="110" t="s">
        <v>999</v>
      </c>
      <c r="I7" s="111"/>
      <c r="J7" s="122"/>
      <c r="K7" s="136"/>
      <c r="L7" s="134"/>
      <c r="M7" s="119"/>
      <c r="N7" s="128"/>
      <c r="O7" s="117"/>
      <c r="P7" s="117"/>
      <c r="Q7" s="5"/>
      <c r="Y7" s="61"/>
    </row>
    <row r="8" spans="1:27" ht="21" customHeight="1">
      <c r="B8" s="4"/>
      <c r="C8" s="115"/>
      <c r="D8" s="123"/>
      <c r="E8" s="126"/>
      <c r="F8" s="65" t="s">
        <v>997</v>
      </c>
      <c r="G8" s="65" t="s">
        <v>998</v>
      </c>
      <c r="H8" s="65" t="s">
        <v>997</v>
      </c>
      <c r="I8" s="65" t="s">
        <v>998</v>
      </c>
      <c r="J8" s="123"/>
      <c r="K8" s="62" t="s">
        <v>990</v>
      </c>
      <c r="L8" s="18"/>
      <c r="M8" s="120"/>
      <c r="N8" s="129"/>
      <c r="O8" s="117"/>
      <c r="P8" s="117"/>
      <c r="Q8" s="5"/>
      <c r="T8" s="63" t="s">
        <v>2</v>
      </c>
      <c r="U8" s="16" t="str">
        <f>IF(L8="","（エラー）未入力","（正常）入力済み")</f>
        <v>（エラー）未入力</v>
      </c>
      <c r="V8" s="3" t="s">
        <v>907</v>
      </c>
      <c r="Y8" s="61"/>
    </row>
    <row r="9" spans="1:27" s="39" customFormat="1" ht="21" customHeight="1">
      <c r="A9" s="32"/>
      <c r="B9" s="33"/>
      <c r="C9" s="34">
        <f>ROW()-8</f>
        <v>1</v>
      </c>
      <c r="D9" s="11"/>
      <c r="E9" s="11"/>
      <c r="F9" s="14"/>
      <c r="G9" s="14"/>
      <c r="H9" s="14"/>
      <c r="I9" s="14"/>
      <c r="J9" s="12"/>
      <c r="K9" s="14"/>
      <c r="L9" s="14"/>
      <c r="M9" s="52"/>
      <c r="N9" s="14"/>
      <c r="O9" s="109" t="str">
        <f>IF(M9="","",VLOOKUP(地下水モニタリング!M9,基準値マスタ!$A$2:$I$37,7,FALSE))</f>
        <v/>
      </c>
      <c r="P9" s="109"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7"/>
      <c r="K10" s="15"/>
      <c r="L10" s="15"/>
      <c r="M10" s="29"/>
      <c r="N10" s="15"/>
      <c r="O10" s="109" t="str">
        <f>IF(M10="","",VLOOKUP(地下水モニタリング!M10,基準値マスタ!$A$2:$I$37,7,FALSE))</f>
        <v/>
      </c>
      <c r="P10" s="109"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7"/>
      <c r="K11" s="15"/>
      <c r="L11" s="15"/>
      <c r="M11" s="29"/>
      <c r="N11" s="15"/>
      <c r="O11" s="109" t="str">
        <f>IF(M11="","",VLOOKUP(地下水モニタリング!M11,基準値マスタ!$A$2:$I$37,7,FALSE))</f>
        <v/>
      </c>
      <c r="P11" s="109"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7"/>
      <c r="K12" s="15"/>
      <c r="L12" s="15"/>
      <c r="M12" s="29"/>
      <c r="N12" s="15"/>
      <c r="O12" s="109" t="str">
        <f>IF(M12="","",VLOOKUP(地下水モニタリング!M12,基準値マスタ!$A$2:$I$37,7,FALSE))</f>
        <v/>
      </c>
      <c r="P12" s="109"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7"/>
      <c r="K13" s="15"/>
      <c r="L13" s="15"/>
      <c r="M13" s="29"/>
      <c r="N13" s="15"/>
      <c r="O13" s="109" t="str">
        <f>IF(M13="","",VLOOKUP(地下水モニタリング!M13,基準値マスタ!$A$2:$I$37,7,FALSE))</f>
        <v/>
      </c>
      <c r="P13" s="109"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7"/>
      <c r="K14" s="15"/>
      <c r="L14" s="15"/>
      <c r="M14" s="29"/>
      <c r="N14" s="15"/>
      <c r="O14" s="109" t="str">
        <f>IF(M14="","",VLOOKUP(地下水モニタリング!M14,基準値マスタ!$A$2:$I$37,7,FALSE))</f>
        <v/>
      </c>
      <c r="P14" s="109"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7"/>
      <c r="K15" s="15"/>
      <c r="L15" s="15"/>
      <c r="M15" s="29"/>
      <c r="N15" s="15"/>
      <c r="O15" s="109" t="str">
        <f>IF(M15="","",VLOOKUP(地下水モニタリング!M15,基準値マスタ!$A$2:$I$37,7,FALSE))</f>
        <v/>
      </c>
      <c r="P15" s="109"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7"/>
      <c r="K16" s="15"/>
      <c r="L16" s="15"/>
      <c r="M16" s="29"/>
      <c r="N16" s="15"/>
      <c r="O16" s="109" t="str">
        <f>IF(M16="","",VLOOKUP(地下水モニタリング!M16,基準値マスタ!$A$2:$I$37,7,FALSE))</f>
        <v/>
      </c>
      <c r="P16" s="109"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7"/>
      <c r="K17" s="15"/>
      <c r="L17" s="15"/>
      <c r="M17" s="29"/>
      <c r="N17" s="15"/>
      <c r="O17" s="109" t="str">
        <f>IF(M17="","",VLOOKUP(地下水モニタリング!M17,基準値マスタ!$A$2:$I$37,7,FALSE))</f>
        <v/>
      </c>
      <c r="P17" s="109"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7"/>
      <c r="K18" s="15"/>
      <c r="L18" s="15"/>
      <c r="M18" s="29"/>
      <c r="N18" s="15"/>
      <c r="O18" s="109" t="str">
        <f>IF(M18="","",VLOOKUP(地下水モニタリング!M18,基準値マスタ!$A$2:$I$37,7,FALSE))</f>
        <v/>
      </c>
      <c r="P18" s="109"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7"/>
      <c r="K19" s="15"/>
      <c r="L19" s="15"/>
      <c r="M19" s="29"/>
      <c r="N19" s="15"/>
      <c r="O19" s="109" t="str">
        <f>IF(M19="","",VLOOKUP(地下水モニタリング!M19,基準値マスタ!$A$2:$I$37,7,FALSE))</f>
        <v/>
      </c>
      <c r="P19" s="109"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7"/>
      <c r="K20" s="15"/>
      <c r="L20" s="15"/>
      <c r="M20" s="29"/>
      <c r="N20" s="15"/>
      <c r="O20" s="109" t="str">
        <f>IF(M20="","",VLOOKUP(地下水モニタリング!M20,基準値マスタ!$A$2:$I$37,7,FALSE))</f>
        <v/>
      </c>
      <c r="P20" s="109"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7"/>
      <c r="K21" s="15"/>
      <c r="L21" s="15"/>
      <c r="M21" s="29"/>
      <c r="N21" s="15"/>
      <c r="O21" s="109" t="str">
        <f>IF(M21="","",VLOOKUP(地下水モニタリング!M21,基準値マスタ!$A$2:$I$37,7,FALSE))</f>
        <v/>
      </c>
      <c r="P21" s="109"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7"/>
      <c r="K22" s="15"/>
      <c r="L22" s="15"/>
      <c r="M22" s="29"/>
      <c r="N22" s="15"/>
      <c r="O22" s="109" t="str">
        <f>IF(M22="","",VLOOKUP(地下水モニタリング!M22,基準値マスタ!$A$2:$I$37,7,FALSE))</f>
        <v/>
      </c>
      <c r="P22" s="109"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7"/>
      <c r="K23" s="15"/>
      <c r="L23" s="15"/>
      <c r="M23" s="29"/>
      <c r="N23" s="15"/>
      <c r="O23" s="109" t="str">
        <f>IF(M23="","",VLOOKUP(地下水モニタリング!M23,基準値マスタ!$A$2:$I$37,7,FALSE))</f>
        <v/>
      </c>
      <c r="P23" s="109"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2</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1179</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1179</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1180</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F0BA93-D7B9-4CE6-B04C-62E464EFF882}"/>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2025-05-09T04:48:25Z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