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2906B9D6-A339-489C-A931-BA48FABB2A28}" xr6:coauthVersionLast="47" xr6:coauthVersionMax="47" xr10:uidLastSave="{00000000-0000-0000-0000-000000000000}"/>
  <bookViews>
    <workbookView xWindow="-108" yWindow="-108" windowWidth="23256" windowHeight="12576" xr2:uid="{00000000-000D-0000-FFFF-FFFF00000000}"/>
  </bookViews>
  <sheets>
    <sheet name="確認シート" sheetId="1" r:id="rId1"/>
    <sheet name="マスタ" sheetId="2" state="hidden" r:id="rId2"/>
  </sheets>
  <externalReferences>
    <externalReference r:id="rId3"/>
    <externalReference r:id="rId4"/>
  </externalReferences>
  <definedNames>
    <definedName name="_xlnm.Print_Area" localSheetId="0">確認シート!$A$1:$Q$119</definedName>
    <definedName name="_xlnm.Print_Titles" localSheetId="0">確認シート!$5:$5</definedName>
    <definedName name="汚染の拡散防止の方法の選択理由">[1]管理シート!$Q$2:$Q$9</definedName>
    <definedName name="汚染土壌処理方法">[1]管理シート!$R$2:$R$9</definedName>
    <definedName name="基準の種類">[1]管理シート!$T$2:$T$6</definedName>
    <definedName name="基準の種類・地下水">[1]管理シート!$U$2:$U$4</definedName>
    <definedName name="基準の種類・土壌">[1]管理シート!$T$2:$T$6</definedName>
    <definedName name="区域指定">[1]管理シート!$S$2:$S$4</definedName>
    <definedName name="区市町村" localSheetId="0">[2]管理シート!$C$2:$C$63</definedName>
    <definedName name="区市町村">マスタ!#REF!</definedName>
    <definedName name="全部一部">マスタ!$D$2:$D$3</definedName>
    <definedName name="超過適合">[1]管理シート!$V$2:$V$3</definedName>
    <definedName name="特定有害物質">[1]管理シート!$I$2:$I$27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7" i="1" l="1"/>
  <c r="V116" i="1"/>
  <c r="R116" i="1"/>
  <c r="R115" i="1"/>
  <c r="V115" i="1" s="1"/>
  <c r="V114" i="1"/>
  <c r="R114" i="1"/>
  <c r="R113" i="1"/>
  <c r="V113" i="1" s="1"/>
  <c r="V112" i="1"/>
  <c r="R112" i="1"/>
  <c r="R111" i="1"/>
  <c r="V111" i="1" s="1"/>
  <c r="V18" i="1" s="1"/>
  <c r="V110" i="1"/>
  <c r="R110" i="1"/>
  <c r="V109" i="1"/>
  <c r="V108" i="1"/>
  <c r="V107" i="1"/>
  <c r="R107" i="1"/>
  <c r="R106" i="1"/>
  <c r="V106" i="1" s="1"/>
  <c r="V105" i="1"/>
  <c r="R105" i="1"/>
  <c r="R104" i="1"/>
  <c r="V103" i="1"/>
  <c r="R103" i="1"/>
  <c r="V102" i="1"/>
  <c r="V101" i="1"/>
  <c r="V100" i="1"/>
  <c r="R100" i="1"/>
  <c r="V99" i="1"/>
  <c r="R99" i="1"/>
  <c r="V98" i="1"/>
  <c r="R98" i="1"/>
  <c r="V97" i="1"/>
  <c r="R97" i="1"/>
  <c r="V96" i="1"/>
  <c r="R96" i="1"/>
  <c r="V95" i="1"/>
  <c r="R95" i="1"/>
  <c r="V94" i="1"/>
  <c r="R94" i="1"/>
  <c r="V93" i="1"/>
  <c r="R93" i="1"/>
  <c r="V92" i="1"/>
  <c r="R91" i="1"/>
  <c r="R90" i="1"/>
  <c r="S89" i="1"/>
  <c r="R89" i="1"/>
  <c r="S88" i="1"/>
  <c r="R88" i="1"/>
  <c r="S87" i="1"/>
  <c r="V87" i="1" s="1"/>
  <c r="R87" i="1"/>
  <c r="V86" i="1"/>
  <c r="R85" i="1"/>
  <c r="V84" i="1"/>
  <c r="R84" i="1"/>
  <c r="V83" i="1"/>
  <c r="R83" i="1"/>
  <c r="V82" i="1"/>
  <c r="R82" i="1"/>
  <c r="V81" i="1"/>
  <c r="V80" i="1"/>
  <c r="V79" i="1"/>
  <c r="R79" i="1"/>
  <c r="V78" i="1"/>
  <c r="R78" i="1"/>
  <c r="V77" i="1"/>
  <c r="R77" i="1"/>
  <c r="V76" i="1"/>
  <c r="R76" i="1"/>
  <c r="V75" i="1"/>
  <c r="R75" i="1"/>
  <c r="V74" i="1"/>
  <c r="R74" i="1"/>
  <c r="V73" i="1"/>
  <c r="V71" i="1"/>
  <c r="R71" i="1"/>
  <c r="V72" i="1" s="1"/>
  <c r="V70" i="1"/>
  <c r="R70" i="1"/>
  <c r="V69" i="1"/>
  <c r="R69" i="1"/>
  <c r="V68" i="1"/>
  <c r="R68" i="1"/>
  <c r="V67" i="1"/>
  <c r="R67" i="1"/>
  <c r="V66" i="1"/>
  <c r="R66" i="1"/>
  <c r="V65" i="1"/>
  <c r="V64" i="1"/>
  <c r="V63" i="1"/>
  <c r="R62" i="1"/>
  <c r="R61" i="1"/>
  <c r="R60" i="1"/>
  <c r="R59" i="1"/>
  <c r="R58" i="1"/>
  <c r="R57" i="1"/>
  <c r="R56" i="1"/>
  <c r="R55" i="1"/>
  <c r="R54" i="1"/>
  <c r="R53" i="1"/>
  <c r="R52" i="1"/>
  <c r="R51" i="1"/>
  <c r="R50" i="1"/>
  <c r="R49" i="1"/>
  <c r="V46" i="1" s="1"/>
  <c r="R48" i="1"/>
  <c r="V47" i="1"/>
  <c r="R47" i="1"/>
  <c r="V44" i="1"/>
  <c r="R44" i="1"/>
  <c r="V43" i="1"/>
  <c r="R43" i="1"/>
  <c r="V42" i="1"/>
  <c r="R42" i="1"/>
  <c r="V41" i="1"/>
  <c r="R41" i="1"/>
  <c r="V45" i="1" s="1"/>
  <c r="V40" i="1"/>
  <c r="R40" i="1"/>
  <c r="V39" i="1"/>
  <c r="R39" i="1"/>
  <c r="V38" i="1"/>
  <c r="R38" i="1"/>
  <c r="V37" i="1"/>
  <c r="R37" i="1"/>
  <c r="V36" i="1"/>
  <c r="R36" i="1"/>
  <c r="V35" i="1"/>
  <c r="R35" i="1"/>
  <c r="V34" i="1"/>
  <c r="R34" i="1"/>
  <c r="V33" i="1"/>
  <c r="R33" i="1"/>
  <c r="V32" i="1"/>
  <c r="R32" i="1"/>
  <c r="V31" i="1"/>
  <c r="R31" i="1"/>
  <c r="V30" i="1"/>
  <c r="V29" i="1"/>
  <c r="V28" i="1"/>
  <c r="R27" i="1"/>
  <c r="R26" i="1"/>
  <c r="R25" i="1"/>
  <c r="R24" i="1"/>
  <c r="R23" i="1"/>
  <c r="R22" i="1"/>
  <c r="V20" i="1" s="1"/>
  <c r="R21" i="1"/>
  <c r="R20" i="1"/>
  <c r="V19" i="1"/>
  <c r="V17" i="1"/>
  <c r="R16" i="1"/>
  <c r="S15" i="1"/>
  <c r="R15" i="1"/>
  <c r="S14" i="1"/>
  <c r="R14" i="1"/>
  <c r="S13" i="1"/>
  <c r="R13" i="1"/>
  <c r="S12" i="1"/>
  <c r="R12" i="1"/>
  <c r="S11" i="1"/>
  <c r="R11" i="1"/>
  <c r="S10" i="1"/>
  <c r="V104" i="1" s="1"/>
  <c r="R10" i="1"/>
  <c r="S9" i="1"/>
  <c r="R9" i="1"/>
  <c r="V8" i="1"/>
  <c r="S8" i="1"/>
  <c r="R8" i="1"/>
  <c r="V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000-000001000000}">
      <text>
        <r>
          <rPr>
            <sz val="9"/>
            <color indexed="81"/>
            <rFont val="MS P ゴシック"/>
            <family val="3"/>
            <charset val="128"/>
          </rPr>
          <t>・リストより選択してください。
・法施行規則別表第八に規定する措置を行わず、工事のみを行う場合は「無」を選択してください。</t>
        </r>
      </text>
    </comment>
    <comment ref="D17" authorId="0" shapeId="0" xr:uid="{00000000-0006-0000-0000-000002000000}">
      <text>
        <r>
          <rPr>
            <sz val="9"/>
            <color indexed="81"/>
            <rFont val="MS P ゴシック"/>
            <family val="3"/>
            <charset val="128"/>
          </rPr>
          <t>・リストより選択してください。
・「措置の種類」で「土壌汚染の除去」が選択されている場合は必ず選択してください。</t>
        </r>
      </text>
    </comment>
    <comment ref="D19" authorId="0" shapeId="0" xr:uid="{00000000-0006-0000-0000-000003000000}">
      <text>
        <r>
          <rPr>
            <sz val="9"/>
            <color indexed="81"/>
            <rFont val="MS P ゴシック"/>
            <family val="3"/>
            <charset val="128"/>
          </rPr>
          <t xml:space="preserve">・リストより選択してください。
・「有」を選択した場合には、環境・経済・社会へ配慮し、次の「対策（拡散防止方法等）の選択理由」を必ず選択してください。
・旧条例適用の場合は、「無（旧条例下における特例適用のため）」を選択してください。
</t>
        </r>
      </text>
    </comment>
    <comment ref="D29" authorId="0" shapeId="0" xr:uid="{00000000-0006-0000-0000-000004000000}">
      <text>
        <r>
          <rPr>
            <sz val="9"/>
            <color indexed="81"/>
            <rFont val="MS P ゴシック"/>
            <family val="3"/>
            <charset val="128"/>
          </rPr>
          <t>・リストより選択してください。
・詳細調査、追完調査、平面絞込み調査、深度絞込み調査等の添付がある場合には「有」を選択してください。</t>
        </r>
      </text>
    </comment>
    <comment ref="C30" authorId="0" shapeId="0" xr:uid="{00000000-0006-0000-0000-000005000000}">
      <text>
        <r>
          <rPr>
            <sz val="9"/>
            <color indexed="81"/>
            <rFont val="MS P ゴシック"/>
            <family val="3"/>
            <charset val="128"/>
          </rPr>
          <t>・選択時は必ず「工種」、「添付書類、図番号」を記入してください。
・①～⑦の選択時は、前提の項目を選択してください。</t>
        </r>
      </text>
    </comment>
    <comment ref="O30" authorId="0" shapeId="0" xr:uid="{00000000-0006-0000-0000-000006000000}">
      <text>
        <r>
          <rPr>
            <sz val="9"/>
            <color indexed="81"/>
            <rFont val="MS P ゴシック"/>
            <family val="3"/>
            <charset val="128"/>
          </rPr>
          <t>各工種が平成31年環境省告示第５号基準にどのように適合させているのか、該当するものをチェックしてください。</t>
        </r>
      </text>
    </comment>
    <comment ref="P30" authorId="0" shapeId="0" xr:uid="{00000000-0006-0000-0000-000007000000}">
      <text>
        <r>
          <rPr>
            <sz val="9"/>
            <color indexed="81"/>
            <rFont val="MS P ゴシック"/>
            <family val="3"/>
            <charset val="128"/>
          </rPr>
          <t>工種毎に平成31年環境省告示第５号基準を適用した施工図や説明資料の参照先を記載してください。</t>
        </r>
      </text>
    </comment>
    <comment ref="D33" authorId="0" shapeId="0" xr:uid="{00000000-0006-0000-0000-000008000000}">
      <text>
        <r>
          <rPr>
            <sz val="9"/>
            <color indexed="81"/>
            <rFont val="MS P ゴシック"/>
            <family val="3"/>
            <charset val="128"/>
          </rPr>
          <t xml:space="preserve">選択時は、必ず①～⑦のいずれかを選択してください。
</t>
        </r>
      </text>
    </comment>
    <comment ref="D34" authorId="0" shapeId="0" xr:uid="{00000000-0006-0000-0000-000009000000}">
      <text>
        <r>
          <rPr>
            <sz val="9"/>
            <color indexed="81"/>
            <rFont val="MS P ゴシック"/>
            <family val="3"/>
            <charset val="128"/>
          </rPr>
          <t xml:space="preserve">選択時は、必ず①～⑦のいずれかを選択してください。
</t>
        </r>
      </text>
    </comment>
    <comment ref="D47" authorId="0" shapeId="0" xr:uid="{00000000-0006-0000-0000-00000A000000}">
      <text>
        <r>
          <rPr>
            <sz val="9"/>
            <color indexed="81"/>
            <rFont val="MS P ゴシック"/>
            <family val="3"/>
            <charset val="128"/>
          </rPr>
          <t>「お知らせ看板」は必須の対策としているため、選択のうえ、添付書類・図番号をご記入ください。</t>
        </r>
        <r>
          <rPr>
            <b/>
            <sz val="9"/>
            <color indexed="81"/>
            <rFont val="MS P ゴシック"/>
            <family val="3"/>
            <charset val="128"/>
          </rPr>
          <t xml:space="preserve">
</t>
        </r>
      </text>
    </comment>
    <comment ref="D64" authorId="0" shapeId="0" xr:uid="{00000000-0006-0000-0000-00000B000000}">
      <text>
        <r>
          <rPr>
            <sz val="9"/>
            <color indexed="81"/>
            <rFont val="MS P ゴシック"/>
            <family val="3"/>
            <charset val="128"/>
          </rPr>
          <t>・リストより選択してください。
・飛び地間移動を行う場合には「有」を選択してください。</t>
        </r>
      </text>
    </comment>
    <comment ref="C65" authorId="0" shapeId="0" xr:uid="{00000000-0006-0000-0000-00000C000000}">
      <text>
        <r>
          <rPr>
            <sz val="9"/>
            <color indexed="81"/>
            <rFont val="MS P ゴシック"/>
            <family val="3"/>
            <charset val="128"/>
          </rPr>
          <t xml:space="preserve">選択時は必ず「工種」、「添付書類、図番号」を記入してください。
</t>
        </r>
      </text>
    </comment>
    <comment ref="C73" authorId="0" shapeId="0" xr:uid="{00000000-0006-0000-0000-00000D000000}">
      <text>
        <r>
          <rPr>
            <sz val="9"/>
            <color indexed="81"/>
            <rFont val="MS P ゴシック"/>
            <family val="3"/>
            <charset val="128"/>
          </rPr>
          <t xml:space="preserve">選択時は必ず「添付書類、図番号」を記入してください。
</t>
        </r>
      </text>
    </comment>
    <comment ref="D81" authorId="0" shapeId="0" xr:uid="{00000000-0006-0000-0000-00000E000000}">
      <text>
        <r>
          <rPr>
            <sz val="9"/>
            <color indexed="81"/>
            <rFont val="MS P ゴシック"/>
            <family val="3"/>
            <charset val="128"/>
          </rPr>
          <t>リストより選択してください。</t>
        </r>
      </text>
    </comment>
    <comment ref="C82" authorId="0" shapeId="0" xr:uid="{00000000-0006-0000-0000-00000F000000}">
      <text>
        <r>
          <rPr>
            <sz val="9"/>
            <color indexed="81"/>
            <rFont val="MS P ゴシック"/>
            <family val="3"/>
            <charset val="128"/>
          </rPr>
          <t xml:space="preserve">選択時は必ず指定番号等の移動先を示す情報を記入してください。
</t>
        </r>
      </text>
    </comment>
    <comment ref="B102" authorId="0" shapeId="0" xr:uid="{00000000-0006-0000-0000-000010000000}">
      <text>
        <r>
          <rPr>
            <sz val="9"/>
            <color indexed="81"/>
            <rFont val="MS P ゴシック"/>
            <family val="3"/>
            <charset val="128"/>
          </rPr>
          <t xml:space="preserve">選択時は必ず「添付書類、図番号等」を記入してください。
</t>
        </r>
      </text>
    </comment>
    <comment ref="D104" authorId="0" shapeId="0" xr:uid="{00000000-0006-0000-0000-000011000000}">
      <text>
        <r>
          <rPr>
            <sz val="9"/>
            <color indexed="81"/>
            <rFont val="MS P ゴシック"/>
            <family val="3"/>
            <charset val="128"/>
          </rPr>
          <t xml:space="preserve">「措置の種類」で”舗装”、”立入禁止”、”盛土”を選択した場合は必ず選択してください。
</t>
        </r>
      </text>
    </comment>
    <comment ref="B109" authorId="0" shapeId="0" xr:uid="{00000000-0006-0000-0000-000012000000}">
      <text>
        <r>
          <rPr>
            <sz val="9"/>
            <color indexed="81"/>
            <rFont val="MS P ゴシック"/>
            <family val="3"/>
            <charset val="128"/>
          </rPr>
          <t xml:space="preserve">選択時は必ず「添付書類、図番号等」を記入してください。
</t>
        </r>
      </text>
    </comment>
    <comment ref="D118" authorId="0" shapeId="0" xr:uid="{00000000-0006-0000-0000-000013000000}">
      <text>
        <r>
          <rPr>
            <sz val="9"/>
            <color indexed="81"/>
            <rFont val="MS P ゴシック"/>
            <family val="3"/>
            <charset val="128"/>
          </rPr>
          <t xml:space="preserve">上記以外で特記がある場合に記載してください。
</t>
        </r>
      </text>
    </comment>
  </commentList>
</comments>
</file>

<file path=xl/sharedStrings.xml><?xml version="1.0" encoding="utf-8"?>
<sst xmlns="http://schemas.openxmlformats.org/spreadsheetml/2006/main" count="363" uniqueCount="188">
  <si>
    <t>処理用</t>
    <rPh sb="0" eb="3">
      <t>ショリヨウ</t>
    </rPh>
    <phoneticPr fontId="2"/>
  </si>
  <si>
    <t>エラーチェック</t>
    <phoneticPr fontId="2"/>
  </si>
  <si>
    <t>注意事項</t>
    <rPh sb="0" eb="4">
      <t>チュウイジコウ</t>
    </rPh>
    <phoneticPr fontId="2"/>
  </si>
  <si>
    <t>法12条確認シート</t>
    <rPh sb="0" eb="1">
      <t>ホウ</t>
    </rPh>
    <rPh sb="3" eb="4">
      <t>ジョウ</t>
    </rPh>
    <rPh sb="4" eb="6">
      <t>カクニン</t>
    </rPh>
    <phoneticPr fontId="7"/>
  </si>
  <si>
    <t>チェック項目</t>
    <rPh sb="4" eb="6">
      <t>コウモク</t>
    </rPh>
    <phoneticPr fontId="2"/>
  </si>
  <si>
    <t>結果</t>
    <rPh sb="0" eb="2">
      <t>ケッカ</t>
    </rPh>
    <phoneticPr fontId="2"/>
  </si>
  <si>
    <t>※該当する項目にリストより「●」を選択してください。</t>
    <phoneticPr fontId="2"/>
  </si>
  <si>
    <t>報告項目</t>
    <rPh sb="0" eb="4">
      <t>ホウコクコウモク</t>
    </rPh>
    <phoneticPr fontId="2"/>
  </si>
  <si>
    <t>回答欄</t>
    <rPh sb="0" eb="3">
      <t>カイトウラン</t>
    </rPh>
    <phoneticPr fontId="2"/>
  </si>
  <si>
    <t>措置の実施の有無</t>
    <rPh sb="0" eb="2">
      <t>ソチ</t>
    </rPh>
    <rPh sb="3" eb="5">
      <t>ジッシ</t>
    </rPh>
    <rPh sb="6" eb="8">
      <t>ウム</t>
    </rPh>
    <phoneticPr fontId="2"/>
  </si>
  <si>
    <t>有</t>
    <rPh sb="0" eb="1">
      <t>アリ</t>
    </rPh>
    <phoneticPr fontId="2"/>
  </si>
  <si>
    <t>※表層に含有量基準超過土壌を恒久的に残置する場合には、</t>
    <phoneticPr fontId="2"/>
  </si>
  <si>
    <t>必須</t>
    <rPh sb="0" eb="2">
      <t>ヒッス</t>
    </rPh>
    <phoneticPr fontId="2"/>
  </si>
  <si>
    <t>法施行規則別表第八に規定する措置を行わず、工事のみを行う場合は「無」を選択してください。</t>
    <phoneticPr fontId="2"/>
  </si>
  <si>
    <t>　 以下より 「舗装」、「立入禁止」、「盛土」のいずれかの措置を選択してください。</t>
    <rPh sb="2" eb="4">
      <t>イカ</t>
    </rPh>
    <phoneticPr fontId="2"/>
  </si>
  <si>
    <t>措置の種類
※「措置の実施の有無」が「有」の場合</t>
    <rPh sb="0" eb="2">
      <t>ソチ</t>
    </rPh>
    <rPh sb="3" eb="5">
      <t>シュルイ</t>
    </rPh>
    <rPh sb="14" eb="16">
      <t>ウム</t>
    </rPh>
    <rPh sb="19" eb="20">
      <t>アリ</t>
    </rPh>
    <phoneticPr fontId="2"/>
  </si>
  <si>
    <t>地下水の水質の測定（地下水汚染無し）</t>
  </si>
  <si>
    <t>不溶化（原位置不溶化）</t>
    <phoneticPr fontId="2"/>
  </si>
  <si>
    <t>条件必須</t>
    <rPh sb="0" eb="4">
      <t>ジョウケンヒッス</t>
    </rPh>
    <phoneticPr fontId="2"/>
  </si>
  <si>
    <t>「措置の実施の有無」が「有」の場合は必ずいずれかを選択してください。</t>
    <rPh sb="18" eb="19">
      <t>カナラ</t>
    </rPh>
    <rPh sb="25" eb="27">
      <t>センタク</t>
    </rPh>
    <phoneticPr fontId="2"/>
  </si>
  <si>
    <t>地下水の水質の測定（地下水汚染有り）</t>
  </si>
  <si>
    <t>不溶化（不溶化埋め戻し）</t>
  </si>
  <si>
    <t>原位置封じ込め</t>
  </si>
  <si>
    <t>舗装（アスファルト舗装）</t>
  </si>
  <si>
    <t>遮水工封じ込め</t>
  </si>
  <si>
    <t>舗装（コンクリート舗装）</t>
  </si>
  <si>
    <t>地下水汚染拡大の防止（揚水施設）</t>
  </si>
  <si>
    <t>立入禁止</t>
  </si>
  <si>
    <t>地下水汚染拡大の防止（透過性地下水浄化壁）</t>
  </si>
  <si>
    <t>土壌入換え（区域外）</t>
  </si>
  <si>
    <t>●</t>
  </si>
  <si>
    <t>土壌汚染の除去（掘削除去）</t>
    <phoneticPr fontId="2"/>
  </si>
  <si>
    <t>土壌入換え（区域内）</t>
  </si>
  <si>
    <t>土壌汚染の除去（原位置浄化）</t>
  </si>
  <si>
    <t>盛土</t>
  </si>
  <si>
    <t>遮断工封じ込め</t>
  </si>
  <si>
    <t>指定解除に向けた措置の実施の有無</t>
    <rPh sb="0" eb="2">
      <t>シテイ</t>
    </rPh>
    <rPh sb="2" eb="4">
      <t>カイジョ</t>
    </rPh>
    <rPh sb="5" eb="6">
      <t>ム</t>
    </rPh>
    <rPh sb="8" eb="10">
      <t>ソチ</t>
    </rPh>
    <rPh sb="11" eb="13">
      <t>ジッシ</t>
    </rPh>
    <rPh sb="14" eb="16">
      <t>ウム</t>
    </rPh>
    <phoneticPr fontId="2"/>
  </si>
  <si>
    <t>有（一部解除）</t>
  </si>
  <si>
    <t>※有の場合は、「指定解除等における完了時の確認事項」のチェックを必ず実施してください。</t>
    <rPh sb="1" eb="2">
      <t>アリ</t>
    </rPh>
    <rPh sb="3" eb="5">
      <t>バアイ</t>
    </rPh>
    <rPh sb="32" eb="33">
      <t>カナラ</t>
    </rPh>
    <rPh sb="34" eb="36">
      <t>ジッシ</t>
    </rPh>
    <phoneticPr fontId="2"/>
  </si>
  <si>
    <t>「措置の種類」で「土壌汚染の除去」が選択されている場合は必ず選択してください。</t>
    <rPh sb="28" eb="29">
      <t>カナラ</t>
    </rPh>
    <rPh sb="30" eb="32">
      <t>センタク</t>
    </rPh>
    <phoneticPr fontId="2"/>
  </si>
  <si>
    <t>※無の場合であっても、「措置の種類」で”舗装”、”立入禁止”、”盛土”を選択した場合は、
　 「指定解除を伴わない完了時の確認事項」のチェックを必ず実施してください。</t>
    <rPh sb="1" eb="2">
      <t>ナシ</t>
    </rPh>
    <rPh sb="3" eb="5">
      <t>バアイ</t>
    </rPh>
    <rPh sb="72" eb="73">
      <t>カナラ</t>
    </rPh>
    <rPh sb="74" eb="76">
      <t>ジッシ</t>
    </rPh>
    <phoneticPr fontId="2"/>
  </si>
  <si>
    <t xml:space="preserve">入力状態
</t>
    <phoneticPr fontId="2"/>
  </si>
  <si>
    <t>条例の届出（第117条第3項）代用の有無</t>
    <rPh sb="0" eb="2">
      <t>ジョウレイ</t>
    </rPh>
    <rPh sb="3" eb="5">
      <t>トドケデ</t>
    </rPh>
    <rPh sb="6" eb="7">
      <t>ダイ</t>
    </rPh>
    <rPh sb="10" eb="11">
      <t>ジョウ</t>
    </rPh>
    <rPh sb="11" eb="12">
      <t>ダイ</t>
    </rPh>
    <rPh sb="13" eb="14">
      <t>コウ</t>
    </rPh>
    <rPh sb="15" eb="17">
      <t>ダイヨウ</t>
    </rPh>
    <rPh sb="18" eb="20">
      <t>ウム</t>
    </rPh>
    <phoneticPr fontId="2"/>
  </si>
  <si>
    <t>「有」を選択した場合には、環境・経済・社会へ配慮し、次の「対策（拡散防止方法等）の選択理由」を必ず選択してください。旧条例適用の場合は、「無（旧条例下における特例適用のため）」を選択してください。
旧条例適用の場合は、「無（旧条例下における特例適用のため）」を選択してください。</t>
    <phoneticPr fontId="2"/>
  </si>
  <si>
    <t>対策（拡散防止方法等）の選択理由
※「条例の届出（第117条第3項）代用の有無」が「有」の場合</t>
    <rPh sb="0" eb="2">
      <t>タイサク</t>
    </rPh>
    <rPh sb="3" eb="5">
      <t>カクサン</t>
    </rPh>
    <rPh sb="5" eb="7">
      <t>ボウシ</t>
    </rPh>
    <rPh sb="7" eb="10">
      <t>ホウホウナド</t>
    </rPh>
    <rPh sb="12" eb="14">
      <t>センタク</t>
    </rPh>
    <rPh sb="14" eb="16">
      <t>リユウ</t>
    </rPh>
    <phoneticPr fontId="2"/>
  </si>
  <si>
    <t>地下水汚染は生じていないため、法令で講ずべき措置とされている、最も環境・経済・社会への負荷が小さい地下水測定を選択した</t>
  </si>
  <si>
    <t>「条例の届出（第117条第3項）代用の有無」が「有」の場合は必ずいずれかを選択してください。</t>
    <rPh sb="30" eb="31">
      <t>カナラ</t>
    </rPh>
    <rPh sb="37" eb="39">
      <t>センタク</t>
    </rPh>
    <phoneticPr fontId="2"/>
  </si>
  <si>
    <t>基準不適合土壌の全量掘削除去と比較して、必要最低限の掘削と舗装を組み合わせる方法が、環境・経済・社会への負荷が軽減するため</t>
  </si>
  <si>
    <t>根切り工事を行う範囲のみ掘削除去し、基準不適合土壌の搬出・処理量を削減することで、環境・経済・社会への負荷が軽減するため</t>
  </si>
  <si>
    <t>自然由来による基準不適合土壌を敷地内で盛土として使用し、基準不適合土壌の搬出・処理量を削減することで、環境・経済・社会への負荷が軽減するため</t>
  </si>
  <si>
    <t>根切り工事で発生した基準不適合土壌は、 敷地内で盛土や埋土として使用し、基準不適合土壌の搬出・処理量を削減することで、環境・経済・社会への負荷が軽減するため</t>
  </si>
  <si>
    <t>基準不適合土壌が地下水面より浅い深度に分布していることから、土壌ガス吸引による原位置での浄化対策を行うことで、環境・経済・社会への負荷が軽減するため</t>
  </si>
  <si>
    <t>基準不適合土壌が地下水面より深い深度に分布し、 地下水基準の不適合も確認されていることから、 地下水揚水による原位置での浄化対策を行うことで、環境・経済・社会への負荷が軽減するため</t>
  </si>
  <si>
    <t>その他（備考欄に詳細を記入すること）</t>
    <phoneticPr fontId="2"/>
  </si>
  <si>
    <t>備考</t>
    <rPh sb="0" eb="2">
      <t>ビコウ</t>
    </rPh>
    <phoneticPr fontId="2"/>
  </si>
  <si>
    <t>備考欄入力</t>
    <phoneticPr fontId="2"/>
  </si>
  <si>
    <t>「その他」選択時は必ず「備考」を記入してください。</t>
    <rPh sb="5" eb="7">
      <t>センタク</t>
    </rPh>
    <rPh sb="7" eb="8">
      <t>ジ</t>
    </rPh>
    <rPh sb="16" eb="18">
      <t>キニュウ</t>
    </rPh>
    <phoneticPr fontId="2"/>
  </si>
  <si>
    <t>詳細調査等の結果報告の有無</t>
    <rPh sb="0" eb="2">
      <t>ショウサイ</t>
    </rPh>
    <rPh sb="2" eb="4">
      <t>チョウサ</t>
    </rPh>
    <rPh sb="4" eb="5">
      <t>ナド</t>
    </rPh>
    <rPh sb="6" eb="8">
      <t>ケッカ</t>
    </rPh>
    <rPh sb="8" eb="10">
      <t>ホウコク</t>
    </rPh>
    <rPh sb="11" eb="13">
      <t>ウム</t>
    </rPh>
    <phoneticPr fontId="2"/>
  </si>
  <si>
    <t>※有の場合は、指定調査機関結果報告シートを添付してください。</t>
    <rPh sb="21" eb="23">
      <t>テンプ</t>
    </rPh>
    <phoneticPr fontId="2"/>
  </si>
  <si>
    <t>詳細調査、追完調査、平面絞込み調査、深度絞込み調査等の添付がある場合には「有」を選択してください。</t>
    <phoneticPr fontId="2"/>
  </si>
  <si>
    <t>土地の形質の変更の施行方法に関する基準（法施行規則第５３条）</t>
    <phoneticPr fontId="2"/>
  </si>
  <si>
    <t>溶出量基準に適合しない土壌が帯水層に接する場合、汚染の拡大を防止するために必要な措置（第53条第1項）</t>
    <rPh sb="0" eb="2">
      <t>ヨウシュツ</t>
    </rPh>
    <rPh sb="2" eb="3">
      <t>リョウ</t>
    </rPh>
    <rPh sb="3" eb="5">
      <t>キジュン</t>
    </rPh>
    <rPh sb="6" eb="8">
      <t>テキゴウ</t>
    </rPh>
    <rPh sb="11" eb="13">
      <t>ドジョウ</t>
    </rPh>
    <rPh sb="14" eb="17">
      <t>タイスイソウ</t>
    </rPh>
    <rPh sb="18" eb="19">
      <t>セッ</t>
    </rPh>
    <rPh sb="21" eb="23">
      <t>バアイ</t>
    </rPh>
    <rPh sb="24" eb="26">
      <t>オセン</t>
    </rPh>
    <rPh sb="27" eb="29">
      <t>カクダイ</t>
    </rPh>
    <rPh sb="30" eb="32">
      <t>ボウシ</t>
    </rPh>
    <rPh sb="37" eb="39">
      <t>ヒツヨウ</t>
    </rPh>
    <rPh sb="40" eb="42">
      <t>ソチ</t>
    </rPh>
    <rPh sb="43" eb="44">
      <t>ダイ</t>
    </rPh>
    <rPh sb="46" eb="47">
      <t>ジョウ</t>
    </rPh>
    <rPh sb="47" eb="48">
      <t>ダイ</t>
    </rPh>
    <rPh sb="49" eb="50">
      <t>コウ</t>
    </rPh>
    <phoneticPr fontId="2"/>
  </si>
  <si>
    <t>工種</t>
    <rPh sb="0" eb="1">
      <t>コウ</t>
    </rPh>
    <rPh sb="1" eb="2">
      <t>シュ</t>
    </rPh>
    <phoneticPr fontId="2"/>
  </si>
  <si>
    <t>添付書類、図番号</t>
    <rPh sb="0" eb="2">
      <t>テンプ</t>
    </rPh>
    <rPh sb="2" eb="4">
      <t>ショルイ</t>
    </rPh>
    <rPh sb="5" eb="6">
      <t>ズ</t>
    </rPh>
    <rPh sb="6" eb="8">
      <t>バンゴウ</t>
    </rPh>
    <phoneticPr fontId="2"/>
  </si>
  <si>
    <t>含有量基準超過のため非該当</t>
    <rPh sb="0" eb="3">
      <t>ガンユウリョウ</t>
    </rPh>
    <rPh sb="3" eb="5">
      <t>キジュン</t>
    </rPh>
    <rPh sb="5" eb="7">
      <t>チョウカ</t>
    </rPh>
    <rPh sb="10" eb="13">
      <t>ヒガイトウ</t>
    </rPh>
    <phoneticPr fontId="14"/>
  </si>
  <si>
    <t>配管布設、基礎設置</t>
  </si>
  <si>
    <t>添付１</t>
    <rPh sb="0" eb="2">
      <t>テンプ</t>
    </rPh>
    <phoneticPr fontId="2"/>
  </si>
  <si>
    <t>情報充足</t>
    <rPh sb="0" eb="4">
      <t>ジョウホウジュウソク</t>
    </rPh>
    <phoneticPr fontId="2"/>
  </si>
  <si>
    <t>掘削深度は、地下水位より上方（1m以上）である。</t>
    <rPh sb="0" eb="2">
      <t>クッサク</t>
    </rPh>
    <rPh sb="2" eb="4">
      <t>シンド</t>
    </rPh>
    <rPh sb="6" eb="8">
      <t>チカ</t>
    </rPh>
    <rPh sb="8" eb="10">
      <t>スイイ</t>
    </rPh>
    <rPh sb="12" eb="14">
      <t>ジョウホウ</t>
    </rPh>
    <rPh sb="13" eb="14">
      <t>イジョウ</t>
    </rPh>
    <rPh sb="17" eb="19">
      <t>イジョウ</t>
    </rPh>
    <phoneticPr fontId="14"/>
  </si>
  <si>
    <t>掘削深度は、地下水位より上方であるが、その差が1m未満であるため、地下水が確認された場合は以下（①～⑦から選択）の対策を講じる。</t>
    <rPh sb="0" eb="2">
      <t>クッサク</t>
    </rPh>
    <rPh sb="2" eb="4">
      <t>シンド</t>
    </rPh>
    <rPh sb="6" eb="8">
      <t>チカ</t>
    </rPh>
    <rPh sb="8" eb="10">
      <t>スイイ</t>
    </rPh>
    <rPh sb="12" eb="14">
      <t>ジョウホウ</t>
    </rPh>
    <rPh sb="13" eb="14">
      <t>イジョウ</t>
    </rPh>
    <rPh sb="21" eb="22">
      <t>サ</t>
    </rPh>
    <rPh sb="25" eb="27">
      <t>ミマン</t>
    </rPh>
    <rPh sb="33" eb="36">
      <t>チカスイ</t>
    </rPh>
    <rPh sb="37" eb="39">
      <t>カクニン</t>
    </rPh>
    <rPh sb="42" eb="44">
      <t>バアイ</t>
    </rPh>
    <rPh sb="45" eb="47">
      <t>イカ</t>
    </rPh>
    <rPh sb="53" eb="55">
      <t>センタク</t>
    </rPh>
    <rPh sb="57" eb="59">
      <t>タイサク</t>
    </rPh>
    <rPh sb="60" eb="61">
      <t>コウ</t>
    </rPh>
    <phoneticPr fontId="14"/>
  </si>
  <si>
    <t>入力状態・情報充足</t>
    <rPh sb="5" eb="9">
      <t>ジョウホウジュウソク</t>
    </rPh>
    <phoneticPr fontId="2"/>
  </si>
  <si>
    <t>帯水層に触れるため、以下（①～⑦から選択）の対策を講じる。</t>
    <rPh sb="0" eb="3">
      <t>タイスイソウ</t>
    </rPh>
    <rPh sb="4" eb="5">
      <t>フ</t>
    </rPh>
    <rPh sb="10" eb="12">
      <t>イカ</t>
    </rPh>
    <rPh sb="22" eb="24">
      <t>タイサク</t>
    </rPh>
    <rPh sb="25" eb="26">
      <t>コウ</t>
    </rPh>
    <phoneticPr fontId="14"/>
  </si>
  <si>
    <t>①</t>
  </si>
  <si>
    <t>観測井戸を設置し、釜場排水により地下水位の管理及び地下水の水質の監視を行う。</t>
    <rPh sb="0" eb="2">
      <t>カンソク</t>
    </rPh>
    <rPh sb="2" eb="4">
      <t>イド</t>
    </rPh>
    <rPh sb="5" eb="7">
      <t>セッチ</t>
    </rPh>
    <rPh sb="9" eb="11">
      <t>カマバ</t>
    </rPh>
    <rPh sb="11" eb="13">
      <t>ハイスイ</t>
    </rPh>
    <rPh sb="16" eb="18">
      <t>チカ</t>
    </rPh>
    <rPh sb="18" eb="20">
      <t>スイイ</t>
    </rPh>
    <rPh sb="21" eb="23">
      <t>カンリ</t>
    </rPh>
    <rPh sb="23" eb="24">
      <t>オヨ</t>
    </rPh>
    <rPh sb="25" eb="28">
      <t>チカスイ</t>
    </rPh>
    <rPh sb="29" eb="31">
      <t>スイシツ</t>
    </rPh>
    <rPh sb="32" eb="34">
      <t>カンシ</t>
    </rPh>
    <rPh sb="35" eb="36">
      <t>オコナ</t>
    </rPh>
    <phoneticPr fontId="14"/>
  </si>
  <si>
    <t>②</t>
  </si>
  <si>
    <t>観測井戸を設置し、揚水井戸により地下水位の管理及び地下水の水質の監視を行う。</t>
    <rPh sb="0" eb="2">
      <t>カンソク</t>
    </rPh>
    <rPh sb="2" eb="4">
      <t>イド</t>
    </rPh>
    <rPh sb="5" eb="7">
      <t>セッチ</t>
    </rPh>
    <rPh sb="9" eb="11">
      <t>ヨウスイ</t>
    </rPh>
    <rPh sb="11" eb="13">
      <t>イド</t>
    </rPh>
    <rPh sb="16" eb="18">
      <t>チカ</t>
    </rPh>
    <rPh sb="18" eb="20">
      <t>スイイ</t>
    </rPh>
    <rPh sb="21" eb="23">
      <t>カンリ</t>
    </rPh>
    <rPh sb="23" eb="24">
      <t>オヨ</t>
    </rPh>
    <rPh sb="25" eb="28">
      <t>チカスイ</t>
    </rPh>
    <rPh sb="29" eb="31">
      <t>スイシツ</t>
    </rPh>
    <rPh sb="32" eb="34">
      <t>カンシ</t>
    </rPh>
    <rPh sb="35" eb="36">
      <t>オコナ</t>
    </rPh>
    <phoneticPr fontId="14"/>
  </si>
  <si>
    <t>③</t>
  </si>
  <si>
    <t>観測井戸を設置し、地下水位の管理を行う。（埋立地管理区域の場合）</t>
    <rPh sb="9" eb="11">
      <t>チカ</t>
    </rPh>
    <rPh sb="11" eb="13">
      <t>スイイ</t>
    </rPh>
    <rPh sb="14" eb="16">
      <t>カンリ</t>
    </rPh>
    <rPh sb="17" eb="18">
      <t>オコナ</t>
    </rPh>
    <rPh sb="21" eb="24">
      <t>ウメタテチ</t>
    </rPh>
    <rPh sb="24" eb="26">
      <t>カンリ</t>
    </rPh>
    <rPh sb="26" eb="28">
      <t>クイキ</t>
    </rPh>
    <rPh sb="29" eb="31">
      <t>バアイ</t>
    </rPh>
    <phoneticPr fontId="14"/>
  </si>
  <si>
    <t>④</t>
  </si>
  <si>
    <t>観測井戸を設置し、地下水の水質の監視を行う。（埋立地管理区域の場合）</t>
    <rPh sb="9" eb="11">
      <t>チカ</t>
    </rPh>
    <rPh sb="11" eb="12">
      <t>スイ</t>
    </rPh>
    <rPh sb="13" eb="15">
      <t>スイシツ</t>
    </rPh>
    <rPh sb="16" eb="18">
      <t>カンシ</t>
    </rPh>
    <rPh sb="19" eb="20">
      <t>オコナ</t>
    </rPh>
    <phoneticPr fontId="14"/>
  </si>
  <si>
    <t>⑤</t>
    <phoneticPr fontId="2"/>
  </si>
  <si>
    <t>準不透水層の深さまで遮水壁（鋼矢板、ケーシング等）を設置する。</t>
    <rPh sb="0" eb="1">
      <t>ジュン</t>
    </rPh>
    <rPh sb="1" eb="2">
      <t>フ</t>
    </rPh>
    <rPh sb="2" eb="3">
      <t>トウ</t>
    </rPh>
    <rPh sb="3" eb="5">
      <t>スイソウ</t>
    </rPh>
    <rPh sb="6" eb="7">
      <t>フカ</t>
    </rPh>
    <rPh sb="10" eb="12">
      <t>シャスイ</t>
    </rPh>
    <rPh sb="12" eb="13">
      <t>ヘキ</t>
    </rPh>
    <rPh sb="14" eb="17">
      <t>コウヤイタ</t>
    </rPh>
    <rPh sb="23" eb="24">
      <t>ナド</t>
    </rPh>
    <rPh sb="26" eb="28">
      <t>セッチ</t>
    </rPh>
    <phoneticPr fontId="14"/>
  </si>
  <si>
    <t>⑥</t>
    <phoneticPr fontId="2"/>
  </si>
  <si>
    <t>第二帯水層以深を掘削するため、第一帯水層直下の準不透水層まで遮水壁を設置し、かつ下位帯水層への汚染拡散防止措置を講じ、施工終了時に準不透水層の回復を行う。</t>
    <rPh sb="0" eb="2">
      <t>ダイニ</t>
    </rPh>
    <rPh sb="2" eb="5">
      <t>タイスイソウ</t>
    </rPh>
    <rPh sb="5" eb="7">
      <t>イシン</t>
    </rPh>
    <rPh sb="8" eb="10">
      <t>クッサク</t>
    </rPh>
    <rPh sb="15" eb="17">
      <t>ダイイチ</t>
    </rPh>
    <rPh sb="17" eb="20">
      <t>タイスイソウ</t>
    </rPh>
    <rPh sb="20" eb="22">
      <t>チョッカ</t>
    </rPh>
    <rPh sb="23" eb="24">
      <t>ジュン</t>
    </rPh>
    <rPh sb="24" eb="27">
      <t>フトウスイ</t>
    </rPh>
    <rPh sb="27" eb="28">
      <t>ソウ</t>
    </rPh>
    <rPh sb="30" eb="32">
      <t>シャスイ</t>
    </rPh>
    <rPh sb="32" eb="33">
      <t>カベ</t>
    </rPh>
    <rPh sb="34" eb="36">
      <t>セッチ</t>
    </rPh>
    <rPh sb="40" eb="42">
      <t>カイ</t>
    </rPh>
    <rPh sb="42" eb="45">
      <t>タイスイソウ</t>
    </rPh>
    <rPh sb="47" eb="49">
      <t>オセン</t>
    </rPh>
    <rPh sb="49" eb="51">
      <t>カクサン</t>
    </rPh>
    <rPh sb="51" eb="53">
      <t>ボウシ</t>
    </rPh>
    <rPh sb="53" eb="55">
      <t>ソチ</t>
    </rPh>
    <rPh sb="56" eb="57">
      <t>コウ</t>
    </rPh>
    <rPh sb="59" eb="61">
      <t>セコウ</t>
    </rPh>
    <rPh sb="61" eb="64">
      <t>シュウリョウジ</t>
    </rPh>
    <rPh sb="65" eb="66">
      <t>ジュン</t>
    </rPh>
    <rPh sb="66" eb="69">
      <t>フトウスイ</t>
    </rPh>
    <rPh sb="69" eb="70">
      <t>ソウ</t>
    </rPh>
    <rPh sb="71" eb="73">
      <t>カイフク</t>
    </rPh>
    <rPh sb="74" eb="75">
      <t>オコナ</t>
    </rPh>
    <phoneticPr fontId="14"/>
  </si>
  <si>
    <t>⑦</t>
    <phoneticPr fontId="2"/>
  </si>
  <si>
    <t>観測井戸設置のため、Appendix-7に従い施工を行う。</t>
    <rPh sb="0" eb="2">
      <t>カンソク</t>
    </rPh>
    <rPh sb="2" eb="4">
      <t>イド</t>
    </rPh>
    <rPh sb="4" eb="6">
      <t>セッチ</t>
    </rPh>
    <rPh sb="21" eb="22">
      <t>シタガ</t>
    </rPh>
    <rPh sb="23" eb="25">
      <t>セコウ</t>
    </rPh>
    <rPh sb="26" eb="27">
      <t>オコナ</t>
    </rPh>
    <phoneticPr fontId="14"/>
  </si>
  <si>
    <t>解除手続き中、または掘削除去後の2年間地下水モニタリング中</t>
    <rPh sb="0" eb="2">
      <t>カイジョ</t>
    </rPh>
    <rPh sb="2" eb="4">
      <t>テツヅ</t>
    </rPh>
    <rPh sb="5" eb="6">
      <t>チュウ</t>
    </rPh>
    <rPh sb="10" eb="12">
      <t>クッサク</t>
    </rPh>
    <rPh sb="12" eb="14">
      <t>ジョキョ</t>
    </rPh>
    <rPh sb="14" eb="15">
      <t>ゴ</t>
    </rPh>
    <rPh sb="17" eb="19">
      <t>ネンカン</t>
    </rPh>
    <rPh sb="19" eb="22">
      <t>チカスイ</t>
    </rPh>
    <rPh sb="28" eb="29">
      <t>チュウ</t>
    </rPh>
    <phoneticPr fontId="14"/>
  </si>
  <si>
    <t>その他（備考欄に詳細を記入すること）</t>
    <phoneticPr fontId="14"/>
  </si>
  <si>
    <t>「その他」選択時は必ず「備考」を記入してください。</t>
    <phoneticPr fontId="2"/>
  </si>
  <si>
    <t xml:space="preserve">基準不適合土壌、特定有害物質又は特定有害部室を含む液体の飛散を防止するための措置（第53条第2項）
及び周辺環境保全対策
</t>
    <rPh sb="50" eb="51">
      <t>オヨ</t>
    </rPh>
    <phoneticPr fontId="2"/>
  </si>
  <si>
    <t>お知らせ看板</t>
    <rPh sb="1" eb="2">
      <t>シ</t>
    </rPh>
    <rPh sb="4" eb="6">
      <t>カンバン</t>
    </rPh>
    <phoneticPr fontId="2"/>
  </si>
  <si>
    <t>添付２</t>
    <rPh sb="0" eb="2">
      <t>テンプ</t>
    </rPh>
    <phoneticPr fontId="2"/>
  </si>
  <si>
    <t>必須・情報充足</t>
    <rPh sb="0" eb="2">
      <t>ヒッス</t>
    </rPh>
    <rPh sb="3" eb="7">
      <t>ジョウホウジュウソク</t>
    </rPh>
    <phoneticPr fontId="2"/>
  </si>
  <si>
    <t>仮囲いの設置</t>
    <rPh sb="0" eb="2">
      <t>カリガコ</t>
    </rPh>
    <rPh sb="4" eb="6">
      <t>セッチ</t>
    </rPh>
    <phoneticPr fontId="14"/>
  </si>
  <si>
    <t>散水</t>
    <rPh sb="0" eb="2">
      <t>サンスイ</t>
    </rPh>
    <phoneticPr fontId="14"/>
  </si>
  <si>
    <t>シート養生</t>
    <rPh sb="3" eb="5">
      <t>ヨウジョウ</t>
    </rPh>
    <phoneticPr fontId="14"/>
  </si>
  <si>
    <t>敷鉄板</t>
    <rPh sb="0" eb="3">
      <t>シキテッパン</t>
    </rPh>
    <phoneticPr fontId="14"/>
  </si>
  <si>
    <t>コンテナ(内袋付)やフレコンバック(内袋付)を使用した汚染土壌運搬</t>
    <rPh sb="23" eb="25">
      <t>シヨウ</t>
    </rPh>
    <rPh sb="27" eb="29">
      <t>オセン</t>
    </rPh>
    <rPh sb="29" eb="31">
      <t>ドジョウ</t>
    </rPh>
    <rPh sb="31" eb="33">
      <t>ウンパン</t>
    </rPh>
    <phoneticPr fontId="14"/>
  </si>
  <si>
    <t>防塵用フェンス・ネットの設置</t>
    <rPh sb="0" eb="3">
      <t>ボウジンヨウ</t>
    </rPh>
    <rPh sb="12" eb="14">
      <t>セッチ</t>
    </rPh>
    <phoneticPr fontId="2"/>
  </si>
  <si>
    <t>負圧テントの設置、排ガス処理</t>
    <rPh sb="0" eb="2">
      <t>フアツ</t>
    </rPh>
    <rPh sb="6" eb="8">
      <t>セッチ</t>
    </rPh>
    <rPh sb="9" eb="10">
      <t>ハイ</t>
    </rPh>
    <rPh sb="12" eb="14">
      <t>ショリ</t>
    </rPh>
    <phoneticPr fontId="2"/>
  </si>
  <si>
    <r>
      <rPr>
        <sz val="10.5"/>
        <rFont val="Meiryo UI"/>
        <family val="3"/>
        <charset val="128"/>
      </rPr>
      <t>粉塵又は有害物質濃度等の</t>
    </r>
    <r>
      <rPr>
        <sz val="10.5"/>
        <color theme="1"/>
        <rFont val="Meiryo UI"/>
        <family val="3"/>
        <charset val="128"/>
      </rPr>
      <t>周辺環境の監視（大気モニタリング）</t>
    </r>
    <rPh sb="0" eb="2">
      <t>フンジン</t>
    </rPh>
    <rPh sb="2" eb="3">
      <t>マタ</t>
    </rPh>
    <rPh sb="4" eb="6">
      <t>ユウガイ</t>
    </rPh>
    <rPh sb="6" eb="8">
      <t>ブッシツ</t>
    </rPh>
    <rPh sb="8" eb="10">
      <t>ノウド</t>
    </rPh>
    <rPh sb="10" eb="11">
      <t>ナド</t>
    </rPh>
    <rPh sb="12" eb="14">
      <t>シュウヘン</t>
    </rPh>
    <rPh sb="14" eb="16">
      <t>カンキョウ</t>
    </rPh>
    <rPh sb="17" eb="19">
      <t>カンシ</t>
    </rPh>
    <rPh sb="20" eb="22">
      <t>タイキ</t>
    </rPh>
    <phoneticPr fontId="2"/>
  </si>
  <si>
    <t>搬出車両の洗浄</t>
    <rPh sb="0" eb="2">
      <t>ハンシュツ</t>
    </rPh>
    <rPh sb="2" eb="4">
      <t>シャリョウ</t>
    </rPh>
    <rPh sb="5" eb="7">
      <t>センジョウ</t>
    </rPh>
    <phoneticPr fontId="2"/>
  </si>
  <si>
    <t>排水処理施設の設置、排水分析</t>
    <rPh sb="0" eb="2">
      <t>ハイスイ</t>
    </rPh>
    <rPh sb="2" eb="4">
      <t>ショリ</t>
    </rPh>
    <rPh sb="4" eb="6">
      <t>シセツ</t>
    </rPh>
    <rPh sb="7" eb="9">
      <t>セッチ</t>
    </rPh>
    <rPh sb="10" eb="12">
      <t>ハイスイ</t>
    </rPh>
    <rPh sb="12" eb="14">
      <t>ブンセキ</t>
    </rPh>
    <phoneticPr fontId="2"/>
  </si>
  <si>
    <t>運搬時の被覆（シート被覆等）</t>
    <rPh sb="0" eb="2">
      <t>ウンパン</t>
    </rPh>
    <rPh sb="2" eb="3">
      <t>ジ</t>
    </rPh>
    <rPh sb="4" eb="6">
      <t>ヒフク</t>
    </rPh>
    <rPh sb="10" eb="12">
      <t>ヒフク</t>
    </rPh>
    <rPh sb="12" eb="13">
      <t>ナド</t>
    </rPh>
    <phoneticPr fontId="2"/>
  </si>
  <si>
    <t>運搬時の積載状況の随時確認</t>
    <rPh sb="0" eb="2">
      <t>ウンパン</t>
    </rPh>
    <rPh sb="2" eb="3">
      <t>ジ</t>
    </rPh>
    <rPh sb="4" eb="6">
      <t>セキサイ</t>
    </rPh>
    <rPh sb="6" eb="8">
      <t>ジョウキョウ</t>
    </rPh>
    <rPh sb="9" eb="11">
      <t>ズイジ</t>
    </rPh>
    <rPh sb="11" eb="13">
      <t>カクニン</t>
    </rPh>
    <phoneticPr fontId="2"/>
  </si>
  <si>
    <t>低騒音、低振動の機械の使用</t>
    <rPh sb="0" eb="3">
      <t>テイソウオン</t>
    </rPh>
    <rPh sb="4" eb="7">
      <t>テイシンドウ</t>
    </rPh>
    <rPh sb="8" eb="10">
      <t>キカイ</t>
    </rPh>
    <rPh sb="11" eb="13">
      <t>シヨウ</t>
    </rPh>
    <phoneticPr fontId="2"/>
  </si>
  <si>
    <t>作業員の衛生管理（靴の洗浄等）</t>
    <rPh sb="0" eb="3">
      <t>サギョウイン</t>
    </rPh>
    <rPh sb="4" eb="6">
      <t>エイセイ</t>
    </rPh>
    <rPh sb="6" eb="8">
      <t>カンリ</t>
    </rPh>
    <rPh sb="9" eb="10">
      <t>クツ</t>
    </rPh>
    <rPh sb="11" eb="13">
      <t>センジョウ</t>
    </rPh>
    <rPh sb="13" eb="14">
      <t>ナド</t>
    </rPh>
    <phoneticPr fontId="2"/>
  </si>
  <si>
    <t>その他（備考欄に詳細を記入すること）</t>
    <rPh sb="4" eb="6">
      <t>ビコウ</t>
    </rPh>
    <rPh sb="6" eb="7">
      <t>ラン</t>
    </rPh>
    <rPh sb="8" eb="10">
      <t>ショウサイ</t>
    </rPh>
    <rPh sb="11" eb="13">
      <t>キニュウ</t>
    </rPh>
    <phoneticPr fontId="14"/>
  </si>
  <si>
    <t>飛び地間移動の実施の有無</t>
    <rPh sb="7" eb="9">
      <t>ジッシ</t>
    </rPh>
    <rPh sb="10" eb="12">
      <t>ウム</t>
    </rPh>
    <phoneticPr fontId="2"/>
  </si>
  <si>
    <t>無</t>
    <rPh sb="0" eb="1">
      <t>ナシ</t>
    </rPh>
    <phoneticPr fontId="2"/>
  </si>
  <si>
    <t>飛び地間移動により、人の健康に係る被害が生ずるおそれがないようにする措置（第53条第3項）
※飛び地間移動を行う場合のみ</t>
    <rPh sb="0" eb="1">
      <t>ト</t>
    </rPh>
    <rPh sb="2" eb="3">
      <t>チ</t>
    </rPh>
    <rPh sb="3" eb="4">
      <t>カン</t>
    </rPh>
    <rPh sb="4" eb="6">
      <t>イドウ</t>
    </rPh>
    <rPh sb="10" eb="11">
      <t>ヒト</t>
    </rPh>
    <rPh sb="12" eb="14">
      <t>ケンコウ</t>
    </rPh>
    <rPh sb="15" eb="16">
      <t>カカ</t>
    </rPh>
    <rPh sb="17" eb="19">
      <t>ヒガイ</t>
    </rPh>
    <rPh sb="20" eb="21">
      <t>ショウ</t>
    </rPh>
    <rPh sb="34" eb="36">
      <t>ソチ</t>
    </rPh>
    <rPh sb="37" eb="38">
      <t>ダイ</t>
    </rPh>
    <rPh sb="40" eb="41">
      <t>ジョウ</t>
    </rPh>
    <rPh sb="41" eb="42">
      <t>ダイ</t>
    </rPh>
    <rPh sb="43" eb="44">
      <t>コウ</t>
    </rPh>
    <rPh sb="51" eb="53">
      <t>イドウ</t>
    </rPh>
    <phoneticPr fontId="7"/>
  </si>
  <si>
    <t>飛び地間移動を行う場合のみ必ず選択してください。</t>
    <rPh sb="13" eb="14">
      <t>カナラ</t>
    </rPh>
    <rPh sb="15" eb="17">
      <t>センタク</t>
    </rPh>
    <phoneticPr fontId="2"/>
  </si>
  <si>
    <t>シート被覆</t>
    <rPh sb="3" eb="5">
      <t>ヒフク</t>
    </rPh>
    <phoneticPr fontId="14"/>
  </si>
  <si>
    <t>汚染状態の管理</t>
    <rPh sb="0" eb="2">
      <t>オセン</t>
    </rPh>
    <rPh sb="2" eb="4">
      <t>ジョウタイ</t>
    </rPh>
    <rPh sb="5" eb="7">
      <t>カンリ</t>
    </rPh>
    <phoneticPr fontId="14"/>
  </si>
  <si>
    <t>溶出量基準不適合の土壌は地下水位以深の埋戻しには利用しない</t>
    <rPh sb="5" eb="8">
      <t>フテキゴウ</t>
    </rPh>
    <phoneticPr fontId="14"/>
  </si>
  <si>
    <t>含有量基準不適合土壌を盛土するため、別途対策を行う</t>
    <rPh sb="5" eb="8">
      <t>フテキゴウ</t>
    </rPh>
    <rPh sb="18" eb="20">
      <t>ベット</t>
    </rPh>
    <rPh sb="20" eb="22">
      <t>タイサク</t>
    </rPh>
    <rPh sb="23" eb="24">
      <t>オコナ</t>
    </rPh>
    <phoneticPr fontId="14"/>
  </si>
  <si>
    <t>土地の形質の変更後、人の健康に係る被害が生ずるおそれがないようにする措置（第53条第4項）</t>
    <phoneticPr fontId="2"/>
  </si>
  <si>
    <t>※形質変更終了後、当該土地の基準不適合土壌が飛散流出しないようにしてください</t>
    <phoneticPr fontId="2"/>
  </si>
  <si>
    <t>舗装（アスファルト3cm以上又はコンクリート10cm以上）</t>
    <rPh sb="0" eb="2">
      <t>ホソウ</t>
    </rPh>
    <rPh sb="12" eb="14">
      <t>イジョウ</t>
    </rPh>
    <rPh sb="14" eb="15">
      <t>マタ</t>
    </rPh>
    <rPh sb="26" eb="28">
      <t>イジョウ</t>
    </rPh>
    <phoneticPr fontId="2"/>
  </si>
  <si>
    <t>添付３</t>
    <rPh sb="0" eb="2">
      <t>テンプ</t>
    </rPh>
    <phoneticPr fontId="2"/>
  </si>
  <si>
    <t>盛土（50cm以上）</t>
    <rPh sb="0" eb="2">
      <t>モリド</t>
    </rPh>
    <phoneticPr fontId="2"/>
  </si>
  <si>
    <t>立入禁止（囲い、被覆、立札）</t>
    <rPh sb="0" eb="2">
      <t>タチイリ</t>
    </rPh>
    <rPh sb="2" eb="4">
      <t>キンシ</t>
    </rPh>
    <phoneticPr fontId="2"/>
  </si>
  <si>
    <t>基準適合土による埋戻し（50ｃｍ以上）</t>
    <phoneticPr fontId="2"/>
  </si>
  <si>
    <t>全量除去済み</t>
    <phoneticPr fontId="2"/>
  </si>
  <si>
    <t>土壌搬出の有無</t>
    <rPh sb="0" eb="2">
      <t>ドジョウ</t>
    </rPh>
    <rPh sb="2" eb="4">
      <t>ハンシュツ</t>
    </rPh>
    <rPh sb="5" eb="7">
      <t>ウム</t>
    </rPh>
    <phoneticPr fontId="2"/>
  </si>
  <si>
    <t>必須・チェック有無</t>
    <rPh sb="0" eb="2">
      <t>ヒッス</t>
    </rPh>
    <rPh sb="7" eb="9">
      <t>ウム</t>
    </rPh>
    <phoneticPr fontId="2"/>
  </si>
  <si>
    <t>搬出先
※「土壌搬出の有無」が「有」の場合</t>
    <rPh sb="0" eb="2">
      <t>ハンシュツ</t>
    </rPh>
    <rPh sb="2" eb="3">
      <t>サキ</t>
    </rPh>
    <rPh sb="16" eb="17">
      <t>アリ</t>
    </rPh>
    <phoneticPr fontId="2"/>
  </si>
  <si>
    <t>汚染土壌処理施設</t>
    <rPh sb="0" eb="2">
      <t>オセン</t>
    </rPh>
    <rPh sb="2" eb="4">
      <t>ドジョウ</t>
    </rPh>
    <rPh sb="4" eb="6">
      <t>ショリ</t>
    </rPh>
    <rPh sb="6" eb="8">
      <t>シセツ</t>
    </rPh>
    <phoneticPr fontId="2"/>
  </si>
  <si>
    <t>（移動先：</t>
    <phoneticPr fontId="2"/>
  </si>
  <si>
    <t>指－9999号</t>
    <phoneticPr fontId="2"/>
  </si>
  <si>
    <t>）</t>
    <phoneticPr fontId="2"/>
  </si>
  <si>
    <t>区域間移動</t>
    <phoneticPr fontId="2"/>
  </si>
  <si>
    <t>飛び地間移動</t>
  </si>
  <si>
    <t>汚染土壌処理方法
※「搬出先」が「汚染土壌処理施設」の場合</t>
    <rPh sb="0" eb="2">
      <t>オセン</t>
    </rPh>
    <rPh sb="2" eb="4">
      <t>ドジョウ</t>
    </rPh>
    <rPh sb="4" eb="6">
      <t>ショリ</t>
    </rPh>
    <rPh sb="6" eb="8">
      <t>ホウホウ</t>
    </rPh>
    <phoneticPr fontId="2"/>
  </si>
  <si>
    <t>浄化等処理施設（浄化）</t>
  </si>
  <si>
    <t>セメント製造施設</t>
  </si>
  <si>
    <t>浄化等処理施設（融解）</t>
  </si>
  <si>
    <t>埋立処理施設</t>
  </si>
  <si>
    <t>浄化等処理施設（不溶化）</t>
  </si>
  <si>
    <t>分別等処理施設</t>
  </si>
  <si>
    <t>自然由来等土壌利用施設（自然由来等土壌構造物利用施設）</t>
  </si>
  <si>
    <t>自然由来等土壌利用施設（自然由来等土壌海面埋立施設）</t>
  </si>
  <si>
    <t xml:space="preserve">埋戻し土壌の品質管理
</t>
    <rPh sb="0" eb="2">
      <t>ウメモド</t>
    </rPh>
    <rPh sb="3" eb="5">
      <t>ドジョウ</t>
    </rPh>
    <rPh sb="6" eb="8">
      <t>ヒンシツ</t>
    </rPh>
    <rPh sb="8" eb="10">
      <t>カンリ</t>
    </rPh>
    <phoneticPr fontId="2"/>
  </si>
  <si>
    <t>添付書類、図番号等</t>
    <rPh sb="8" eb="9">
      <t>ナド</t>
    </rPh>
    <phoneticPr fontId="2"/>
  </si>
  <si>
    <t>掘削土の仮置き・埋戻し</t>
    <rPh sb="0" eb="2">
      <t>クッサク</t>
    </rPh>
    <rPh sb="2" eb="3">
      <t>ド</t>
    </rPh>
    <rPh sb="4" eb="6">
      <t>カリオ</t>
    </rPh>
    <rPh sb="8" eb="10">
      <t>ウメモド</t>
    </rPh>
    <phoneticPr fontId="14"/>
  </si>
  <si>
    <t>添付４</t>
  </si>
  <si>
    <t>同一契機での土壌調査(当該区域において指定を受けるに至った土壌汚染状況調査)において基準適合が確認された土壌により埋め戻す。</t>
  </si>
  <si>
    <t>区域間移動した土壌により埋め戻す（埋立地特例区域、自然由来特例区域）</t>
    <rPh sb="0" eb="2">
      <t>クイキ</t>
    </rPh>
    <rPh sb="2" eb="3">
      <t>カン</t>
    </rPh>
    <rPh sb="3" eb="5">
      <t>イドウ</t>
    </rPh>
    <rPh sb="7" eb="9">
      <t>ドジョウ</t>
    </rPh>
    <rPh sb="12" eb="13">
      <t>ウ</t>
    </rPh>
    <rPh sb="14" eb="15">
      <t>モド</t>
    </rPh>
    <rPh sb="17" eb="20">
      <t>ウメタテチ</t>
    </rPh>
    <rPh sb="20" eb="22">
      <t>トクレイ</t>
    </rPh>
    <rPh sb="22" eb="24">
      <t>クイキ</t>
    </rPh>
    <rPh sb="25" eb="27">
      <t>シゼン</t>
    </rPh>
    <rPh sb="27" eb="29">
      <t>ユライ</t>
    </rPh>
    <rPh sb="29" eb="31">
      <t>トクレイ</t>
    </rPh>
    <rPh sb="31" eb="33">
      <t>クイキ</t>
    </rPh>
    <phoneticPr fontId="14"/>
  </si>
  <si>
    <t>飛び地間移動した土壌により埋め戻す</t>
    <rPh sb="0" eb="1">
      <t>ト</t>
    </rPh>
    <rPh sb="2" eb="3">
      <t>チ</t>
    </rPh>
    <rPh sb="3" eb="4">
      <t>カン</t>
    </rPh>
    <rPh sb="4" eb="6">
      <t>イドウ</t>
    </rPh>
    <rPh sb="8" eb="10">
      <t>ドジョウ</t>
    </rPh>
    <rPh sb="13" eb="14">
      <t>ウ</t>
    </rPh>
    <rPh sb="15" eb="16">
      <t>モド</t>
    </rPh>
    <phoneticPr fontId="14"/>
  </si>
  <si>
    <t>平成31年環境省告示第６号に基づく分析で基準適合を確認した土壌により埋め戻す。</t>
    <phoneticPr fontId="14"/>
  </si>
  <si>
    <t>同一契機の地歴調査により汚染のおそれが無いことが確認された場内土により埋め戻す</t>
    <rPh sb="0" eb="2">
      <t>ドウイツ</t>
    </rPh>
    <rPh sb="2" eb="4">
      <t>ケイキ</t>
    </rPh>
    <rPh sb="24" eb="26">
      <t>カクニン</t>
    </rPh>
    <rPh sb="35" eb="36">
      <t>ウ</t>
    </rPh>
    <rPh sb="37" eb="38">
      <t>モド</t>
    </rPh>
    <phoneticPr fontId="2"/>
  </si>
  <si>
    <t>該当なし（掘削を行わない場合、埋戻しをしない場合、今後予定している新築等別工事の際に埋戻しを行う場合）</t>
    <rPh sb="0" eb="2">
      <t>ガイトウ</t>
    </rPh>
    <rPh sb="5" eb="7">
      <t>クッサク</t>
    </rPh>
    <rPh sb="8" eb="9">
      <t>オコナ</t>
    </rPh>
    <rPh sb="12" eb="14">
      <t>バアイ</t>
    </rPh>
    <rPh sb="15" eb="17">
      <t>ウメモド</t>
    </rPh>
    <rPh sb="22" eb="24">
      <t>バアイ</t>
    </rPh>
    <rPh sb="25" eb="27">
      <t>コンゴ</t>
    </rPh>
    <rPh sb="27" eb="29">
      <t>ヨテイ</t>
    </rPh>
    <rPh sb="33" eb="35">
      <t>シンチク</t>
    </rPh>
    <rPh sb="40" eb="41">
      <t>サイ</t>
    </rPh>
    <phoneticPr fontId="7"/>
  </si>
  <si>
    <t>その他（備考欄に詳細を記入すること）</t>
    <rPh sb="4" eb="6">
      <t>ビコウ</t>
    </rPh>
    <rPh sb="6" eb="7">
      <t>ラン</t>
    </rPh>
    <rPh sb="8" eb="10">
      <t>ショウサイ</t>
    </rPh>
    <rPh sb="11" eb="13">
      <t>キニュウ</t>
    </rPh>
    <phoneticPr fontId="7"/>
  </si>
  <si>
    <t xml:space="preserve">指定解除を伴わない完了時の確認事項
※「指定解除に向けた措置の実施の有無」が「無」の場合に選択が望ましい
</t>
    <rPh sb="0" eb="4">
      <t>シテイカイジョ</t>
    </rPh>
    <rPh sb="5" eb="6">
      <t>トモナ</t>
    </rPh>
    <rPh sb="9" eb="12">
      <t>カンリョウジ</t>
    </rPh>
    <rPh sb="13" eb="17">
      <t>カクニンジコウ</t>
    </rPh>
    <rPh sb="39" eb="40">
      <t>ナシ</t>
    </rPh>
    <rPh sb="45" eb="47">
      <t>センタク</t>
    </rPh>
    <rPh sb="48" eb="49">
      <t>ノゾ</t>
    </rPh>
    <phoneticPr fontId="2"/>
  </si>
  <si>
    <t>条件必須</t>
    <rPh sb="0" eb="2">
      <t>ジョウケン</t>
    </rPh>
    <rPh sb="2" eb="4">
      <t>ヒッス</t>
    </rPh>
    <phoneticPr fontId="2"/>
  </si>
  <si>
    <t>汚染状態の変更</t>
    <rPh sb="0" eb="2">
      <t>オセン</t>
    </rPh>
    <rPh sb="2" eb="4">
      <t>ジョウタイ</t>
    </rPh>
    <rPh sb="5" eb="7">
      <t>ヘンコウ</t>
    </rPh>
    <phoneticPr fontId="2"/>
  </si>
  <si>
    <t>舗装厚等の検尺写真及び断面図（含有量基準超過が表層に残置される場合）
　※確認事項に記載が無い場合は要措置区域となる場合有</t>
    <rPh sb="0" eb="2">
      <t>ホソウ</t>
    </rPh>
    <rPh sb="2" eb="3">
      <t>アツ</t>
    </rPh>
    <rPh sb="3" eb="4">
      <t>トウ</t>
    </rPh>
    <rPh sb="5" eb="6">
      <t>ケン</t>
    </rPh>
    <rPh sb="6" eb="7">
      <t>ジャク</t>
    </rPh>
    <rPh sb="7" eb="9">
      <t>シャシン</t>
    </rPh>
    <rPh sb="9" eb="10">
      <t>オヨ</t>
    </rPh>
    <rPh sb="11" eb="14">
      <t>ダンメンズ</t>
    </rPh>
    <rPh sb="15" eb="18">
      <t>ガンユウリョウ</t>
    </rPh>
    <rPh sb="18" eb="20">
      <t>キジュン</t>
    </rPh>
    <rPh sb="20" eb="22">
      <t>チョウカ</t>
    </rPh>
    <rPh sb="23" eb="25">
      <t>ヒョウソウ</t>
    </rPh>
    <rPh sb="26" eb="28">
      <t>ザンチ</t>
    </rPh>
    <rPh sb="31" eb="33">
      <t>バアイ</t>
    </rPh>
    <phoneticPr fontId="2"/>
  </si>
  <si>
    <t>交付者による管理票の確認</t>
    <rPh sb="0" eb="2">
      <t>コウフ</t>
    </rPh>
    <rPh sb="2" eb="3">
      <t>シャ</t>
    </rPh>
    <rPh sb="6" eb="8">
      <t>カンリ</t>
    </rPh>
    <rPh sb="8" eb="9">
      <t>ヒョウ</t>
    </rPh>
    <rPh sb="10" eb="12">
      <t>カクニン</t>
    </rPh>
    <phoneticPr fontId="2"/>
  </si>
  <si>
    <t>検尺による出来形確認（区域外土壌入れ替え等の措置を実施した場合）</t>
    <rPh sb="0" eb="2">
      <t>ケンジャク</t>
    </rPh>
    <rPh sb="5" eb="8">
      <t>デキガタ</t>
    </rPh>
    <rPh sb="8" eb="10">
      <t>カクニン</t>
    </rPh>
    <rPh sb="11" eb="14">
      <t>クイキガイ</t>
    </rPh>
    <rPh sb="14" eb="16">
      <t>ドジョウ</t>
    </rPh>
    <rPh sb="16" eb="17">
      <t>イ</t>
    </rPh>
    <rPh sb="18" eb="19">
      <t>カ</t>
    </rPh>
    <rPh sb="20" eb="21">
      <t>トウ</t>
    </rPh>
    <rPh sb="22" eb="24">
      <t>ソチ</t>
    </rPh>
    <rPh sb="25" eb="27">
      <t>ジッシ</t>
    </rPh>
    <rPh sb="29" eb="31">
      <t>バアイ</t>
    </rPh>
    <phoneticPr fontId="2"/>
  </si>
  <si>
    <t>その他（備考欄に詳細を記入すること）</t>
    <rPh sb="4" eb="6">
      <t>ビコウ</t>
    </rPh>
    <rPh sb="6" eb="7">
      <t>ラン</t>
    </rPh>
    <rPh sb="8" eb="10">
      <t>ショウサイ</t>
    </rPh>
    <rPh sb="11" eb="13">
      <t>キニュウ</t>
    </rPh>
    <phoneticPr fontId="2"/>
  </si>
  <si>
    <t xml:space="preserve">指定解除等における完了時の確認事項
※「指定解除に向けた措置の実施の有無」が「有」の場合
</t>
    <rPh sb="0" eb="2">
      <t>シテイ</t>
    </rPh>
    <rPh sb="2" eb="4">
      <t>カイジョ</t>
    </rPh>
    <rPh sb="4" eb="5">
      <t>トウ</t>
    </rPh>
    <rPh sb="9" eb="11">
      <t>カンリョウ</t>
    </rPh>
    <rPh sb="11" eb="12">
      <t>ジ</t>
    </rPh>
    <rPh sb="13" eb="15">
      <t>カクニン</t>
    </rPh>
    <rPh sb="15" eb="17">
      <t>ジコウ</t>
    </rPh>
    <phoneticPr fontId="2"/>
  </si>
  <si>
    <t>写真</t>
    <rPh sb="0" eb="2">
      <t>シャシン</t>
    </rPh>
    <phoneticPr fontId="2"/>
  </si>
  <si>
    <t>添付５</t>
  </si>
  <si>
    <t>検尺による出来形確認</t>
    <rPh sb="0" eb="2">
      <t>ケンジャク</t>
    </rPh>
    <rPh sb="5" eb="8">
      <t>デキガタ</t>
    </rPh>
    <rPh sb="8" eb="10">
      <t>カクニン</t>
    </rPh>
    <phoneticPr fontId="2"/>
  </si>
  <si>
    <t>地下水のモニタリング</t>
    <rPh sb="0" eb="3">
      <t>チカスイ</t>
    </rPh>
    <phoneticPr fontId="2"/>
  </si>
  <si>
    <t>土壌分析（原位置浄化時のチェックボーリング）</t>
    <rPh sb="0" eb="2">
      <t>ドジョウ</t>
    </rPh>
    <rPh sb="2" eb="4">
      <t>ブンセキ</t>
    </rPh>
    <rPh sb="5" eb="8">
      <t>ゲンイチ</t>
    </rPh>
    <rPh sb="8" eb="10">
      <t>ジョウカ</t>
    </rPh>
    <rPh sb="10" eb="11">
      <t>ジ</t>
    </rPh>
    <phoneticPr fontId="2"/>
  </si>
  <si>
    <t>汚染状態の変更</t>
    <phoneticPr fontId="2"/>
  </si>
  <si>
    <t>任意</t>
    <rPh sb="0" eb="2">
      <t>ニンイ</t>
    </rPh>
    <phoneticPr fontId="2"/>
  </si>
  <si>
    <t>該当選択</t>
    <rPh sb="0" eb="4">
      <t>ガイトウセンタク</t>
    </rPh>
    <phoneticPr fontId="2"/>
  </si>
  <si>
    <t>有無</t>
    <rPh sb="0" eb="2">
      <t>ウム</t>
    </rPh>
    <phoneticPr fontId="2"/>
  </si>
  <si>
    <t>条例の届出（第117条第3項）代用の有無</t>
  </si>
  <si>
    <t>指定解除に向けた措置の実施の有無</t>
  </si>
  <si>
    <t>●</t>
    <phoneticPr fontId="2"/>
  </si>
  <si>
    <t>有（全部解除）</t>
  </si>
  <si>
    <t>無（旧条例下における特例適用のため）</t>
  </si>
  <si>
    <t>必ずいずれかのを選択してください。</t>
    <rPh sb="0" eb="1">
      <t>カナラ</t>
    </rPh>
    <rPh sb="8" eb="10">
      <t>センタク</t>
    </rPh>
    <phoneticPr fontId="2"/>
  </si>
  <si>
    <t>選択時は必ず「工種」、「添付書類、図番号」を記入してください。</t>
    <rPh sb="0" eb="3">
      <t>センタクジ</t>
    </rPh>
    <rPh sb="7" eb="8">
      <t>コウ</t>
    </rPh>
    <rPh sb="8" eb="9">
      <t>シュ</t>
    </rPh>
    <rPh sb="12" eb="14">
      <t>テンプ</t>
    </rPh>
    <rPh sb="14" eb="16">
      <t>ショルイ</t>
    </rPh>
    <rPh sb="17" eb="20">
      <t>ズバンゴウ</t>
    </rPh>
    <rPh sb="22" eb="24">
      <t>キニュウ</t>
    </rPh>
    <phoneticPr fontId="2"/>
  </si>
  <si>
    <t>選択時は、必ず①～⑦のいずれかを選択してください。</t>
    <rPh sb="0" eb="3">
      <t>センタクジ</t>
    </rPh>
    <rPh sb="5" eb="6">
      <t>カナラ</t>
    </rPh>
    <rPh sb="16" eb="18">
      <t>センタク</t>
    </rPh>
    <phoneticPr fontId="2"/>
  </si>
  <si>
    <t>①～⑦の選択時は、前提の項目を選択したうえで、必ず「工種」、「添付書類、図番号」を記入してください。</t>
    <rPh sb="4" eb="7">
      <t>センタクジ</t>
    </rPh>
    <rPh sb="9" eb="11">
      <t>ゼンテイ</t>
    </rPh>
    <rPh sb="12" eb="14">
      <t>コウモク</t>
    </rPh>
    <rPh sb="15" eb="17">
      <t>センタク</t>
    </rPh>
    <rPh sb="26" eb="27">
      <t>コウ</t>
    </rPh>
    <rPh sb="27" eb="28">
      <t>シュ</t>
    </rPh>
    <rPh sb="31" eb="33">
      <t>テンプ</t>
    </rPh>
    <rPh sb="33" eb="35">
      <t>ショルイ</t>
    </rPh>
    <rPh sb="36" eb="39">
      <t>ズバンゴウ</t>
    </rPh>
    <rPh sb="41" eb="43">
      <t>キニュウ</t>
    </rPh>
    <phoneticPr fontId="2"/>
  </si>
  <si>
    <t>選択時は必ず「添付書類、図番号」を記入してください。</t>
    <rPh sb="0" eb="3">
      <t>センタクジ</t>
    </rPh>
    <rPh sb="7" eb="9">
      <t>テンプ</t>
    </rPh>
    <rPh sb="9" eb="11">
      <t>ショルイ</t>
    </rPh>
    <rPh sb="12" eb="15">
      <t>ズバンゴウ</t>
    </rPh>
    <rPh sb="17" eb="19">
      <t>キニュウ</t>
    </rPh>
    <phoneticPr fontId="2"/>
  </si>
  <si>
    <t>土壌搬出を行う場合のみ必ずいずれかのを選択してください。</t>
    <rPh sb="11" eb="12">
      <t>カナラ</t>
    </rPh>
    <rPh sb="19" eb="21">
      <t>センタク</t>
    </rPh>
    <phoneticPr fontId="2"/>
  </si>
  <si>
    <t>選択時は必ず指定番号等の移動先を示す情報を記入してください。</t>
    <rPh sb="0" eb="3">
      <t>センタクジ</t>
    </rPh>
    <rPh sb="6" eb="8">
      <t>シテイ</t>
    </rPh>
    <rPh sb="8" eb="10">
      <t>バンゴウ</t>
    </rPh>
    <rPh sb="10" eb="11">
      <t>ナド</t>
    </rPh>
    <rPh sb="12" eb="14">
      <t>イドウ</t>
    </rPh>
    <rPh sb="14" eb="15">
      <t>サキ</t>
    </rPh>
    <rPh sb="16" eb="17">
      <t>シメ</t>
    </rPh>
    <rPh sb="18" eb="20">
      <t>ジョウホウ</t>
    </rPh>
    <rPh sb="21" eb="23">
      <t>キニュウ</t>
    </rPh>
    <phoneticPr fontId="2"/>
  </si>
  <si>
    <t>「搬出先」で「汚染土壌処理施設」を選択した場合は必ずいずれかのを選択してください。</t>
    <rPh sb="17" eb="19">
      <t>センタク</t>
    </rPh>
    <phoneticPr fontId="2"/>
  </si>
  <si>
    <t>選択時は必ず「添付書類、図番号等」を記入してください。</t>
    <rPh sb="0" eb="3">
      <t>センタクジ</t>
    </rPh>
    <rPh sb="7" eb="9">
      <t>テンプ</t>
    </rPh>
    <rPh sb="9" eb="11">
      <t>ショルイ</t>
    </rPh>
    <rPh sb="12" eb="13">
      <t>ズ</t>
    </rPh>
    <rPh sb="13" eb="15">
      <t>バンゴウ</t>
    </rPh>
    <rPh sb="15" eb="16">
      <t>ナド</t>
    </rPh>
    <rPh sb="18" eb="20">
      <t>キニュウ</t>
    </rPh>
    <phoneticPr fontId="2"/>
  </si>
  <si>
    <t>解除を伴わず報告を行いたい場合は必ずいずれかのを選択してください。</t>
    <rPh sb="16" eb="17">
      <t>カナラ</t>
    </rPh>
    <rPh sb="24" eb="26">
      <t>センタク</t>
    </rPh>
    <phoneticPr fontId="2"/>
  </si>
  <si>
    <t>「措置の種類」で”舗装”、”立入禁止”、”盛土”を選択した場合は、必ず選択してください。選択時は必ず「添付書類、図番号等」を記入してください。</t>
    <rPh sb="33" eb="34">
      <t>カナラ</t>
    </rPh>
    <rPh sb="35" eb="37">
      <t>センタク</t>
    </rPh>
    <rPh sb="44" eb="47">
      <t>センタクジ</t>
    </rPh>
    <rPh sb="51" eb="53">
      <t>テンプ</t>
    </rPh>
    <rPh sb="53" eb="55">
      <t>ショルイ</t>
    </rPh>
    <rPh sb="56" eb="57">
      <t>ズ</t>
    </rPh>
    <rPh sb="57" eb="59">
      <t>バンゴウ</t>
    </rPh>
    <rPh sb="59" eb="60">
      <t>ナド</t>
    </rPh>
    <rPh sb="62" eb="64">
      <t>キニュウ</t>
    </rPh>
    <phoneticPr fontId="2"/>
  </si>
  <si>
    <t>「指定解除に向けた措置の実施の有無」が「有」の場合、必ずいずれかのを選択してください。</t>
  </si>
  <si>
    <t>「お知らせ看板」は必須の対策としているため、選択のうえ、「添付書類・図番号」をご記入ください。</t>
    <rPh sb="22" eb="24">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</si>
</sst>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游ゴシック"/>
      <family val="2"/>
      <charset val="128"/>
      <scheme val="minor"/>
    </font>
    <font>
      <sz val="11"/>
      <color theme="1"/>
      <name val="Meiryo UI"/>
      <family val="3"/>
      <charset val="128"/>
    </font>
    <font>
      <sz val="6"/>
      <name val="游ゴシック"/>
      <family val="2"/>
      <charset val="128"/>
      <scheme val="minor"/>
    </font>
    <font>
      <sz val="6"/>
      <color theme="1"/>
      <name val="Meiryo UI"/>
      <family val="3"/>
      <charset val="128"/>
    </font>
    <font>
      <b/>
      <sz val="10.5"/>
      <color theme="1"/>
      <name val="Meiryo UI"/>
      <family val="3"/>
      <charset val="128"/>
    </font>
    <font>
      <sz val="11"/>
      <name val="ＭＳ Ｐゴシック"/>
      <family val="3"/>
      <charset val="128"/>
    </font>
    <font>
      <sz val="18"/>
      <name val="Meiryo UI"/>
      <family val="3"/>
      <charset val="128"/>
    </font>
    <font>
      <sz val="6"/>
      <name val="ＭＳ Ｐゴシック"/>
      <family val="3"/>
      <charset val="128"/>
    </font>
    <font>
      <sz val="12"/>
      <color theme="1"/>
      <name val="Meiryo UI"/>
      <family val="3"/>
      <charset val="128"/>
    </font>
    <font>
      <sz val="10.5"/>
      <name val="Meiryo UI"/>
      <family val="3"/>
      <charset val="128"/>
    </font>
    <font>
      <sz val="10.5"/>
      <color theme="1"/>
      <name val="Meiryo UI"/>
      <family val="3"/>
      <charset val="128"/>
    </font>
    <font>
      <b/>
      <sz val="10.5"/>
      <color rgb="FFC00000"/>
      <name val="Meiryo UI"/>
      <family val="3"/>
      <charset val="128"/>
    </font>
    <font>
      <sz val="14"/>
      <name val="Meiryo UI"/>
      <family val="3"/>
      <charset val="128"/>
    </font>
    <font>
      <sz val="10.5"/>
      <color rgb="FFFF0000"/>
      <name val="Meiryo UI"/>
      <family val="3"/>
      <charset val="128"/>
    </font>
    <font>
      <b/>
      <sz val="11"/>
      <color indexed="8"/>
      <name val="ＭＳ Ｐゴシック"/>
      <family val="3"/>
      <charset val="128"/>
    </font>
    <font>
      <sz val="10"/>
      <color theme="1"/>
      <name val="Meiryo UI"/>
      <family val="3"/>
      <charset val="128"/>
    </font>
    <font>
      <sz val="11"/>
      <name val="Meiryo UI"/>
      <family val="3"/>
      <charset val="128"/>
    </font>
    <font>
      <b/>
      <sz val="11"/>
      <color theme="1"/>
      <name val="Meiryo UI"/>
      <family val="3"/>
      <charset val="128"/>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5" fillId="0" borderId="0">
      <alignment vertical="center"/>
    </xf>
  </cellStyleXfs>
  <cellXfs count="24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6" fillId="0" borderId="0" xfId="1" applyFont="1" applyAlignment="1">
      <alignment horizontal="left" vertical="center"/>
    </xf>
    <xf numFmtId="0" fontId="3" fillId="2" borderId="0" xfId="0" applyFont="1" applyFill="1">
      <alignment vertical="center"/>
    </xf>
    <xf numFmtId="0" fontId="4" fillId="0" borderId="0" xfId="0" applyFont="1" applyAlignment="1">
      <alignment horizontal="center" vertical="center" shrinkToFit="1"/>
    </xf>
    <xf numFmtId="0" fontId="8" fillId="0" borderId="0" xfId="0" applyFont="1">
      <alignment vertical="center"/>
    </xf>
    <xf numFmtId="0" fontId="9" fillId="0" borderId="4" xfId="0" applyFont="1" applyBorder="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lignment vertical="center"/>
    </xf>
    <xf numFmtId="0" fontId="11" fillId="0" borderId="0" xfId="0" applyFont="1">
      <alignment vertical="center"/>
    </xf>
    <xf numFmtId="0" fontId="4" fillId="0" borderId="0" xfId="0" applyFont="1" applyAlignment="1">
      <alignment vertical="center" shrinkToFit="1"/>
    </xf>
    <xf numFmtId="0" fontId="10" fillId="0" borderId="0" xfId="0" applyFont="1">
      <alignment vertical="center"/>
    </xf>
    <xf numFmtId="0" fontId="9" fillId="0" borderId="7" xfId="0" applyFont="1" applyBorder="1">
      <alignment vertical="center"/>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lignment vertical="center"/>
    </xf>
    <xf numFmtId="0" fontId="12" fillId="4" borderId="8" xfId="0" applyFont="1" applyFill="1" applyBorder="1" applyAlignment="1">
      <alignment horizontal="center" vertical="center"/>
    </xf>
    <xf numFmtId="0" fontId="9" fillId="0" borderId="9" xfId="0" applyFont="1" applyBorder="1" applyAlignment="1">
      <alignment horizontal="left" vertical="center"/>
    </xf>
    <xf numFmtId="0" fontId="9" fillId="0" borderId="9" xfId="0" applyFont="1" applyBorder="1">
      <alignment vertical="center"/>
    </xf>
    <xf numFmtId="0" fontId="12" fillId="4" borderId="9"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lignment vertical="center"/>
    </xf>
    <xf numFmtId="0" fontId="3" fillId="2" borderId="0" xfId="0" applyFont="1" applyFill="1" applyProtection="1">
      <alignment vertical="center"/>
      <protection locked="0"/>
    </xf>
    <xf numFmtId="0" fontId="4" fillId="0" borderId="0" xfId="0" applyFont="1">
      <alignment vertical="center"/>
    </xf>
    <xf numFmtId="0" fontId="12" fillId="4" borderId="13" xfId="0" applyFont="1" applyFill="1" applyBorder="1" applyAlignment="1">
      <alignment horizontal="center"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12" fillId="4" borderId="14" xfId="0" applyFont="1" applyFill="1" applyBorder="1" applyAlignment="1">
      <alignment horizontal="center" vertical="center"/>
    </xf>
    <xf numFmtId="0" fontId="9" fillId="0" borderId="14" xfId="0" applyFont="1" applyBorder="1">
      <alignment vertical="center"/>
    </xf>
    <xf numFmtId="0" fontId="10" fillId="0" borderId="14" xfId="0" applyFont="1" applyBorder="1" applyAlignment="1">
      <alignment horizontal="center" vertical="center"/>
    </xf>
    <xf numFmtId="0" fontId="10" fillId="0" borderId="15" xfId="0" applyFont="1" applyBorder="1">
      <alignment vertical="center"/>
    </xf>
    <xf numFmtId="0" fontId="12" fillId="4" borderId="16" xfId="0" applyFont="1" applyFill="1" applyBorder="1" applyAlignment="1">
      <alignment horizontal="center" vertical="center"/>
    </xf>
    <xf numFmtId="0" fontId="9" fillId="0" borderId="17" xfId="0" applyFont="1" applyBorder="1" applyAlignment="1">
      <alignment horizontal="left" vertical="center"/>
    </xf>
    <xf numFmtId="0" fontId="9" fillId="0" borderId="17" xfId="0" applyFont="1" applyBorder="1" applyAlignment="1">
      <alignment horizontal="center" vertical="center"/>
    </xf>
    <xf numFmtId="0" fontId="9" fillId="0" borderId="17" xfId="0" applyFont="1" applyBorder="1">
      <alignment vertical="center"/>
    </xf>
    <xf numFmtId="0" fontId="10" fillId="0" borderId="17" xfId="0" applyFont="1" applyBorder="1" applyAlignment="1">
      <alignment horizontal="center" vertical="center"/>
    </xf>
    <xf numFmtId="0" fontId="10" fillId="0" borderId="18" xfId="0" applyFont="1" applyBorder="1">
      <alignment vertical="center"/>
    </xf>
    <xf numFmtId="0" fontId="4" fillId="0" borderId="0" xfId="0" applyFont="1" applyAlignment="1">
      <alignment vertical="center" wrapText="1"/>
    </xf>
    <xf numFmtId="0" fontId="10" fillId="0" borderId="11" xfId="0" applyFont="1" applyBorder="1" applyAlignment="1">
      <alignment vertical="top"/>
    </xf>
    <xf numFmtId="0" fontId="10" fillId="0" borderId="6" xfId="0" applyFont="1" applyBorder="1" applyAlignment="1">
      <alignment vertical="top"/>
    </xf>
    <xf numFmtId="0" fontId="10" fillId="0" borderId="20" xfId="0" applyFont="1" applyBorder="1">
      <alignment vertical="center"/>
    </xf>
    <xf numFmtId="0" fontId="10" fillId="0" borderId="20" xfId="0" applyFont="1" applyBorder="1" applyAlignment="1">
      <alignment horizontal="center" vertical="center"/>
    </xf>
    <xf numFmtId="0" fontId="10" fillId="0" borderId="21" xfId="0" applyFont="1" applyBorder="1">
      <alignment vertical="center"/>
    </xf>
    <xf numFmtId="0" fontId="10" fillId="0" borderId="22" xfId="0" applyFont="1" applyBorder="1" applyAlignment="1">
      <alignment vertical="top"/>
    </xf>
    <xf numFmtId="0" fontId="12" fillId="4" borderId="24" xfId="0" applyFont="1" applyFill="1" applyBorder="1" applyAlignment="1">
      <alignment horizontal="center" vertical="center"/>
    </xf>
    <xf numFmtId="0" fontId="9" fillId="0" borderId="25" xfId="0" applyFont="1" applyBorder="1" applyAlignment="1">
      <alignment horizontal="left" vertical="center"/>
    </xf>
    <xf numFmtId="0" fontId="9" fillId="0" borderId="25" xfId="0" applyFont="1" applyBorder="1" applyAlignment="1">
      <alignment horizontal="center" vertical="center"/>
    </xf>
    <xf numFmtId="0" fontId="9" fillId="0" borderId="25" xfId="0" applyFont="1" applyBorder="1" applyAlignment="1">
      <alignment vertical="center" wrapText="1"/>
    </xf>
    <xf numFmtId="0" fontId="9" fillId="0" borderId="26" xfId="0" applyFont="1" applyBorder="1" applyAlignment="1">
      <alignment horizontal="center" vertical="center"/>
    </xf>
    <xf numFmtId="0" fontId="10" fillId="0" borderId="5" xfId="0" applyFont="1" applyBorder="1" applyAlignment="1">
      <alignment vertical="top"/>
    </xf>
    <xf numFmtId="0" fontId="10" fillId="0" borderId="21" xfId="0" applyFont="1" applyBorder="1" applyAlignment="1">
      <alignment vertical="top"/>
    </xf>
    <xf numFmtId="0" fontId="9" fillId="0" borderId="20" xfId="0" applyFont="1" applyBorder="1">
      <alignment vertical="center"/>
    </xf>
    <xf numFmtId="0" fontId="9" fillId="0" borderId="20" xfId="1" applyFont="1" applyBorder="1" applyAlignment="1">
      <alignment horizontal="center" vertical="center" wrapText="1"/>
    </xf>
    <xf numFmtId="0" fontId="10" fillId="0" borderId="1" xfId="0" applyFont="1" applyBorder="1" applyAlignment="1">
      <alignment horizontal="center" vertical="center"/>
    </xf>
    <xf numFmtId="0" fontId="9" fillId="4" borderId="9" xfId="1" applyFont="1" applyFill="1" applyBorder="1" applyAlignment="1" applyProtection="1">
      <alignment horizontal="left" vertical="center" wrapText="1"/>
      <protection locked="0"/>
    </xf>
    <xf numFmtId="0" fontId="10" fillId="4" borderId="28" xfId="0" applyFont="1" applyFill="1" applyBorder="1" applyAlignment="1" applyProtection="1">
      <alignment horizontal="left" vertical="center"/>
      <protection locked="0"/>
    </xf>
    <xf numFmtId="0" fontId="9" fillId="4" borderId="14" xfId="1"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protection locked="0"/>
    </xf>
    <xf numFmtId="0" fontId="9" fillId="0" borderId="24" xfId="1" applyFont="1" applyBorder="1" applyAlignment="1">
      <alignment horizontal="center" vertical="center" wrapText="1"/>
    </xf>
    <xf numFmtId="0" fontId="9" fillId="0" borderId="30" xfId="0" applyFont="1" applyBorder="1" applyAlignment="1">
      <alignment horizontal="center" vertical="center"/>
    </xf>
    <xf numFmtId="0" fontId="9" fillId="0" borderId="31" xfId="1" applyFont="1" applyBorder="1" applyAlignment="1">
      <alignment horizontal="center" vertical="center" wrapText="1"/>
    </xf>
    <xf numFmtId="0" fontId="9" fillId="0" borderId="32" xfId="0" applyFont="1" applyBorder="1" applyAlignment="1">
      <alignment horizontal="center" vertical="center"/>
    </xf>
    <xf numFmtId="0" fontId="9" fillId="0" borderId="13" xfId="1" applyFont="1" applyBorder="1" applyAlignment="1">
      <alignment horizontal="center" vertical="center" wrapText="1"/>
    </xf>
    <xf numFmtId="0" fontId="12" fillId="7" borderId="14" xfId="0" applyFont="1" applyFill="1" applyBorder="1" applyAlignment="1">
      <alignment horizontal="center" vertical="center"/>
    </xf>
    <xf numFmtId="0" fontId="9" fillId="4" borderId="15" xfId="1"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protection locked="0"/>
    </xf>
    <xf numFmtId="0" fontId="9" fillId="4" borderId="26" xfId="1" applyFont="1" applyFill="1" applyBorder="1" applyAlignment="1" applyProtection="1">
      <alignment horizontal="left" vertical="center" wrapText="1"/>
      <protection locked="0"/>
    </xf>
    <xf numFmtId="0" fontId="10" fillId="4" borderId="26" xfId="0" applyFont="1" applyFill="1" applyBorder="1" applyAlignment="1" applyProtection="1">
      <alignment horizontal="left" vertical="center"/>
      <protection locked="0"/>
    </xf>
    <xf numFmtId="0" fontId="9" fillId="0" borderId="6" xfId="1" applyFont="1" applyBorder="1" applyAlignment="1">
      <alignment horizontal="center" vertical="center" wrapText="1"/>
    </xf>
    <xf numFmtId="0" fontId="9" fillId="0" borderId="1" xfId="1" applyFont="1" applyBorder="1" applyAlignment="1">
      <alignment horizontal="center" vertical="center" wrapText="1"/>
    </xf>
    <xf numFmtId="0" fontId="12" fillId="3" borderId="8" xfId="0" applyFont="1" applyFill="1" applyBorder="1" applyAlignment="1">
      <alignment horizontal="center" vertical="center"/>
    </xf>
    <xf numFmtId="0" fontId="10" fillId="0" borderId="9" xfId="0" applyFont="1" applyBorder="1" applyAlignment="1">
      <alignment horizontal="left" vertical="center"/>
    </xf>
    <xf numFmtId="0" fontId="10" fillId="0" borderId="23" xfId="0" applyFont="1" applyBorder="1" applyAlignment="1">
      <alignment horizontal="center" vertical="center" wrapText="1"/>
    </xf>
    <xf numFmtId="0" fontId="10" fillId="3" borderId="29" xfId="0" applyFont="1" applyFill="1" applyBorder="1" applyProtection="1">
      <alignment vertical="center"/>
      <protection locked="0"/>
    </xf>
    <xf numFmtId="0" fontId="10" fillId="0" borderId="14" xfId="0" applyFont="1" applyBorder="1">
      <alignmen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5" fillId="0" borderId="14" xfId="0" applyFont="1" applyBorder="1">
      <alignment vertical="center"/>
    </xf>
    <xf numFmtId="0" fontId="10" fillId="0" borderId="14" xfId="0" applyFont="1" applyBorder="1" applyAlignment="1">
      <alignment horizontal="left" vertical="center"/>
    </xf>
    <xf numFmtId="0" fontId="10" fillId="0" borderId="25" xfId="0" applyFont="1" applyBorder="1" applyAlignment="1">
      <alignment horizontal="left"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0" fillId="0" borderId="27" xfId="0" applyFont="1" applyBorder="1">
      <alignment vertical="center"/>
    </xf>
    <xf numFmtId="0" fontId="10" fillId="0" borderId="1" xfId="0" applyFont="1" applyBorder="1" applyAlignment="1">
      <alignment vertical="top"/>
    </xf>
    <xf numFmtId="0" fontId="10" fillId="0" borderId="9" xfId="0" applyFont="1" applyBorder="1" applyAlignment="1">
      <alignment vertical="center" wrapText="1"/>
    </xf>
    <xf numFmtId="0" fontId="10" fillId="0" borderId="9" xfId="0" applyFont="1" applyBorder="1" applyAlignment="1">
      <alignment horizontal="center" vertical="center" wrapText="1"/>
    </xf>
    <xf numFmtId="0" fontId="10" fillId="0" borderId="10" xfId="0" applyFont="1" applyBorder="1" applyAlignment="1">
      <alignment vertical="center" wrapText="1"/>
    </xf>
    <xf numFmtId="0" fontId="10" fillId="0" borderId="14" xfId="0" applyFont="1" applyBorder="1" applyAlignment="1">
      <alignment horizontal="center" vertical="center" wrapText="1"/>
    </xf>
    <xf numFmtId="0" fontId="10" fillId="0" borderId="15" xfId="0" applyFont="1" applyBorder="1" applyAlignment="1">
      <alignment vertical="center" wrapText="1"/>
    </xf>
    <xf numFmtId="0" fontId="10" fillId="4" borderId="29" xfId="0" applyFont="1" applyFill="1" applyBorder="1" applyAlignment="1" applyProtection="1">
      <alignment horizontal="left" vertical="center"/>
      <protection locked="0"/>
    </xf>
    <xf numFmtId="0" fontId="9" fillId="0" borderId="14" xfId="0" applyFont="1" applyBorder="1" applyAlignment="1">
      <alignment vertical="center" wrapText="1"/>
    </xf>
    <xf numFmtId="0" fontId="9" fillId="0" borderId="14" xfId="0" applyFont="1" applyBorder="1" applyAlignment="1">
      <alignment horizontal="center" vertical="center" wrapText="1"/>
    </xf>
    <xf numFmtId="0" fontId="9" fillId="0" borderId="15" xfId="0" applyFont="1" applyBorder="1" applyAlignment="1">
      <alignment vertical="center" wrapText="1"/>
    </xf>
    <xf numFmtId="0" fontId="10" fillId="0" borderId="14" xfId="0" applyFont="1" applyBorder="1" applyAlignment="1">
      <alignment vertical="center" wrapText="1"/>
    </xf>
    <xf numFmtId="0" fontId="10" fillId="0" borderId="25" xfId="0" applyFont="1" applyBorder="1">
      <alignment vertical="center"/>
    </xf>
    <xf numFmtId="0" fontId="13" fillId="0" borderId="25" xfId="0" applyFont="1" applyBorder="1">
      <alignment vertical="center"/>
    </xf>
    <xf numFmtId="0" fontId="9" fillId="4" borderId="29" xfId="1" applyFont="1" applyFill="1" applyBorder="1" applyAlignment="1" applyProtection="1">
      <alignment horizontal="left" vertical="center" wrapText="1"/>
      <protection locked="0"/>
    </xf>
    <xf numFmtId="0" fontId="10" fillId="0" borderId="9" xfId="0" applyFont="1" applyBorder="1">
      <alignment vertical="center"/>
    </xf>
    <xf numFmtId="0" fontId="9" fillId="0" borderId="10" xfId="1" applyFont="1" applyBorder="1" applyAlignment="1">
      <alignment vertical="center" wrapText="1"/>
    </xf>
    <xf numFmtId="0" fontId="10" fillId="0" borderId="2" xfId="0" applyFont="1" applyBorder="1" applyAlignment="1">
      <alignment horizontal="center" vertical="center" wrapText="1"/>
    </xf>
    <xf numFmtId="0" fontId="12" fillId="3" borderId="13" xfId="0" applyFont="1" applyFill="1" applyBorder="1" applyAlignment="1">
      <alignment horizontal="center" vertical="center"/>
    </xf>
    <xf numFmtId="0" fontId="9" fillId="0" borderId="15" xfId="1" applyFont="1" applyBorder="1" applyAlignment="1">
      <alignment vertic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0" fontId="13" fillId="0" borderId="14" xfId="0" applyFont="1" applyBorder="1">
      <alignment vertical="center"/>
    </xf>
    <xf numFmtId="0" fontId="13" fillId="0" borderId="15" xfId="1" applyFont="1" applyBorder="1" applyAlignment="1">
      <alignment vertical="center" wrapText="1"/>
    </xf>
    <xf numFmtId="0" fontId="9" fillId="0" borderId="25" xfId="0" applyFont="1" applyBorder="1">
      <alignment vertical="center"/>
    </xf>
    <xf numFmtId="0" fontId="13" fillId="0" borderId="26" xfId="1" applyFont="1" applyBorder="1" applyAlignment="1">
      <alignment vertical="center" wrapText="1"/>
    </xf>
    <xf numFmtId="0" fontId="10" fillId="4" borderId="30" xfId="0" applyFont="1" applyFill="1" applyBorder="1" applyAlignment="1" applyProtection="1">
      <alignment horizontal="left" vertical="center"/>
      <protection locked="0"/>
    </xf>
    <xf numFmtId="0" fontId="12" fillId="3" borderId="24" xfId="0" applyFont="1" applyFill="1" applyBorder="1" applyAlignment="1">
      <alignment horizontal="center" vertical="center"/>
    </xf>
    <xf numFmtId="0" fontId="10" fillId="0" borderId="26" xfId="0" applyFont="1" applyBorder="1" applyAlignment="1">
      <alignment horizontal="center" vertical="center"/>
    </xf>
    <xf numFmtId="0" fontId="9" fillId="0" borderId="5" xfId="1" applyFont="1" applyBorder="1" applyAlignment="1">
      <alignment horizontal="center" vertical="center" wrapText="1"/>
    </xf>
    <xf numFmtId="0" fontId="9" fillId="0" borderId="2" xfId="1" applyFont="1" applyBorder="1" applyAlignment="1">
      <alignment vertical="top" wrapText="1"/>
    </xf>
    <xf numFmtId="0" fontId="13" fillId="0" borderId="7" xfId="0" applyFont="1" applyBorder="1" applyAlignment="1">
      <alignment horizontal="center" vertical="center"/>
    </xf>
    <xf numFmtId="0" fontId="13" fillId="0" borderId="7" xfId="0" applyFont="1" applyBorder="1">
      <alignment vertical="center"/>
    </xf>
    <xf numFmtId="0" fontId="13" fillId="0" borderId="9" xfId="0" applyFont="1" applyBorder="1" applyAlignment="1">
      <alignment horizontal="center" vertical="center"/>
    </xf>
    <xf numFmtId="0" fontId="9" fillId="0" borderId="14" xfId="0" applyFont="1" applyBorder="1" applyAlignment="1">
      <alignment horizontal="right" vertical="center"/>
    </xf>
    <xf numFmtId="0" fontId="9" fillId="0" borderId="15" xfId="0" applyFont="1" applyBorder="1">
      <alignment vertical="center"/>
    </xf>
    <xf numFmtId="0" fontId="13" fillId="0" borderId="14" xfId="0" applyFont="1" applyBorder="1" applyAlignment="1">
      <alignment horizontal="center" vertical="center"/>
    </xf>
    <xf numFmtId="0" fontId="9" fillId="0" borderId="25" xfId="1" applyFont="1" applyBorder="1" applyAlignment="1">
      <alignment horizontal="center" vertical="center" wrapText="1"/>
    </xf>
    <xf numFmtId="0" fontId="10" fillId="0" borderId="26" xfId="0" applyFont="1" applyBorder="1">
      <alignment vertical="center"/>
    </xf>
    <xf numFmtId="0" fontId="9" fillId="0" borderId="9" xfId="0" applyFont="1" applyBorder="1" applyAlignment="1">
      <alignment horizontal="center" vertical="center"/>
    </xf>
    <xf numFmtId="0" fontId="16" fillId="0" borderId="0" xfId="0" applyFont="1" applyAlignment="1">
      <alignment vertical="center" wrapText="1"/>
    </xf>
    <xf numFmtId="0" fontId="10" fillId="0" borderId="12" xfId="0" applyFont="1" applyBorder="1">
      <alignment vertical="center"/>
    </xf>
    <xf numFmtId="0" fontId="10" fillId="0" borderId="5" xfId="0" applyFont="1" applyBorder="1" applyAlignment="1">
      <alignment horizontal="center" vertical="center"/>
    </xf>
    <xf numFmtId="0" fontId="4" fillId="0" borderId="0" xfId="0" applyFont="1" applyAlignment="1">
      <alignment vertical="top"/>
    </xf>
    <xf numFmtId="0" fontId="16" fillId="0" borderId="0" xfId="0" applyFont="1">
      <alignment vertical="center"/>
    </xf>
    <xf numFmtId="0" fontId="17" fillId="0" borderId="0" xfId="0" applyFont="1">
      <alignment vertical="center"/>
    </xf>
    <xf numFmtId="0" fontId="1" fillId="0" borderId="0" xfId="0" applyFont="1" applyAlignment="1">
      <alignment vertical="center" shrinkToFit="1"/>
    </xf>
    <xf numFmtId="0" fontId="20" fillId="0" borderId="0" xfId="0" applyFont="1">
      <alignment vertical="center"/>
    </xf>
    <xf numFmtId="176" fontId="0" fillId="0" borderId="0" xfId="0" applyNumberFormat="1">
      <alignment vertical="center"/>
    </xf>
    <xf numFmtId="0" fontId="3" fillId="2" borderId="0" xfId="0" applyFont="1" applyFill="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vertical="top"/>
    </xf>
    <xf numFmtId="0" fontId="9" fillId="0" borderId="3" xfId="0" applyFont="1" applyBorder="1" applyAlignment="1">
      <alignment vertical="top"/>
    </xf>
    <xf numFmtId="0" fontId="9" fillId="0" borderId="5" xfId="0" applyFont="1" applyBorder="1" applyAlignment="1">
      <alignment vertical="top"/>
    </xf>
    <xf numFmtId="0" fontId="9" fillId="0" borderId="6" xfId="0" applyFont="1" applyBorder="1" applyAlignment="1">
      <alignment vertical="top"/>
    </xf>
    <xf numFmtId="0" fontId="9" fillId="3" borderId="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0" borderId="2" xfId="0" applyFont="1" applyBorder="1" applyAlignment="1">
      <alignment vertical="top" wrapText="1"/>
    </xf>
    <xf numFmtId="0" fontId="9" fillId="0" borderId="11" xfId="0" applyFont="1" applyBorder="1" applyAlignment="1">
      <alignment vertical="top"/>
    </xf>
    <xf numFmtId="0" fontId="9" fillId="0" borderId="12" xfId="0" applyFont="1" applyBorder="1" applyAlignment="1">
      <alignment vertical="top"/>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4" borderId="7" xfId="0" applyFont="1" applyFill="1" applyBorder="1" applyAlignment="1" applyProtection="1">
      <alignment vertical="center" wrapText="1"/>
      <protection locked="0"/>
    </xf>
    <xf numFmtId="0" fontId="9" fillId="5" borderId="7" xfId="0" applyFont="1" applyFill="1" applyBorder="1" applyAlignment="1" applyProtection="1">
      <alignment vertical="center" wrapText="1"/>
      <protection locked="0"/>
    </xf>
    <xf numFmtId="0" fontId="9" fillId="5" borderId="6" xfId="0" applyFont="1" applyFill="1" applyBorder="1" applyAlignment="1" applyProtection="1">
      <alignment vertical="center" wrapText="1"/>
      <protection locked="0"/>
    </xf>
    <xf numFmtId="0" fontId="9" fillId="3" borderId="19"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10" fillId="0" borderId="4" xfId="0" applyFont="1" applyBorder="1">
      <alignment vertical="center"/>
    </xf>
    <xf numFmtId="0" fontId="10" fillId="0" borderId="3" xfId="0" applyFont="1" applyBorder="1">
      <alignment vertical="center"/>
    </xf>
    <xf numFmtId="0" fontId="10" fillId="0" borderId="7" xfId="0" applyFont="1" applyBorder="1" applyAlignment="1">
      <alignment vertical="center" wrapText="1"/>
    </xf>
    <xf numFmtId="0" fontId="10" fillId="0" borderId="6" xfId="0" applyFont="1" applyBorder="1" applyAlignment="1">
      <alignment vertical="center" wrapText="1"/>
    </xf>
    <xf numFmtId="0" fontId="10" fillId="0" borderId="23" xfId="0" applyFont="1" applyBorder="1" applyAlignment="1">
      <alignment vertical="top" wrapText="1"/>
    </xf>
    <xf numFmtId="0" fontId="10" fillId="0" borderId="22" xfId="0" applyFont="1" applyBorder="1" applyAlignment="1">
      <alignment vertical="top" wrapText="1"/>
    </xf>
    <xf numFmtId="0" fontId="10" fillId="0" borderId="27" xfId="0" applyFont="1" applyBorder="1" applyAlignment="1">
      <alignment vertical="top"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0" fillId="6" borderId="23" xfId="0" applyFont="1" applyFill="1" applyBorder="1" applyAlignment="1">
      <alignment horizontal="center" vertical="top" textRotation="255" wrapText="1"/>
    </xf>
    <xf numFmtId="0" fontId="10" fillId="6" borderId="22" xfId="0" applyFont="1" applyFill="1" applyBorder="1" applyAlignment="1">
      <alignment horizontal="center" vertical="top" textRotation="255" wrapText="1"/>
    </xf>
    <xf numFmtId="0" fontId="10" fillId="6" borderId="27" xfId="0" applyFont="1" applyFill="1" applyBorder="1" applyAlignment="1">
      <alignment horizontal="center" vertical="top" textRotation="255" wrapText="1"/>
    </xf>
    <xf numFmtId="0" fontId="9" fillId="0" borderId="23" xfId="1" applyFont="1" applyBorder="1" applyAlignment="1">
      <alignment vertical="top" wrapText="1"/>
    </xf>
    <xf numFmtId="0" fontId="9" fillId="0" borderId="22" xfId="1" applyFont="1" applyBorder="1" applyAlignment="1">
      <alignment vertical="top" wrapText="1"/>
    </xf>
    <xf numFmtId="0" fontId="9" fillId="0" borderId="27" xfId="1" applyFont="1" applyBorder="1" applyAlignment="1">
      <alignment vertical="top" wrapText="1"/>
    </xf>
    <xf numFmtId="0" fontId="13" fillId="0" borderId="19"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2" fillId="3" borderId="8"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12" fillId="3" borderId="13"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9" fillId="0" borderId="14" xfId="1" applyFont="1" applyBorder="1" applyAlignment="1">
      <alignment horizontal="left" vertical="center" wrapText="1"/>
    </xf>
    <xf numFmtId="0" fontId="9" fillId="0" borderId="15" xfId="1" applyFont="1" applyBorder="1" applyAlignment="1">
      <alignment horizontal="left" vertical="center" wrapText="1"/>
    </xf>
    <xf numFmtId="0" fontId="12" fillId="3" borderId="24"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9" fillId="0" borderId="25" xfId="1" applyFont="1" applyBorder="1" applyAlignment="1">
      <alignment horizontal="left" vertical="center" wrapText="1"/>
    </xf>
    <xf numFmtId="0" fontId="9" fillId="0" borderId="26" xfId="1" applyFont="1" applyBorder="1" applyAlignment="1">
      <alignment horizontal="left" vertical="center" wrapText="1"/>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10" fillId="4" borderId="7" xfId="0" applyFont="1" applyFill="1" applyBorder="1" applyProtection="1">
      <alignment vertical="center"/>
      <protection locked="0"/>
    </xf>
    <xf numFmtId="0" fontId="10" fillId="5" borderId="7" xfId="0" applyFont="1" applyFill="1" applyBorder="1" applyProtection="1">
      <alignment vertical="center"/>
      <protection locked="0"/>
    </xf>
    <xf numFmtId="0" fontId="10" fillId="5" borderId="6" xfId="0" applyFont="1" applyFill="1" applyBorder="1" applyProtection="1">
      <alignment vertical="center"/>
      <protection locked="0"/>
    </xf>
    <xf numFmtId="0" fontId="9" fillId="4" borderId="9" xfId="0" applyFont="1" applyFill="1" applyBorder="1" applyProtection="1">
      <alignment vertical="center"/>
      <protection locked="0"/>
    </xf>
    <xf numFmtId="0" fontId="9" fillId="5" borderId="9" xfId="0" applyFont="1" applyFill="1" applyBorder="1" applyProtection="1">
      <alignment vertical="center"/>
      <protection locked="0"/>
    </xf>
    <xf numFmtId="0" fontId="9" fillId="4" borderId="14" xfId="0" applyFont="1" applyFill="1" applyBorder="1" applyProtection="1">
      <alignment vertical="center"/>
      <protection locked="0"/>
    </xf>
    <xf numFmtId="0" fontId="9" fillId="5" borderId="14" xfId="0" applyFont="1" applyFill="1" applyBorder="1" applyProtection="1">
      <alignment vertical="center"/>
      <protection locked="0"/>
    </xf>
    <xf numFmtId="0" fontId="9" fillId="0" borderId="19" xfId="1" applyFont="1" applyBorder="1" applyAlignment="1">
      <alignment horizontal="left"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10" fillId="6" borderId="2" xfId="0" applyFont="1" applyFill="1" applyBorder="1" applyAlignment="1">
      <alignment vertical="top" wrapText="1"/>
    </xf>
    <xf numFmtId="0" fontId="10" fillId="6" borderId="3" xfId="0" applyFont="1" applyFill="1" applyBorder="1" applyAlignment="1">
      <alignment vertical="top" wrapText="1"/>
    </xf>
    <xf numFmtId="0" fontId="10" fillId="6" borderId="11" xfId="0" applyFont="1" applyFill="1" applyBorder="1" applyAlignment="1">
      <alignment vertical="top" wrapText="1"/>
    </xf>
    <xf numFmtId="0" fontId="10" fillId="6" borderId="12" xfId="0" applyFont="1" applyFill="1" applyBorder="1" applyAlignment="1">
      <alignment vertical="top" wrapText="1"/>
    </xf>
    <xf numFmtId="0" fontId="10" fillId="6" borderId="5" xfId="0" applyFont="1" applyFill="1" applyBorder="1" applyAlignment="1">
      <alignment vertical="top" wrapText="1"/>
    </xf>
    <xf numFmtId="0" fontId="10" fillId="6" borderId="6" xfId="0" applyFont="1" applyFill="1" applyBorder="1" applyAlignment="1">
      <alignment vertical="top"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9" fillId="4" borderId="8" xfId="1" applyFont="1" applyFill="1" applyBorder="1" applyAlignment="1" applyProtection="1">
      <alignment vertical="center" wrapText="1"/>
      <protection locked="0"/>
    </xf>
    <xf numFmtId="0" fontId="9" fillId="5" borderId="10" xfId="1" applyFont="1" applyFill="1" applyBorder="1" applyAlignment="1" applyProtection="1">
      <alignment vertical="center" wrapText="1"/>
      <protection locked="0"/>
    </xf>
    <xf numFmtId="0" fontId="9" fillId="4" borderId="13" xfId="1" applyFont="1" applyFill="1" applyBorder="1" applyAlignment="1" applyProtection="1">
      <alignment vertical="center" wrapText="1"/>
      <protection locked="0"/>
    </xf>
    <xf numFmtId="0" fontId="9" fillId="5" borderId="15" xfId="1" applyFont="1" applyFill="1" applyBorder="1" applyAlignment="1" applyProtection="1">
      <alignment vertical="center" wrapText="1"/>
      <protection locked="0"/>
    </xf>
    <xf numFmtId="0" fontId="9" fillId="4" borderId="24" xfId="1" applyFont="1" applyFill="1" applyBorder="1" applyAlignment="1" applyProtection="1">
      <alignment vertical="center" wrapText="1"/>
      <protection locked="0"/>
    </xf>
    <xf numFmtId="0" fontId="9" fillId="5" borderId="26" xfId="1" applyFont="1" applyFill="1" applyBorder="1" applyAlignment="1" applyProtection="1">
      <alignment vertical="center" wrapText="1"/>
      <protection locked="0"/>
    </xf>
    <xf numFmtId="0" fontId="10" fillId="4" borderId="13" xfId="0" applyFont="1" applyFill="1" applyBorder="1" applyProtection="1">
      <alignment vertical="center"/>
      <protection locked="0"/>
    </xf>
    <xf numFmtId="0" fontId="10" fillId="5" borderId="15" xfId="0" applyFont="1" applyFill="1" applyBorder="1" applyProtection="1">
      <alignment vertical="center"/>
      <protection locked="0"/>
    </xf>
    <xf numFmtId="0" fontId="9" fillId="6" borderId="11" xfId="0" applyFont="1" applyFill="1" applyBorder="1" applyAlignment="1">
      <alignment vertical="top" wrapText="1"/>
    </xf>
    <xf numFmtId="0" fontId="9" fillId="6" borderId="12" xfId="0" applyFont="1" applyFill="1" applyBorder="1" applyAlignment="1">
      <alignment vertical="top" wrapText="1"/>
    </xf>
    <xf numFmtId="0" fontId="9" fillId="6" borderId="5" xfId="0" applyFont="1" applyFill="1" applyBorder="1" applyAlignment="1">
      <alignment vertical="top" wrapText="1"/>
    </xf>
    <xf numFmtId="0" fontId="9" fillId="6" borderId="6" xfId="0" applyFont="1" applyFill="1" applyBorder="1" applyAlignment="1">
      <alignment vertical="top" wrapText="1"/>
    </xf>
    <xf numFmtId="0" fontId="9" fillId="0" borderId="9" xfId="0" applyFont="1" applyBorder="1" applyAlignment="1">
      <alignment horizontal="left" vertical="center" wrapText="1"/>
    </xf>
    <xf numFmtId="0" fontId="9" fillId="4" borderId="13" xfId="1" applyFont="1" applyFill="1" applyBorder="1" applyAlignment="1" applyProtection="1">
      <alignment horizontal="left" vertical="center" wrapText="1"/>
      <protection locked="0"/>
    </xf>
    <xf numFmtId="0" fontId="9" fillId="5" borderId="15" xfId="1" applyFont="1" applyFill="1" applyBorder="1" applyAlignment="1" applyProtection="1">
      <alignment horizontal="left" vertical="center" wrapText="1"/>
      <protection locked="0"/>
    </xf>
    <xf numFmtId="0" fontId="9" fillId="0" borderId="14" xfId="0" applyFont="1" applyBorder="1" applyAlignment="1">
      <alignment horizontal="left" vertical="center" wrapText="1"/>
    </xf>
    <xf numFmtId="0" fontId="10" fillId="4" borderId="13"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protection locked="0"/>
    </xf>
    <xf numFmtId="0" fontId="9" fillId="0" borderId="25" xfId="0" applyFont="1" applyBorder="1" applyAlignment="1">
      <alignment horizontal="left" vertical="center" wrapText="1"/>
    </xf>
    <xf numFmtId="0" fontId="9" fillId="4" borderId="24" xfId="1" applyFont="1" applyFill="1" applyBorder="1" applyAlignment="1" applyProtection="1">
      <alignment horizontal="left" vertical="center" wrapText="1"/>
      <protection locked="0"/>
    </xf>
    <xf numFmtId="0" fontId="9" fillId="5" borderId="26" xfId="1" applyFont="1" applyFill="1" applyBorder="1" applyAlignment="1" applyProtection="1">
      <alignment horizontal="left" vertical="center" wrapText="1"/>
      <protection locked="0"/>
    </xf>
    <xf numFmtId="0" fontId="9" fillId="0" borderId="9" xfId="0" applyFont="1" applyBorder="1" applyAlignment="1">
      <alignment horizontal="left" vertical="center"/>
    </xf>
    <xf numFmtId="0" fontId="10" fillId="6" borderId="1" xfId="0" applyFont="1" applyFill="1" applyBorder="1" applyAlignment="1">
      <alignment vertical="top" wrapText="1"/>
    </xf>
    <xf numFmtId="0" fontId="10" fillId="8" borderId="19" xfId="0" applyFont="1" applyFill="1" applyBorder="1" applyAlignment="1" applyProtection="1">
      <alignment horizontal="left" vertical="top" wrapText="1"/>
      <protection locked="0"/>
    </xf>
    <xf numFmtId="0" fontId="10" fillId="8" borderId="20" xfId="0" applyFont="1" applyFill="1" applyBorder="1" applyAlignment="1" applyProtection="1">
      <alignment horizontal="left" vertical="top" wrapText="1"/>
      <protection locked="0"/>
    </xf>
    <xf numFmtId="0" fontId="10" fillId="8" borderId="21" xfId="0" applyFont="1" applyFill="1" applyBorder="1" applyAlignment="1" applyProtection="1">
      <alignment horizontal="left" vertical="top" wrapText="1"/>
      <protection locked="0"/>
    </xf>
    <xf numFmtId="0" fontId="9" fillId="0" borderId="14" xfId="0" applyFont="1" applyBorder="1" applyAlignment="1">
      <alignment horizontal="left" vertical="center"/>
    </xf>
    <xf numFmtId="0" fontId="9" fillId="0" borderId="25" xfId="0" applyFont="1" applyBorder="1" applyAlignment="1">
      <alignment horizontal="left" vertical="center"/>
    </xf>
  </cellXfs>
  <cellStyles count="2">
    <cellStyle name="標準" xfId="0" builtinId="0"/>
    <cellStyle name="標準 2" xfId="1" xr:uid="{00000000-0005-0000-0000-000001000000}"/>
  </cellStyles>
  <dxfs count="12">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ont>
        <b/>
        <i val="0"/>
        <color rgb="FFFF0000"/>
      </font>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14</xdr:col>
      <xdr:colOff>10886</xdr:colOff>
      <xdr:row>73</xdr:row>
      <xdr:rowOff>9525</xdr:rowOff>
    </xdr:from>
    <xdr:to>
      <xdr:col>14</xdr:col>
      <xdr:colOff>1228725</xdr:colOff>
      <xdr:row>80</xdr:row>
      <xdr:rowOff>10886</xdr:rowOff>
    </xdr:to>
    <xdr:cxnSp macro="">
      <xdr:nvCxnSpPr>
        <xdr:cNvPr id="2" name="直線コネクタ 1">
          <a:extLst>
            <a:ext uri="{FF2B5EF4-FFF2-40B4-BE49-F238E27FC236}">
              <a16:creationId xmlns:a16="http://schemas.microsoft.com/office/drawing/2014/main" id="{6B169EBB-C18D-4B23-9F19-2E5D2366873F}"/>
            </a:ext>
          </a:extLst>
        </xdr:cNvPr>
        <xdr:cNvCxnSpPr/>
      </xdr:nvCxnSpPr>
      <xdr:spPr>
        <a:xfrm flipH="1">
          <a:off x="7049861" y="20173950"/>
          <a:ext cx="1027339" cy="16872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xdr:colOff>
      <xdr:row>47</xdr:row>
      <xdr:rowOff>10886</xdr:rowOff>
    </xdr:from>
    <xdr:to>
      <xdr:col>15</xdr:col>
      <xdr:colOff>1153887</xdr:colOff>
      <xdr:row>63</xdr:row>
      <xdr:rowOff>0</xdr:rowOff>
    </xdr:to>
    <xdr:cxnSp macro="">
      <xdr:nvCxnSpPr>
        <xdr:cNvPr id="3" name="直線コネクタ 2">
          <a:extLst>
            <a:ext uri="{FF2B5EF4-FFF2-40B4-BE49-F238E27FC236}">
              <a16:creationId xmlns:a16="http://schemas.microsoft.com/office/drawing/2014/main" id="{46B68BC5-1D32-447D-9C08-A59762235466}"/>
            </a:ext>
          </a:extLst>
        </xdr:cNvPr>
        <xdr:cNvCxnSpPr/>
      </xdr:nvCxnSpPr>
      <xdr:spPr>
        <a:xfrm flipH="1">
          <a:off x="8096250" y="13736411"/>
          <a:ext cx="1020537" cy="39038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19051</xdr:colOff>
      <xdr:row>46</xdr:row>
      <xdr:rowOff>19050</xdr:rowOff>
    </xdr:from>
    <xdr:to>
      <xdr:col>15</xdr:col>
      <xdr:colOff>0</xdr:colOff>
      <xdr:row>63</xdr:row>
      <xdr:rowOff>0</xdr:rowOff>
    </xdr:to>
    <xdr:cxnSp macro="">
      <xdr:nvCxnSpPr>
        <xdr:cNvPr id="4" name="直線コネクタ 3">
          <a:extLst>
            <a:ext uri="{FF2B5EF4-FFF2-40B4-BE49-F238E27FC236}">
              <a16:creationId xmlns:a16="http://schemas.microsoft.com/office/drawing/2014/main" id="{81437744-32CC-45FF-9CA1-9B681642F5E3}"/>
            </a:ext>
          </a:extLst>
        </xdr:cNvPr>
        <xdr:cNvCxnSpPr/>
      </xdr:nvCxnSpPr>
      <xdr:spPr>
        <a:xfrm flipH="1">
          <a:off x="7058026" y="13496925"/>
          <a:ext cx="1019174" cy="414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10583</xdr:colOff>
      <xdr:row>32</xdr:row>
      <xdr:rowOff>3175</xdr:rowOff>
    </xdr:from>
    <xdr:to>
      <xdr:col>15</xdr:col>
      <xdr:colOff>0</xdr:colOff>
      <xdr:row>33</xdr:row>
      <xdr:rowOff>328083</xdr:rowOff>
    </xdr:to>
    <xdr:cxnSp macro="">
      <xdr:nvCxnSpPr>
        <xdr:cNvPr id="5" name="直線コネクタ 4">
          <a:extLst>
            <a:ext uri="{FF2B5EF4-FFF2-40B4-BE49-F238E27FC236}">
              <a16:creationId xmlns:a16="http://schemas.microsoft.com/office/drawing/2014/main" id="{3A2B1955-957E-4003-BA04-8ECBF58E4323}"/>
            </a:ext>
          </a:extLst>
        </xdr:cNvPr>
        <xdr:cNvCxnSpPr/>
      </xdr:nvCxnSpPr>
      <xdr:spPr>
        <a:xfrm flipH="1">
          <a:off x="7049558" y="8804275"/>
          <a:ext cx="1027642" cy="829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10583</xdr:colOff>
      <xdr:row>31</xdr:row>
      <xdr:rowOff>336550</xdr:rowOff>
    </xdr:from>
    <xdr:to>
      <xdr:col>16</xdr:col>
      <xdr:colOff>1</xdr:colOff>
      <xdr:row>33</xdr:row>
      <xdr:rowOff>328083</xdr:rowOff>
    </xdr:to>
    <xdr:cxnSp macro="">
      <xdr:nvCxnSpPr>
        <xdr:cNvPr id="6" name="直線コネクタ 5">
          <a:extLst>
            <a:ext uri="{FF2B5EF4-FFF2-40B4-BE49-F238E27FC236}">
              <a16:creationId xmlns:a16="http://schemas.microsoft.com/office/drawing/2014/main" id="{C7E6C06B-558F-4807-B744-C278502369B6}"/>
            </a:ext>
          </a:extLst>
        </xdr:cNvPr>
        <xdr:cNvCxnSpPr/>
      </xdr:nvCxnSpPr>
      <xdr:spPr>
        <a:xfrm flipH="1">
          <a:off x="8087783" y="8756650"/>
          <a:ext cx="1027643" cy="8773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jptokfs\&#12497;&#12502;&#12522;&#12483;&#12463;&#12475;&#12463;&#12479;&#12540;\&#22320;&#26041;&#33258;&#27835;&#20307;\&#12392;_&#26481;&#20140;&#37117;\R04_&#20196;&#21644;4%20&#24180;&#24230;&#22303;&#22732;&#27738;&#26579;&#23550;&#31574;&#23626;&#20986;&#24773;&#22577;&#12471;&#12473;&#12486;&#12512;&#35373;&#35336;&#12539;&#38283;&#30330;&#26989;&#21209;&#22996;&#35351;&#65288;&#12381;&#12398;2&#65289;\2.&#23455;&#26045;&#12501;&#12455;&#12540;&#12474;\3.&#20013;&#38291;&#25104;&#26524;&#29289;\2000_&#23626;&#20986;&#20316;&#25104;&#25903;&#25588;&#12484;&#12540;&#12523;&#19968;&#37096;&#27231;&#33021;&#12398;&#35373;&#35336;&#12539;&#38283;&#30330;\2200_&#12501;&#12457;&#12540;&#12510;&#12483;&#12488;&#21270;&#12377;&#12427;&#27096;&#24335;&#12398;&#35201;&#20214;&#25972;&#29702;&#12289;&#12452;&#12513;&#12540;&#12472;&#20316;&#25104;&#65288;&#19968;&#27425;&#12522;&#12522;&#12540;&#12473;&#20998;&#65289;\2210_&#12501;&#12457;&#12540;&#12510;&#12483;&#12488;&#35201;&#20214;&#25972;&#29702;\02_&#26465;&#20363;&#20998;&#65288;&#9318;&#65374;&#9321;&#65289;\&#12304;&#27096;&#24335;&#26696;&#12305;&#9318;&#65374;&#9321;&#26465;&#20363;117&#26465;&#38306;&#36899;&#23626;&#20986;&#26360;&#65288;&#35352;&#20837;&#12354;&#12426;&#65289;_20221026_03.xlsx?44955473" TargetMode="External"/><Relationship Id="rId1" Type="http://schemas.openxmlformats.org/officeDocument/2006/relationships/externalLinkPath" Target="file:///\\44955473\&#12304;&#27096;&#24335;&#26696;&#12305;&#9318;&#65374;&#9321;&#26465;&#20363;117&#26465;&#38306;&#36899;&#23626;&#20986;&#26360;&#65288;&#35352;&#20837;&#12354;&#12426;&#65289;_20221026_0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jptokfs\Divisions5\&#12497;&#12502;&#12522;&#12483;&#12463;&#12475;&#12463;&#12479;&#12540;\&#22320;&#26041;&#33258;&#27835;&#20307;\&#12392;_&#26481;&#20140;&#37117;\R04_&#20196;&#21644;4%20&#24180;&#24230;&#22303;&#22732;&#27738;&#26579;&#23550;&#31574;&#23626;&#20986;&#24773;&#22577;&#12471;&#12473;&#12486;&#12512;&#35373;&#35336;&#12539;&#38283;&#30330;&#26989;&#21209;&#22996;&#35351;&#65288;&#12381;&#12398;2&#65289;\2.&#23455;&#26045;&#12501;&#12455;&#12540;&#12474;\3.&#20013;&#38291;&#25104;&#26524;&#29289;\2000_&#23626;&#20986;&#20316;&#25104;&#25903;&#25588;&#12484;&#12540;&#12523;&#19968;&#37096;&#27231;&#33021;&#12398;&#35373;&#35336;&#12539;&#38283;&#30330;\2300_&#12501;&#12457;&#12540;&#12510;&#12483;&#12488;&#35373;&#35336;&#12289;&#20316;&#25104;&#12289;&#12486;&#12473;&#12488;&#65288;&#19968;&#27425;&#12522;&#12522;&#12540;&#12473;&#20998;&#65289;\&#12501;&#12457;&#12540;&#12510;&#12483;&#12488;&#21270;&#27096;&#24335;\&#12304;&#12501;&#12457;&#12540;&#12510;&#12483;&#12488;&#21270;&#27096;&#24335;&#12305;&#9314;&#27861;&#31532;12&#26465;&#31532;1&#38917;_&#24418;&#36074;&#22793;&#26356;&#26178;&#35201;&#23626;&#20986;&#21306;&#22495;&#20869;&#12395;&#12362;&#12369;&#12427;&#22303;&#22320;&#12398;&#24418;&#36074;&#12398;&#22793;&#26356;&#23626;&#20986;&#26360;_20221115_02_ekuni&#36861;&#35352;.xlsx?3F61D41C" TargetMode="External"/><Relationship Id="rId1" Type="http://schemas.openxmlformats.org/officeDocument/2006/relationships/externalLinkPath" Target="file:///\\3F61D41C\&#12304;&#12501;&#12457;&#12540;&#12510;&#12483;&#12488;&#21270;&#27096;&#24335;&#12305;&#9314;&#27861;&#31532;12&#26465;&#31532;1&#38917;_&#24418;&#36074;&#22793;&#26356;&#26178;&#35201;&#23626;&#20986;&#21306;&#22495;&#20869;&#12395;&#12362;&#12369;&#12427;&#22303;&#22320;&#12398;&#24418;&#36074;&#12398;&#22793;&#26356;&#23626;&#20986;&#26360;_20221115_02_ekuni&#36861;&#35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⑦第34号様式（分割なし・あり）"/>
      <sheetName val="⑦第34号様式 (別紙)"/>
      <sheetName val="（別添資料）特定有害物質の使用及び排出等の状況に係る一覧"/>
      <sheetName val="⑧第32号様式（分割なし・あり）"/>
      <sheetName val="⑧第32号様式 (別紙)"/>
      <sheetName val="⑨第33号様式（分割なし・あり）"/>
      <sheetName val="（別添資料）筆一覧"/>
      <sheetName val="⑨第33号様式 (別紙)"/>
      <sheetName val="（別添資料）汚染状況一覧"/>
      <sheetName val="⑩第33号の２様式（分割なし・あり）"/>
      <sheetName val="管理シート"/>
    </sheetNames>
    <sheetDataSet>
      <sheetData sheetId="0">
        <row r="21">
          <cell r="E21" t="str">
            <v>千代田区</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2">
          <cell r="B2" t="str">
            <v>千代田区</v>
          </cell>
          <cell r="I2" t="str">
            <v>クロロエチレン</v>
          </cell>
          <cell r="Q2" t="str">
            <v>地下水汚染は生じていないため、法令で講ずべき措置とされている、最も環境・経済・社会への負荷が小さい地下水測定を選択した</v>
          </cell>
          <cell r="R2" t="str">
            <v>浄化等処理施設（浄化）</v>
          </cell>
          <cell r="S2" t="str">
            <v>要対策区域</v>
          </cell>
          <cell r="T2" t="str">
            <v>土壌含有量基準</v>
          </cell>
          <cell r="U2" t="str">
            <v>地下水基準</v>
          </cell>
          <cell r="V2" t="str">
            <v>超過</v>
          </cell>
        </row>
        <row r="3">
          <cell r="I3" t="str">
            <v>四塩化炭素</v>
          </cell>
          <cell r="Q3" t="str">
            <v>基準不適合土壌の全量掘削除去と比較して、必要最低限の掘削と舗装を組み合わせる方法が、環境・経済・社会への負荷が軽減するため</v>
          </cell>
          <cell r="R3" t="str">
            <v>浄化等処理施設（融解）</v>
          </cell>
          <cell r="S3" t="str">
            <v>地下水汚染拡大防止区域</v>
          </cell>
          <cell r="T3" t="str">
            <v>土壌溶出量基準</v>
          </cell>
          <cell r="U3" t="str">
            <v>第二地下水基準</v>
          </cell>
          <cell r="V3" t="str">
            <v>適合</v>
          </cell>
        </row>
        <row r="4">
          <cell r="I4" t="str">
            <v>1,2-ジクロロエタン</v>
          </cell>
          <cell r="Q4" t="str">
            <v>根切り工事を行う範囲のみ掘削除去し、基準不適合土壌の搬出・処理量を削減することで、環境・経済・社会への負荷が軽減するため</v>
          </cell>
          <cell r="R4" t="str">
            <v>浄化等処理施設（不溶化）</v>
          </cell>
          <cell r="S4" t="str">
            <v>要管理区域</v>
          </cell>
          <cell r="T4" t="str">
            <v>第二溶出量基準</v>
          </cell>
          <cell r="U4" t="str">
            <v>地下水基準及び第二地下水基準</v>
          </cell>
        </row>
        <row r="5">
          <cell r="I5" t="str">
            <v>1,1-ジクロロエチレン</v>
          </cell>
          <cell r="Q5" t="str">
            <v>自然由来による基準不適合土壌を敷地内で盛土として使用し、基準不適合土壌の搬出・処理量を削減することで、環境・経済・社会への負荷が軽減するため</v>
          </cell>
          <cell r="R5" t="str">
            <v>自然由来等土壌利用施設（自然由来等土壌構造物利用施設）</v>
          </cell>
          <cell r="T5" t="str">
            <v>土壌含有量基準及び土壌溶出量基準</v>
          </cell>
        </row>
        <row r="6">
          <cell r="I6" t="str">
            <v>1,2-ジクロロエチレン</v>
          </cell>
          <cell r="Q6" t="str">
            <v>根切り工事で発生した基準不適合土壌は、 敷地内で盛土や埋土として使用し、基準不適合土壌の搬出・処理量を削減することで、環境・経済・社会への負荷が軽減するため</v>
          </cell>
          <cell r="R6" t="str">
            <v>自然由来等土壌利用施設（自然由来等土壌海面埋立施設）</v>
          </cell>
          <cell r="T6" t="str">
            <v>土壌含有量基準及び第二溶出量基準</v>
          </cell>
        </row>
        <row r="7">
          <cell r="I7" t="str">
            <v>1,3-ジクロロプロペン</v>
          </cell>
          <cell r="Q7" t="str">
            <v>基準不適合土壌が地下水面より浅い深度に分布していることから、土壌ガス吸引による原位置での浄化対策を行うことで、環境・経済・社会への負荷が軽減するため</v>
          </cell>
          <cell r="R7" t="str">
            <v>セメント製造施設</v>
          </cell>
        </row>
        <row r="8">
          <cell r="I8" t="str">
            <v>ジクロロメタン</v>
          </cell>
          <cell r="Q8" t="str">
            <v>基準不適合土壌が地下水面より深い深度に分布し、 地下水基準の不適合も確認されていることから、 地下水揚水による原位置での浄化対策を行うことで、環境・経済・社会への負荷が軽減するため</v>
          </cell>
          <cell r="R8" t="str">
            <v>埋立処理施設</v>
          </cell>
        </row>
        <row r="9">
          <cell r="I9" t="str">
            <v>テトラクロロエチレン</v>
          </cell>
          <cell r="Q9" t="str">
            <v>その他（備考欄に詳細を記入すること）</v>
          </cell>
          <cell r="R9" t="str">
            <v>分別等処理施設</v>
          </cell>
        </row>
        <row r="10">
          <cell r="I10" t="str">
            <v>1,1,1-トリクロロエタン</v>
          </cell>
        </row>
        <row r="11">
          <cell r="I11" t="str">
            <v>1,1,2-トリクロロエタン</v>
          </cell>
        </row>
        <row r="12">
          <cell r="I12" t="str">
            <v>トリクロロエチレン</v>
          </cell>
        </row>
        <row r="13">
          <cell r="I13" t="str">
            <v>ベンゼン</v>
          </cell>
        </row>
        <row r="14">
          <cell r="I14" t="str">
            <v>カドミウム及びその化合物</v>
          </cell>
        </row>
        <row r="15">
          <cell r="I15" t="str">
            <v>六価クロム化合物</v>
          </cell>
        </row>
        <row r="16">
          <cell r="I16" t="str">
            <v>シアン化合物</v>
          </cell>
        </row>
        <row r="17">
          <cell r="I17" t="str">
            <v>水銀及びその化合物</v>
          </cell>
        </row>
        <row r="18">
          <cell r="I18" t="str">
            <v>セレン及びその化合物</v>
          </cell>
        </row>
        <row r="19">
          <cell r="I19" t="str">
            <v>鉛及びその化合物</v>
          </cell>
        </row>
        <row r="20">
          <cell r="I20" t="str">
            <v>砒素及びその化合物</v>
          </cell>
        </row>
        <row r="21">
          <cell r="I21" t="str">
            <v>ふっ素及びその化合物</v>
          </cell>
        </row>
        <row r="22">
          <cell r="I22" t="str">
            <v>ほう素及びその化合物</v>
          </cell>
        </row>
        <row r="23">
          <cell r="I23" t="str">
            <v>シマジン</v>
          </cell>
        </row>
        <row r="24">
          <cell r="I24" t="str">
            <v>チオベンカルブ</v>
          </cell>
        </row>
        <row r="25">
          <cell r="I25" t="str">
            <v>チラウム</v>
          </cell>
        </row>
        <row r="26">
          <cell r="I26" t="str">
            <v>ポリ塩化ビフェニル(PCB)</v>
          </cell>
        </row>
        <row r="27">
          <cell r="I27" t="str">
            <v>有機りん化合物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5"/>
      <sheetName val="（別紙）形質変更時要届出区域所在地一覧"/>
      <sheetName val="（別紙）汚染土壌の特定有害物質による汚染状態"/>
      <sheetName val="管理シート"/>
      <sheetName val="江國メモ"/>
    </sheetNames>
    <sheetDataSet>
      <sheetData sheetId="0" refreshError="1"/>
      <sheetData sheetId="1" refreshError="1"/>
      <sheetData sheetId="2" refreshError="1"/>
      <sheetData sheetId="3">
        <row r="2">
          <cell r="C2" t="str">
            <v>千代田区</v>
          </cell>
        </row>
        <row r="3">
          <cell r="C3" t="str">
            <v>中央区</v>
          </cell>
        </row>
        <row r="4">
          <cell r="C4" t="str">
            <v>港区</v>
          </cell>
        </row>
        <row r="5">
          <cell r="C5" t="str">
            <v>新宿区</v>
          </cell>
        </row>
        <row r="6">
          <cell r="C6" t="str">
            <v>文京区</v>
          </cell>
        </row>
        <row r="7">
          <cell r="C7" t="str">
            <v>台東区</v>
          </cell>
        </row>
        <row r="8">
          <cell r="C8" t="str">
            <v>墨田区</v>
          </cell>
        </row>
        <row r="9">
          <cell r="C9" t="str">
            <v>江東区</v>
          </cell>
        </row>
        <row r="10">
          <cell r="C10" t="str">
            <v>品川区</v>
          </cell>
        </row>
        <row r="11">
          <cell r="C11" t="str">
            <v>目黒区</v>
          </cell>
        </row>
        <row r="12">
          <cell r="C12" t="str">
            <v>大田区</v>
          </cell>
        </row>
        <row r="13">
          <cell r="C13" t="str">
            <v>世田谷区</v>
          </cell>
        </row>
        <row r="14">
          <cell r="C14" t="str">
            <v>渋谷区</v>
          </cell>
        </row>
        <row r="15">
          <cell r="C15" t="str">
            <v>中野区</v>
          </cell>
        </row>
        <row r="16">
          <cell r="C16" t="str">
            <v>杉並区</v>
          </cell>
        </row>
        <row r="17">
          <cell r="C17" t="str">
            <v>豊島区</v>
          </cell>
        </row>
        <row r="18">
          <cell r="C18" t="str">
            <v>北区</v>
          </cell>
        </row>
        <row r="19">
          <cell r="C19" t="str">
            <v>荒川区</v>
          </cell>
        </row>
        <row r="20">
          <cell r="C20" t="str">
            <v>板橋区</v>
          </cell>
        </row>
        <row r="21">
          <cell r="C21" t="str">
            <v>練馬区</v>
          </cell>
        </row>
        <row r="22">
          <cell r="C22" t="str">
            <v>足立区</v>
          </cell>
        </row>
        <row r="23">
          <cell r="C23" t="str">
            <v>葛飾区</v>
          </cell>
        </row>
        <row r="24">
          <cell r="C24" t="str">
            <v>江戸川区</v>
          </cell>
        </row>
        <row r="25">
          <cell r="C25" t="str">
            <v>八王子市</v>
          </cell>
        </row>
        <row r="26">
          <cell r="C26" t="str">
            <v>立川市</v>
          </cell>
        </row>
        <row r="27">
          <cell r="C27" t="str">
            <v>武蔵野市</v>
          </cell>
        </row>
        <row r="28">
          <cell r="C28" t="str">
            <v>三鷹市</v>
          </cell>
        </row>
        <row r="29">
          <cell r="C29" t="str">
            <v>青梅市</v>
          </cell>
        </row>
        <row r="30">
          <cell r="C30" t="str">
            <v>府中市</v>
          </cell>
        </row>
        <row r="31">
          <cell r="C31" t="str">
            <v>昭島市</v>
          </cell>
        </row>
        <row r="32">
          <cell r="C32" t="str">
            <v>調布市</v>
          </cell>
        </row>
        <row r="33">
          <cell r="C33" t="str">
            <v>町田市</v>
          </cell>
        </row>
        <row r="34">
          <cell r="C34" t="str">
            <v>小金井市</v>
          </cell>
        </row>
        <row r="35">
          <cell r="C35" t="str">
            <v>小平市</v>
          </cell>
        </row>
        <row r="36">
          <cell r="C36" t="str">
            <v>日野市</v>
          </cell>
        </row>
        <row r="37">
          <cell r="C37" t="str">
            <v>東村山市</v>
          </cell>
        </row>
        <row r="38">
          <cell r="C38" t="str">
            <v>国分寺市</v>
          </cell>
        </row>
        <row r="39">
          <cell r="C39" t="str">
            <v>国立市</v>
          </cell>
        </row>
        <row r="40">
          <cell r="C40" t="str">
            <v>福生市</v>
          </cell>
        </row>
        <row r="41">
          <cell r="C41" t="str">
            <v>狛江市</v>
          </cell>
        </row>
        <row r="42">
          <cell r="C42" t="str">
            <v>東大和市</v>
          </cell>
        </row>
        <row r="43">
          <cell r="C43" t="str">
            <v>清瀬市</v>
          </cell>
        </row>
        <row r="44">
          <cell r="C44" t="str">
            <v>東久留米市</v>
          </cell>
        </row>
        <row r="45">
          <cell r="C45" t="str">
            <v>武蔵村山市</v>
          </cell>
        </row>
        <row r="46">
          <cell r="C46" t="str">
            <v>多摩市</v>
          </cell>
        </row>
        <row r="47">
          <cell r="C47" t="str">
            <v>稲城市</v>
          </cell>
        </row>
        <row r="48">
          <cell r="C48" t="str">
            <v>羽村市</v>
          </cell>
        </row>
        <row r="49">
          <cell r="C49" t="str">
            <v>あきる野市</v>
          </cell>
        </row>
        <row r="50">
          <cell r="C50" t="str">
            <v>西東京市</v>
          </cell>
        </row>
        <row r="51">
          <cell r="C51" t="str">
            <v>瑞穂町</v>
          </cell>
        </row>
        <row r="52">
          <cell r="C52" t="str">
            <v>日の出町</v>
          </cell>
        </row>
        <row r="53">
          <cell r="C53" t="str">
            <v>檜原村</v>
          </cell>
        </row>
        <row r="54">
          <cell r="C54" t="str">
            <v>奥多摩町</v>
          </cell>
        </row>
        <row r="55">
          <cell r="C55" t="str">
            <v>大島町</v>
          </cell>
        </row>
        <row r="56">
          <cell r="C56" t="str">
            <v>利島村</v>
          </cell>
        </row>
        <row r="57">
          <cell r="C57" t="str">
            <v>新島村</v>
          </cell>
        </row>
        <row r="58">
          <cell r="C58" t="str">
            <v>神津島村</v>
          </cell>
        </row>
        <row r="59">
          <cell r="C59" t="str">
            <v>三宅村</v>
          </cell>
        </row>
        <row r="60">
          <cell r="C60" t="str">
            <v>御蔵島村</v>
          </cell>
        </row>
        <row r="61">
          <cell r="C61" t="str">
            <v>八丈町</v>
          </cell>
        </row>
        <row r="62">
          <cell r="C62" t="str">
            <v>青ヶ島村</v>
          </cell>
        </row>
        <row r="63">
          <cell r="C63" t="str">
            <v>小笠原村</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19"/>
  <sheetViews>
    <sheetView showGridLines="0" tabSelected="1" zoomScaleNormal="100" zoomScaleSheetLayoutView="70" workbookViewId="0">
      <selection activeCell="O31" sqref="O31"/>
    </sheetView>
  </sheetViews>
  <sheetFormatPr defaultColWidth="8.69921875" defaultRowHeight="15"/>
  <cols>
    <col min="1" max="1" width="2.69921875" style="1" customWidth="1"/>
    <col min="2" max="2" width="3.3984375" style="1" customWidth="1"/>
    <col min="3" max="3" width="31" style="1" customWidth="1"/>
    <col min="4" max="4" width="4.3984375" style="2" customWidth="1"/>
    <col min="5" max="13" width="4.5" style="2" customWidth="1"/>
    <col min="14" max="14" width="10.3984375" style="1" customWidth="1"/>
    <col min="15" max="15" width="13.59765625" style="2" customWidth="1"/>
    <col min="16" max="16" width="13.59765625" style="1" customWidth="1"/>
    <col min="17" max="17" width="2.59765625" style="131" customWidth="1"/>
    <col min="18" max="18" width="4.09765625" style="132" hidden="1" customWidth="1"/>
    <col min="19" max="19" width="4.09765625" style="1" hidden="1" customWidth="1"/>
    <col min="20" max="20" width="3.8984375" style="1" customWidth="1"/>
    <col min="21" max="21" width="17.59765625" style="14" customWidth="1"/>
    <col min="22" max="22" width="30.59765625" style="13" customWidth="1"/>
    <col min="23" max="23" width="31" style="14" customWidth="1"/>
    <col min="24" max="16384" width="8.69921875" style="1"/>
  </cols>
  <sheetData>
    <row r="1" spans="2:23" ht="8.1" customHeight="1">
      <c r="Q1" s="1"/>
      <c r="R1" s="135" t="s">
        <v>0</v>
      </c>
      <c r="S1" s="135"/>
      <c r="U1" s="3" t="s">
        <v>1</v>
      </c>
      <c r="V1" s="3"/>
      <c r="W1" s="3" t="s">
        <v>2</v>
      </c>
    </row>
    <row r="2" spans="2:23" ht="24.6">
      <c r="B2" s="4" t="s">
        <v>3</v>
      </c>
      <c r="Q2" s="1"/>
      <c r="R2" s="5"/>
      <c r="S2" s="5"/>
      <c r="U2" s="3" t="s">
        <v>4</v>
      </c>
      <c r="V2" s="6" t="s">
        <v>5</v>
      </c>
      <c r="W2" s="3"/>
    </row>
    <row r="3" spans="2:23" ht="7.5" customHeight="1">
      <c r="B3" s="7"/>
      <c r="Q3" s="1"/>
      <c r="R3" s="5"/>
      <c r="S3" s="5"/>
      <c r="U3" s="3"/>
      <c r="V3" s="6"/>
      <c r="W3" s="3"/>
    </row>
    <row r="4" spans="2:23" ht="16.2">
      <c r="B4" s="7" t="s">
        <v>6</v>
      </c>
      <c r="Q4" s="1"/>
      <c r="R4" s="5"/>
      <c r="S4" s="5"/>
      <c r="U4" s="3"/>
      <c r="V4" s="6"/>
      <c r="W4" s="3"/>
    </row>
    <row r="5" spans="2:23" ht="16.2">
      <c r="B5" s="136" t="s">
        <v>7</v>
      </c>
      <c r="C5" s="136"/>
      <c r="D5" s="136" t="s">
        <v>8</v>
      </c>
      <c r="E5" s="136"/>
      <c r="F5" s="136"/>
      <c r="G5" s="136"/>
      <c r="H5" s="136"/>
      <c r="I5" s="136"/>
      <c r="J5" s="136"/>
      <c r="K5" s="136"/>
      <c r="L5" s="136"/>
      <c r="M5" s="136"/>
      <c r="N5" s="136"/>
      <c r="O5" s="136"/>
      <c r="P5" s="136"/>
      <c r="Q5" s="1"/>
      <c r="R5" s="5"/>
      <c r="S5" s="5"/>
      <c r="U5" s="3"/>
      <c r="V5" s="6"/>
      <c r="W5" s="3"/>
    </row>
    <row r="6" spans="2:23">
      <c r="B6" s="137" t="s">
        <v>9</v>
      </c>
      <c r="C6" s="138"/>
      <c r="D6" s="141" t="s">
        <v>10</v>
      </c>
      <c r="E6" s="142"/>
      <c r="F6" s="142"/>
      <c r="G6" s="142"/>
      <c r="H6" s="142"/>
      <c r="I6" s="8" t="s">
        <v>11</v>
      </c>
      <c r="J6" s="9"/>
      <c r="K6" s="9"/>
      <c r="L6" s="9"/>
      <c r="M6" s="9"/>
      <c r="N6" s="8"/>
      <c r="O6" s="10"/>
      <c r="P6" s="11"/>
      <c r="Q6" s="1"/>
      <c r="R6" s="5"/>
      <c r="S6" s="5"/>
      <c r="U6" s="12" t="s">
        <v>12</v>
      </c>
      <c r="V6" s="13" t="str">
        <f>IF(D6="","（エラー）未選択","（正常）選択済み")</f>
        <v>（正常）選択済み</v>
      </c>
      <c r="W6" s="14" t="s">
        <v>13</v>
      </c>
    </row>
    <row r="7" spans="2:23">
      <c r="B7" s="139"/>
      <c r="C7" s="140"/>
      <c r="D7" s="143"/>
      <c r="E7" s="144"/>
      <c r="F7" s="144"/>
      <c r="G7" s="144"/>
      <c r="H7" s="144"/>
      <c r="I7" s="15" t="s">
        <v>14</v>
      </c>
      <c r="J7" s="16"/>
      <c r="K7" s="16"/>
      <c r="L7" s="16"/>
      <c r="M7" s="16"/>
      <c r="N7" s="15"/>
      <c r="O7" s="17"/>
      <c r="P7" s="18"/>
      <c r="Q7" s="1"/>
      <c r="R7" s="5"/>
      <c r="S7" s="5"/>
      <c r="U7" s="12"/>
    </row>
    <row r="8" spans="2:23" ht="18.600000000000001">
      <c r="B8" s="145" t="s">
        <v>15</v>
      </c>
      <c r="C8" s="138"/>
      <c r="D8" s="19"/>
      <c r="E8" s="20" t="s">
        <v>16</v>
      </c>
      <c r="F8" s="21"/>
      <c r="G8" s="21"/>
      <c r="H8" s="21"/>
      <c r="I8" s="21"/>
      <c r="J8" s="21"/>
      <c r="K8" s="21"/>
      <c r="L8" s="21"/>
      <c r="M8" s="22"/>
      <c r="N8" s="21" t="s">
        <v>17</v>
      </c>
      <c r="O8" s="23"/>
      <c r="P8" s="24"/>
      <c r="Q8" s="1"/>
      <c r="R8" s="25" t="b">
        <f t="shared" ref="R8:R16" si="0">IF(D8="●",TRUE,FALSE)</f>
        <v>0</v>
      </c>
      <c r="S8" s="25" t="b">
        <f>IF(M8="●",TRUE,FALSE)</f>
        <v>0</v>
      </c>
      <c r="U8" s="26" t="s">
        <v>18</v>
      </c>
      <c r="V8" s="13" t="str">
        <f>IF(D6="無","（注意）入力無効",IF(COUNTIF(R8:S16,"TRUE")&lt;1,"（エラー）未選択","（正常）選択済み"))</f>
        <v>（正常）選択済み</v>
      </c>
      <c r="W8" s="14" t="s">
        <v>19</v>
      </c>
    </row>
    <row r="9" spans="2:23" ht="18.600000000000001">
      <c r="B9" s="146"/>
      <c r="C9" s="147"/>
      <c r="D9" s="27"/>
      <c r="E9" s="28" t="s">
        <v>20</v>
      </c>
      <c r="F9" s="29"/>
      <c r="G9" s="29"/>
      <c r="H9" s="29"/>
      <c r="I9" s="29"/>
      <c r="J9" s="29"/>
      <c r="K9" s="29"/>
      <c r="L9" s="29"/>
      <c r="M9" s="30"/>
      <c r="N9" s="31" t="s">
        <v>21</v>
      </c>
      <c r="O9" s="32"/>
      <c r="P9" s="33"/>
      <c r="Q9" s="1"/>
      <c r="R9" s="25" t="b">
        <f t="shared" si="0"/>
        <v>0</v>
      </c>
      <c r="S9" s="25" t="b">
        <f t="shared" ref="S9:S15" si="1">IF(M9="●",TRUE,FALSE)</f>
        <v>0</v>
      </c>
      <c r="U9" s="26"/>
    </row>
    <row r="10" spans="2:23" ht="18.600000000000001">
      <c r="B10" s="146"/>
      <c r="C10" s="147"/>
      <c r="D10" s="27"/>
      <c r="E10" s="28" t="s">
        <v>22</v>
      </c>
      <c r="F10" s="29"/>
      <c r="G10" s="29"/>
      <c r="H10" s="29"/>
      <c r="I10" s="29"/>
      <c r="J10" s="29"/>
      <c r="K10" s="29"/>
      <c r="L10" s="29"/>
      <c r="M10" s="30"/>
      <c r="N10" s="31" t="s">
        <v>23</v>
      </c>
      <c r="O10" s="32"/>
      <c r="P10" s="33"/>
      <c r="Q10" s="1"/>
      <c r="R10" s="25" t="b">
        <f t="shared" si="0"/>
        <v>0</v>
      </c>
      <c r="S10" s="25" t="b">
        <f t="shared" si="1"/>
        <v>0</v>
      </c>
      <c r="U10" s="26"/>
    </row>
    <row r="11" spans="2:23" ht="18.600000000000001">
      <c r="B11" s="146"/>
      <c r="C11" s="147"/>
      <c r="D11" s="27"/>
      <c r="E11" s="28" t="s">
        <v>24</v>
      </c>
      <c r="F11" s="29"/>
      <c r="G11" s="29"/>
      <c r="H11" s="29"/>
      <c r="I11" s="29"/>
      <c r="J11" s="29"/>
      <c r="K11" s="29"/>
      <c r="L11" s="29"/>
      <c r="M11" s="30"/>
      <c r="N11" s="31" t="s">
        <v>25</v>
      </c>
      <c r="O11" s="32"/>
      <c r="P11" s="33"/>
      <c r="Q11" s="1"/>
      <c r="R11" s="25" t="b">
        <f t="shared" si="0"/>
        <v>0</v>
      </c>
      <c r="S11" s="25" t="b">
        <f t="shared" si="1"/>
        <v>0</v>
      </c>
      <c r="U11" s="26"/>
    </row>
    <row r="12" spans="2:23" ht="18.600000000000001">
      <c r="B12" s="146"/>
      <c r="C12" s="147"/>
      <c r="D12" s="27"/>
      <c r="E12" s="28" t="s">
        <v>26</v>
      </c>
      <c r="F12" s="29"/>
      <c r="G12" s="29"/>
      <c r="H12" s="29"/>
      <c r="I12" s="29"/>
      <c r="J12" s="29"/>
      <c r="K12" s="29"/>
      <c r="L12" s="29"/>
      <c r="M12" s="30"/>
      <c r="N12" s="31" t="s">
        <v>27</v>
      </c>
      <c r="O12" s="32"/>
      <c r="P12" s="33"/>
      <c r="Q12" s="1"/>
      <c r="R12" s="25" t="b">
        <f t="shared" si="0"/>
        <v>0</v>
      </c>
      <c r="S12" s="25" t="b">
        <f t="shared" si="1"/>
        <v>0</v>
      </c>
      <c r="U12" s="26"/>
    </row>
    <row r="13" spans="2:23" ht="18.600000000000001">
      <c r="B13" s="146"/>
      <c r="C13" s="147"/>
      <c r="D13" s="27"/>
      <c r="E13" s="28" t="s">
        <v>28</v>
      </c>
      <c r="F13" s="29"/>
      <c r="G13" s="29"/>
      <c r="H13" s="29"/>
      <c r="I13" s="29"/>
      <c r="J13" s="29"/>
      <c r="K13" s="29"/>
      <c r="L13" s="29"/>
      <c r="M13" s="30"/>
      <c r="N13" s="31" t="s">
        <v>29</v>
      </c>
      <c r="O13" s="32"/>
      <c r="P13" s="33"/>
      <c r="Q13" s="1"/>
      <c r="R13" s="25" t="b">
        <f t="shared" si="0"/>
        <v>0</v>
      </c>
      <c r="S13" s="25" t="b">
        <f t="shared" si="1"/>
        <v>0</v>
      </c>
      <c r="U13" s="26"/>
    </row>
    <row r="14" spans="2:23" ht="18.600000000000001">
      <c r="B14" s="146"/>
      <c r="C14" s="147"/>
      <c r="D14" s="27" t="s">
        <v>30</v>
      </c>
      <c r="E14" s="28" t="s">
        <v>31</v>
      </c>
      <c r="F14" s="29"/>
      <c r="G14" s="29"/>
      <c r="H14" s="29"/>
      <c r="I14" s="29"/>
      <c r="J14" s="29"/>
      <c r="K14" s="29"/>
      <c r="L14" s="29"/>
      <c r="M14" s="30"/>
      <c r="N14" s="31" t="s">
        <v>32</v>
      </c>
      <c r="O14" s="32"/>
      <c r="P14" s="33"/>
      <c r="Q14" s="1"/>
      <c r="R14" s="25" t="b">
        <f t="shared" si="0"/>
        <v>1</v>
      </c>
      <c r="S14" s="25" t="b">
        <f t="shared" si="1"/>
        <v>0</v>
      </c>
      <c r="U14" s="26"/>
    </row>
    <row r="15" spans="2:23" ht="18.600000000000001">
      <c r="B15" s="146"/>
      <c r="C15" s="147"/>
      <c r="D15" s="27"/>
      <c r="E15" s="28" t="s">
        <v>33</v>
      </c>
      <c r="F15" s="29"/>
      <c r="G15" s="29"/>
      <c r="H15" s="29"/>
      <c r="I15" s="29"/>
      <c r="J15" s="29"/>
      <c r="K15" s="29"/>
      <c r="L15" s="29"/>
      <c r="M15" s="30"/>
      <c r="N15" s="31" t="s">
        <v>34</v>
      </c>
      <c r="O15" s="32"/>
      <c r="P15" s="33"/>
      <c r="Q15" s="1"/>
      <c r="R15" s="25" t="b">
        <f t="shared" si="0"/>
        <v>0</v>
      </c>
      <c r="S15" s="25" t="b">
        <f t="shared" si="1"/>
        <v>0</v>
      </c>
      <c r="U15" s="26"/>
    </row>
    <row r="16" spans="2:23" ht="18.600000000000001">
      <c r="B16" s="139"/>
      <c r="C16" s="140"/>
      <c r="D16" s="34"/>
      <c r="E16" s="35" t="s">
        <v>35</v>
      </c>
      <c r="F16" s="36"/>
      <c r="G16" s="36"/>
      <c r="H16" s="36"/>
      <c r="I16" s="36"/>
      <c r="J16" s="36"/>
      <c r="K16" s="36"/>
      <c r="L16" s="36"/>
      <c r="M16" s="36"/>
      <c r="N16" s="37"/>
      <c r="O16" s="38"/>
      <c r="P16" s="39"/>
      <c r="Q16" s="1"/>
      <c r="R16" s="25" t="b">
        <f t="shared" si="0"/>
        <v>0</v>
      </c>
      <c r="S16" s="5"/>
      <c r="U16" s="26"/>
    </row>
    <row r="17" spans="2:23" ht="18.75" customHeight="1">
      <c r="B17" s="137" t="s">
        <v>36</v>
      </c>
      <c r="C17" s="138"/>
      <c r="D17" s="157" t="s">
        <v>37</v>
      </c>
      <c r="E17" s="158"/>
      <c r="F17" s="158"/>
      <c r="G17" s="158"/>
      <c r="H17" s="161" t="s">
        <v>38</v>
      </c>
      <c r="I17" s="161"/>
      <c r="J17" s="161"/>
      <c r="K17" s="161"/>
      <c r="L17" s="161"/>
      <c r="M17" s="161"/>
      <c r="N17" s="161"/>
      <c r="O17" s="161"/>
      <c r="P17" s="162"/>
      <c r="Q17" s="1"/>
      <c r="R17" s="5"/>
      <c r="S17" s="5"/>
      <c r="U17" s="40" t="s">
        <v>18</v>
      </c>
      <c r="V17" s="13" t="str">
        <f>IF(D17="",IF(COUNTIF(R14:R15,"TRUE")&lt;1,"未選択","（エラー）未選択"),IF(COUNTIF(R14:R15,"TRUE")&lt;1,IF(D17="無","（正常）選択済み","（エラー）「措置の種類」にて「土壌汚染の除去」の選択が必須"),"（正常）選択済み"))</f>
        <v>（正常）選択済み</v>
      </c>
      <c r="W17" s="14" t="s">
        <v>39</v>
      </c>
    </row>
    <row r="18" spans="2:23" ht="34.5" customHeight="1">
      <c r="B18" s="139"/>
      <c r="C18" s="140"/>
      <c r="D18" s="159"/>
      <c r="E18" s="160"/>
      <c r="F18" s="160"/>
      <c r="G18" s="160"/>
      <c r="H18" s="163" t="s">
        <v>40</v>
      </c>
      <c r="I18" s="163"/>
      <c r="J18" s="163"/>
      <c r="K18" s="163"/>
      <c r="L18" s="163"/>
      <c r="M18" s="163"/>
      <c r="N18" s="163"/>
      <c r="O18" s="163"/>
      <c r="P18" s="164"/>
      <c r="Q18" s="1"/>
      <c r="R18" s="5"/>
      <c r="S18" s="5"/>
      <c r="U18" s="40" t="s">
        <v>41</v>
      </c>
      <c r="V18" s="13" t="str">
        <f>IF(D17="","未選択",IF(COUNTIF(D17,"有*")&gt;0,IF(COUNTIF(V109:V117,"*エラー*")&lt;1,"（正常）「指定解除等における完了時の確認事項」選択済み","（エラー）「指定解除等における完了時の確認事項」エラーあり"),IF(COUNTIF(V102:V108,"*エラー*")+COUNTIF(V102:V108,"*注意*")&lt;1,"（正常）「指定解除を伴わない完了時の確認事項」選択済み","（注意）「指定解除を伴わない完了時の確認事項」注意・エラーあり")))</f>
        <v>（正常）「指定解除等における完了時の確認事項」選択済み</v>
      </c>
    </row>
    <row r="19" spans="2:23" ht="21.75" customHeight="1">
      <c r="B19" s="41" t="s">
        <v>42</v>
      </c>
      <c r="C19" s="42"/>
      <c r="D19" s="155" t="s">
        <v>10</v>
      </c>
      <c r="E19" s="156"/>
      <c r="F19" s="156"/>
      <c r="G19" s="156"/>
      <c r="H19" s="156"/>
      <c r="I19" s="156"/>
      <c r="J19" s="156"/>
      <c r="K19" s="156"/>
      <c r="L19" s="156"/>
      <c r="M19" s="156"/>
      <c r="N19" s="43"/>
      <c r="O19" s="44"/>
      <c r="P19" s="45"/>
      <c r="Q19" s="1"/>
      <c r="R19" s="5"/>
      <c r="S19" s="5"/>
      <c r="U19" s="12" t="s">
        <v>12</v>
      </c>
      <c r="V19" s="13" t="str">
        <f>IF(D19="","（エラー）未選択","（正常）選択済み")</f>
        <v>（正常）選択済み</v>
      </c>
      <c r="W19" s="14" t="s">
        <v>43</v>
      </c>
    </row>
    <row r="20" spans="2:23" ht="30" customHeight="1">
      <c r="B20" s="46"/>
      <c r="C20" s="165" t="s">
        <v>44</v>
      </c>
      <c r="D20" s="19" t="s">
        <v>30</v>
      </c>
      <c r="E20" s="168" t="s">
        <v>45</v>
      </c>
      <c r="F20" s="168"/>
      <c r="G20" s="168"/>
      <c r="H20" s="168"/>
      <c r="I20" s="168"/>
      <c r="J20" s="168"/>
      <c r="K20" s="168"/>
      <c r="L20" s="168"/>
      <c r="M20" s="168"/>
      <c r="N20" s="168"/>
      <c r="O20" s="168"/>
      <c r="P20" s="169"/>
      <c r="Q20" s="1"/>
      <c r="R20" s="25" t="b">
        <f t="shared" ref="R20:R27" si="2">IF(D20="●",TRUE,FALSE)</f>
        <v>1</v>
      </c>
      <c r="S20" s="5"/>
      <c r="U20" s="26" t="s">
        <v>18</v>
      </c>
      <c r="V20" s="13" t="str">
        <f>IF(D19="有",IF(COUNTIF(R20:R27,"TRUE")&lt;1,"（エラー）未選択","（正常）選択済み"),"（注意）入力無効")</f>
        <v>（正常）選択済み</v>
      </c>
      <c r="W20" s="14" t="s">
        <v>46</v>
      </c>
    </row>
    <row r="21" spans="2:23" ht="30" customHeight="1">
      <c r="B21" s="46"/>
      <c r="C21" s="166"/>
      <c r="D21" s="27" t="s">
        <v>30</v>
      </c>
      <c r="E21" s="148" t="s">
        <v>47</v>
      </c>
      <c r="F21" s="148"/>
      <c r="G21" s="148"/>
      <c r="H21" s="148"/>
      <c r="I21" s="148"/>
      <c r="J21" s="148"/>
      <c r="K21" s="148"/>
      <c r="L21" s="148"/>
      <c r="M21" s="148"/>
      <c r="N21" s="148"/>
      <c r="O21" s="148"/>
      <c r="P21" s="149"/>
      <c r="Q21" s="1"/>
      <c r="R21" s="25" t="b">
        <f t="shared" si="2"/>
        <v>1</v>
      </c>
      <c r="S21" s="5"/>
      <c r="U21" s="26"/>
    </row>
    <row r="22" spans="2:23" ht="30" customHeight="1">
      <c r="B22" s="46"/>
      <c r="C22" s="166"/>
      <c r="D22" s="27"/>
      <c r="E22" s="148" t="s">
        <v>48</v>
      </c>
      <c r="F22" s="148"/>
      <c r="G22" s="148"/>
      <c r="H22" s="148"/>
      <c r="I22" s="148"/>
      <c r="J22" s="148"/>
      <c r="K22" s="148"/>
      <c r="L22" s="148"/>
      <c r="M22" s="148"/>
      <c r="N22" s="148"/>
      <c r="O22" s="148"/>
      <c r="P22" s="149"/>
      <c r="Q22" s="1"/>
      <c r="R22" s="25" t="b">
        <f t="shared" si="2"/>
        <v>0</v>
      </c>
      <c r="S22" s="5"/>
      <c r="U22" s="26"/>
    </row>
    <row r="23" spans="2:23" ht="30" customHeight="1">
      <c r="B23" s="46"/>
      <c r="C23" s="166"/>
      <c r="D23" s="27"/>
      <c r="E23" s="148" t="s">
        <v>49</v>
      </c>
      <c r="F23" s="148"/>
      <c r="G23" s="148"/>
      <c r="H23" s="148"/>
      <c r="I23" s="148"/>
      <c r="J23" s="148"/>
      <c r="K23" s="148"/>
      <c r="L23" s="148"/>
      <c r="M23" s="148"/>
      <c r="N23" s="148"/>
      <c r="O23" s="148"/>
      <c r="P23" s="149"/>
      <c r="Q23" s="1"/>
      <c r="R23" s="25" t="b">
        <f t="shared" si="2"/>
        <v>0</v>
      </c>
      <c r="S23" s="5"/>
      <c r="U23" s="26"/>
    </row>
    <row r="24" spans="2:23" ht="30" customHeight="1">
      <c r="B24" s="46"/>
      <c r="C24" s="166"/>
      <c r="D24" s="27"/>
      <c r="E24" s="148" t="s">
        <v>50</v>
      </c>
      <c r="F24" s="148"/>
      <c r="G24" s="148"/>
      <c r="H24" s="148"/>
      <c r="I24" s="148"/>
      <c r="J24" s="148"/>
      <c r="K24" s="148"/>
      <c r="L24" s="148"/>
      <c r="M24" s="148"/>
      <c r="N24" s="148"/>
      <c r="O24" s="148"/>
      <c r="P24" s="149"/>
      <c r="Q24" s="1"/>
      <c r="R24" s="25" t="b">
        <f t="shared" si="2"/>
        <v>0</v>
      </c>
      <c r="S24" s="5"/>
      <c r="U24" s="26"/>
    </row>
    <row r="25" spans="2:23" ht="30" customHeight="1">
      <c r="B25" s="46"/>
      <c r="C25" s="166"/>
      <c r="D25" s="27"/>
      <c r="E25" s="148" t="s">
        <v>51</v>
      </c>
      <c r="F25" s="148"/>
      <c r="G25" s="148"/>
      <c r="H25" s="148"/>
      <c r="I25" s="148"/>
      <c r="J25" s="148"/>
      <c r="K25" s="148"/>
      <c r="L25" s="148"/>
      <c r="M25" s="148"/>
      <c r="N25" s="148"/>
      <c r="O25" s="148"/>
      <c r="P25" s="149"/>
      <c r="Q25" s="1"/>
      <c r="R25" s="25" t="b">
        <f t="shared" si="2"/>
        <v>0</v>
      </c>
      <c r="S25" s="5"/>
      <c r="U25" s="26"/>
    </row>
    <row r="26" spans="2:23" ht="30" customHeight="1">
      <c r="B26" s="46"/>
      <c r="C26" s="166"/>
      <c r="D26" s="27"/>
      <c r="E26" s="148" t="s">
        <v>52</v>
      </c>
      <c r="F26" s="148"/>
      <c r="G26" s="148"/>
      <c r="H26" s="148"/>
      <c r="I26" s="148"/>
      <c r="J26" s="148"/>
      <c r="K26" s="148"/>
      <c r="L26" s="148"/>
      <c r="M26" s="148"/>
      <c r="N26" s="148"/>
      <c r="O26" s="148"/>
      <c r="P26" s="149"/>
      <c r="Q26" s="1"/>
      <c r="R26" s="25" t="b">
        <f t="shared" si="2"/>
        <v>0</v>
      </c>
      <c r="S26" s="5"/>
      <c r="U26" s="26"/>
    </row>
    <row r="27" spans="2:23" ht="18.600000000000001">
      <c r="B27" s="41"/>
      <c r="C27" s="166"/>
      <c r="D27" s="47"/>
      <c r="E27" s="48" t="s">
        <v>53</v>
      </c>
      <c r="F27" s="49"/>
      <c r="G27" s="50"/>
      <c r="H27" s="50"/>
      <c r="I27" s="50"/>
      <c r="J27" s="50"/>
      <c r="K27" s="50"/>
      <c r="L27" s="50"/>
      <c r="M27" s="50"/>
      <c r="N27" s="50"/>
      <c r="O27" s="50"/>
      <c r="P27" s="51"/>
      <c r="Q27" s="1"/>
      <c r="R27" s="25" t="b">
        <f t="shared" si="2"/>
        <v>0</v>
      </c>
      <c r="S27" s="5"/>
      <c r="U27" s="26"/>
    </row>
    <row r="28" spans="2:23">
      <c r="B28" s="52"/>
      <c r="C28" s="167"/>
      <c r="D28" s="150" t="s">
        <v>54</v>
      </c>
      <c r="E28" s="151"/>
      <c r="F28" s="151"/>
      <c r="G28" s="152"/>
      <c r="H28" s="153"/>
      <c r="I28" s="153"/>
      <c r="J28" s="153"/>
      <c r="K28" s="153"/>
      <c r="L28" s="153"/>
      <c r="M28" s="153"/>
      <c r="N28" s="153"/>
      <c r="O28" s="153"/>
      <c r="P28" s="154"/>
      <c r="Q28" s="1"/>
      <c r="R28" s="5"/>
      <c r="S28" s="5"/>
      <c r="U28" s="26" t="s">
        <v>55</v>
      </c>
      <c r="V28" s="13" t="str">
        <f>IF(R27,IF(G28="","（エラー）備考入力なし","（正常）備考入力済み"),"備考選択なし")</f>
        <v>備考選択なし</v>
      </c>
      <c r="W28" s="14" t="s">
        <v>56</v>
      </c>
    </row>
    <row r="29" spans="2:23">
      <c r="B29" s="52" t="s">
        <v>57</v>
      </c>
      <c r="C29" s="53"/>
      <c r="D29" s="155" t="s">
        <v>10</v>
      </c>
      <c r="E29" s="156"/>
      <c r="F29" s="156"/>
      <c r="G29" s="156"/>
      <c r="H29" s="156"/>
      <c r="I29" s="54" t="s">
        <v>58</v>
      </c>
      <c r="J29" s="17"/>
      <c r="K29" s="17"/>
      <c r="L29" s="17"/>
      <c r="M29" s="17"/>
      <c r="N29" s="54"/>
      <c r="O29" s="17"/>
      <c r="P29" s="18"/>
      <c r="Q29" s="1"/>
      <c r="R29" s="5"/>
      <c r="S29" s="5"/>
      <c r="U29" s="12" t="s">
        <v>12</v>
      </c>
      <c r="V29" s="13" t="str">
        <f>IF(D29="","（エラー）未選択","（正常）選択済み")</f>
        <v>（正常）選択済み</v>
      </c>
      <c r="W29" s="14" t="s">
        <v>59</v>
      </c>
    </row>
    <row r="30" spans="2:23" ht="18.600000000000001" customHeight="1">
      <c r="B30" s="170" t="s">
        <v>60</v>
      </c>
      <c r="C30" s="173" t="s">
        <v>61</v>
      </c>
      <c r="D30" s="176"/>
      <c r="E30" s="177"/>
      <c r="F30" s="178"/>
      <c r="G30" s="178"/>
      <c r="H30" s="178"/>
      <c r="I30" s="178"/>
      <c r="J30" s="178"/>
      <c r="K30" s="178"/>
      <c r="L30" s="178"/>
      <c r="M30" s="178"/>
      <c r="N30" s="179"/>
      <c r="O30" s="55" t="s">
        <v>62</v>
      </c>
      <c r="P30" s="56" t="s">
        <v>63</v>
      </c>
      <c r="Q30" s="1"/>
      <c r="R30" s="5"/>
      <c r="S30" s="5"/>
      <c r="U30" s="12" t="s">
        <v>12</v>
      </c>
      <c r="V30" s="13" t="str">
        <f>IF(COUNTIF(R31:R44,"TRUE")&lt;1,"（エラー）未選択",IF(COUNTIF(R31:R44,"TRUE")&gt;0,"（正常）選択済み"))</f>
        <v>（正常）選択済み</v>
      </c>
      <c r="W30" s="14" t="s">
        <v>175</v>
      </c>
    </row>
    <row r="31" spans="2:23" ht="30">
      <c r="B31" s="171"/>
      <c r="C31" s="174"/>
      <c r="D31" s="180" t="s">
        <v>30</v>
      </c>
      <c r="E31" s="181"/>
      <c r="F31" s="182" t="s">
        <v>64</v>
      </c>
      <c r="G31" s="182"/>
      <c r="H31" s="182"/>
      <c r="I31" s="182"/>
      <c r="J31" s="182"/>
      <c r="K31" s="182"/>
      <c r="L31" s="182"/>
      <c r="M31" s="182"/>
      <c r="N31" s="183"/>
      <c r="O31" s="57" t="s">
        <v>65</v>
      </c>
      <c r="P31" s="58" t="s">
        <v>66</v>
      </c>
      <c r="Q31" s="1"/>
      <c r="R31" s="25" t="b">
        <f>IF(D31="●",TRUE,FALSE)</f>
        <v>1</v>
      </c>
      <c r="S31" s="5"/>
      <c r="U31" s="26" t="s">
        <v>67</v>
      </c>
      <c r="V31" s="13" t="str">
        <f>IF(R31,IF(COUNTA(O31:P31)&lt;2,"（エラー）記入不足",IF(COUNTA(O31:P31)&gt;1,"（正常）記入充足")),"未選択")</f>
        <v>（正常）記入充足</v>
      </c>
      <c r="W31" s="14" t="s">
        <v>176</v>
      </c>
    </row>
    <row r="32" spans="2:23" ht="30">
      <c r="B32" s="171"/>
      <c r="C32" s="174"/>
      <c r="D32" s="184" t="s">
        <v>30</v>
      </c>
      <c r="E32" s="185"/>
      <c r="F32" s="186" t="s">
        <v>68</v>
      </c>
      <c r="G32" s="186"/>
      <c r="H32" s="186"/>
      <c r="I32" s="186"/>
      <c r="J32" s="186"/>
      <c r="K32" s="186"/>
      <c r="L32" s="186"/>
      <c r="M32" s="186"/>
      <c r="N32" s="187"/>
      <c r="O32" s="59" t="s">
        <v>65</v>
      </c>
      <c r="P32" s="60" t="s">
        <v>66</v>
      </c>
      <c r="Q32" s="1"/>
      <c r="R32" s="25" t="b">
        <f>IF(D32="●",TRUE,FALSE)</f>
        <v>1</v>
      </c>
      <c r="S32" s="5"/>
      <c r="U32" s="26" t="s">
        <v>67</v>
      </c>
      <c r="V32" s="13" t="str">
        <f t="shared" ref="V32:V44" si="3">IF(R32,IF(COUNTA(O32:P32)&lt;2,"（エラー）記入不足",IF(COUNTA(O32:P32)&gt;1,"（正常）記入充足")),"未選択")</f>
        <v>（正常）記入充足</v>
      </c>
      <c r="W32" s="14" t="s">
        <v>176</v>
      </c>
    </row>
    <row r="33" spans="2:23" ht="45.75" customHeight="1">
      <c r="B33" s="171"/>
      <c r="C33" s="174"/>
      <c r="D33" s="184"/>
      <c r="E33" s="185"/>
      <c r="F33" s="186" t="s">
        <v>69</v>
      </c>
      <c r="G33" s="186"/>
      <c r="H33" s="186"/>
      <c r="I33" s="186"/>
      <c r="J33" s="186"/>
      <c r="K33" s="186"/>
      <c r="L33" s="186"/>
      <c r="M33" s="186"/>
      <c r="N33" s="187"/>
      <c r="O33" s="61"/>
      <c r="P33" s="62"/>
      <c r="Q33" s="1"/>
      <c r="R33" s="25" t="b">
        <f>IF(D33="●",TRUE,FALSE)</f>
        <v>0</v>
      </c>
      <c r="S33" s="5"/>
      <c r="U33" s="26" t="s">
        <v>70</v>
      </c>
      <c r="V33" s="13" t="str">
        <f>IF(R33,IF(COUNTIF(R35:R41,TRUE)&gt;0,"（正常）選択済み","（エラー）①～⑦未選択"),"未選択")</f>
        <v>未選択</v>
      </c>
      <c r="W33" s="14" t="s">
        <v>177</v>
      </c>
    </row>
    <row r="34" spans="2:23" ht="18.600000000000001">
      <c r="B34" s="171"/>
      <c r="C34" s="174"/>
      <c r="D34" s="184" t="s">
        <v>30</v>
      </c>
      <c r="E34" s="185"/>
      <c r="F34" s="186" t="s">
        <v>71</v>
      </c>
      <c r="G34" s="186"/>
      <c r="H34" s="186"/>
      <c r="I34" s="186"/>
      <c r="J34" s="186"/>
      <c r="K34" s="186"/>
      <c r="L34" s="186"/>
      <c r="M34" s="186"/>
      <c r="N34" s="187"/>
      <c r="O34" s="63"/>
      <c r="P34" s="64"/>
      <c r="Q34" s="1"/>
      <c r="R34" s="25" t="b">
        <f>IF(D34="●",TRUE,FALSE)</f>
        <v>1</v>
      </c>
      <c r="S34" s="5"/>
      <c r="U34" s="26" t="s">
        <v>70</v>
      </c>
      <c r="V34" s="13" t="str">
        <f>IF(R34,IF(COUNTIF(R35:R41,TRUE)&gt;0,"（正常）選択済み","（エラー）①～⑦未選択"),"未選択")</f>
        <v>（正常）選択済み</v>
      </c>
      <c r="W34" s="14" t="s">
        <v>177</v>
      </c>
    </row>
    <row r="35" spans="2:23" ht="30" customHeight="1">
      <c r="B35" s="171"/>
      <c r="C35" s="174"/>
      <c r="D35" s="65" t="s">
        <v>72</v>
      </c>
      <c r="E35" s="66" t="s">
        <v>30</v>
      </c>
      <c r="F35" s="186" t="s">
        <v>73</v>
      </c>
      <c r="G35" s="186"/>
      <c r="H35" s="186"/>
      <c r="I35" s="186"/>
      <c r="J35" s="186"/>
      <c r="K35" s="186"/>
      <c r="L35" s="186"/>
      <c r="M35" s="186"/>
      <c r="N35" s="187"/>
      <c r="O35" s="59" t="s">
        <v>65</v>
      </c>
      <c r="P35" s="60" t="s">
        <v>66</v>
      </c>
      <c r="Q35" s="1"/>
      <c r="R35" s="25" t="b">
        <f t="shared" ref="R35:R41" si="4">IF(E35="●",TRUE,FALSE)</f>
        <v>1</v>
      </c>
      <c r="S35" s="5"/>
      <c r="U35" s="26" t="s">
        <v>70</v>
      </c>
      <c r="V35" s="13" t="str">
        <f>IF(R35,IF(OR($R$33,$R$34),IF(COUNTA(O35:P35)&lt;2,"（エラー）記入不足","（正常）記入充足"),"（エラー）前提項目が未選択"),"未選択")</f>
        <v>（正常）記入充足</v>
      </c>
      <c r="W35" s="14" t="s">
        <v>178</v>
      </c>
    </row>
    <row r="36" spans="2:23" ht="30" customHeight="1">
      <c r="B36" s="171"/>
      <c r="C36" s="174"/>
      <c r="D36" s="65" t="s">
        <v>74</v>
      </c>
      <c r="E36" s="66" t="s">
        <v>30</v>
      </c>
      <c r="F36" s="186" t="s">
        <v>75</v>
      </c>
      <c r="G36" s="186"/>
      <c r="H36" s="186"/>
      <c r="I36" s="186"/>
      <c r="J36" s="186"/>
      <c r="K36" s="186"/>
      <c r="L36" s="186"/>
      <c r="M36" s="186"/>
      <c r="N36" s="187"/>
      <c r="O36" s="59" t="s">
        <v>65</v>
      </c>
      <c r="P36" s="60" t="s">
        <v>66</v>
      </c>
      <c r="Q36" s="1"/>
      <c r="R36" s="25" t="b">
        <f t="shared" si="4"/>
        <v>1</v>
      </c>
      <c r="S36" s="5"/>
      <c r="U36" s="26" t="s">
        <v>70</v>
      </c>
      <c r="V36" s="13" t="str">
        <f t="shared" ref="V36:V41" si="5">IF(R36,IF(OR($R$33,$R$34),IF(COUNTA(O36:P36)&lt;2,"（エラー）記入不足","（正常）記入充足"),"（エラー）前提項目が未選択"),"未選択")</f>
        <v>（正常）記入充足</v>
      </c>
      <c r="W36" s="14" t="s">
        <v>178</v>
      </c>
    </row>
    <row r="37" spans="2:23" ht="30" customHeight="1">
      <c r="B37" s="171"/>
      <c r="C37" s="174"/>
      <c r="D37" s="65" t="s">
        <v>76</v>
      </c>
      <c r="E37" s="66"/>
      <c r="F37" s="186" t="s">
        <v>77</v>
      </c>
      <c r="G37" s="186"/>
      <c r="H37" s="186"/>
      <c r="I37" s="186"/>
      <c r="J37" s="186"/>
      <c r="K37" s="186"/>
      <c r="L37" s="186"/>
      <c r="M37" s="186"/>
      <c r="N37" s="187"/>
      <c r="O37" s="59"/>
      <c r="P37" s="60"/>
      <c r="Q37" s="1"/>
      <c r="R37" s="25" t="b">
        <f t="shared" si="4"/>
        <v>0</v>
      </c>
      <c r="S37" s="5"/>
      <c r="U37" s="26" t="s">
        <v>70</v>
      </c>
      <c r="V37" s="13" t="str">
        <f t="shared" si="5"/>
        <v>未選択</v>
      </c>
      <c r="W37" s="14" t="s">
        <v>178</v>
      </c>
    </row>
    <row r="38" spans="2:23" ht="30" customHeight="1">
      <c r="B38" s="171"/>
      <c r="C38" s="174"/>
      <c r="D38" s="65" t="s">
        <v>78</v>
      </c>
      <c r="E38" s="66"/>
      <c r="F38" s="186" t="s">
        <v>79</v>
      </c>
      <c r="G38" s="186"/>
      <c r="H38" s="186"/>
      <c r="I38" s="186"/>
      <c r="J38" s="186"/>
      <c r="K38" s="186"/>
      <c r="L38" s="186"/>
      <c r="M38" s="186"/>
      <c r="N38" s="187"/>
      <c r="O38" s="59"/>
      <c r="P38" s="60"/>
      <c r="Q38" s="1"/>
      <c r="R38" s="25" t="b">
        <f t="shared" si="4"/>
        <v>0</v>
      </c>
      <c r="S38" s="5"/>
      <c r="U38" s="26" t="s">
        <v>70</v>
      </c>
      <c r="V38" s="13" t="str">
        <f t="shared" si="5"/>
        <v>未選択</v>
      </c>
      <c r="W38" s="14" t="s">
        <v>178</v>
      </c>
    </row>
    <row r="39" spans="2:23" ht="30" customHeight="1">
      <c r="B39" s="171"/>
      <c r="C39" s="174"/>
      <c r="D39" s="65" t="s">
        <v>80</v>
      </c>
      <c r="E39" s="66"/>
      <c r="F39" s="186" t="s">
        <v>81</v>
      </c>
      <c r="G39" s="186"/>
      <c r="H39" s="186"/>
      <c r="I39" s="186"/>
      <c r="J39" s="186"/>
      <c r="K39" s="186"/>
      <c r="L39" s="186"/>
      <c r="M39" s="186"/>
      <c r="N39" s="187"/>
      <c r="O39" s="59"/>
      <c r="P39" s="60"/>
      <c r="Q39" s="1"/>
      <c r="R39" s="25" t="b">
        <f t="shared" si="4"/>
        <v>0</v>
      </c>
      <c r="S39" s="5"/>
      <c r="U39" s="26" t="s">
        <v>70</v>
      </c>
      <c r="V39" s="13" t="str">
        <f t="shared" si="5"/>
        <v>未選択</v>
      </c>
      <c r="W39" s="14" t="s">
        <v>178</v>
      </c>
    </row>
    <row r="40" spans="2:23" ht="42.75" customHeight="1">
      <c r="B40" s="171"/>
      <c r="C40" s="174"/>
      <c r="D40" s="65" t="s">
        <v>82</v>
      </c>
      <c r="E40" s="66"/>
      <c r="F40" s="186" t="s">
        <v>83</v>
      </c>
      <c r="G40" s="186"/>
      <c r="H40" s="186"/>
      <c r="I40" s="186"/>
      <c r="J40" s="186"/>
      <c r="K40" s="186"/>
      <c r="L40" s="186"/>
      <c r="M40" s="186"/>
      <c r="N40" s="187"/>
      <c r="O40" s="67"/>
      <c r="P40" s="68"/>
      <c r="Q40" s="1"/>
      <c r="R40" s="25" t="b">
        <f t="shared" si="4"/>
        <v>0</v>
      </c>
      <c r="S40" s="5"/>
      <c r="U40" s="26" t="s">
        <v>70</v>
      </c>
      <c r="V40" s="13" t="str">
        <f t="shared" si="5"/>
        <v>未選択</v>
      </c>
      <c r="W40" s="14" t="s">
        <v>178</v>
      </c>
    </row>
    <row r="41" spans="2:23" ht="18" customHeight="1">
      <c r="B41" s="171"/>
      <c r="C41" s="174"/>
      <c r="D41" s="65" t="s">
        <v>84</v>
      </c>
      <c r="E41" s="66"/>
      <c r="F41" s="186" t="s">
        <v>53</v>
      </c>
      <c r="G41" s="186"/>
      <c r="H41" s="186"/>
      <c r="I41" s="186"/>
      <c r="J41" s="186"/>
      <c r="K41" s="186"/>
      <c r="L41" s="186"/>
      <c r="M41" s="186"/>
      <c r="N41" s="187"/>
      <c r="O41" s="67"/>
      <c r="P41" s="68"/>
      <c r="Q41" s="1"/>
      <c r="R41" s="25" t="b">
        <f t="shared" si="4"/>
        <v>0</v>
      </c>
      <c r="S41" s="5"/>
      <c r="U41" s="26" t="s">
        <v>70</v>
      </c>
      <c r="V41" s="13" t="str">
        <f t="shared" si="5"/>
        <v>未選択</v>
      </c>
      <c r="W41" s="14" t="s">
        <v>178</v>
      </c>
    </row>
    <row r="42" spans="2:23" ht="18.600000000000001">
      <c r="B42" s="171"/>
      <c r="C42" s="174"/>
      <c r="D42" s="184"/>
      <c r="E42" s="185"/>
      <c r="F42" s="186" t="s">
        <v>85</v>
      </c>
      <c r="G42" s="186"/>
      <c r="H42" s="186"/>
      <c r="I42" s="186"/>
      <c r="J42" s="186"/>
      <c r="K42" s="186"/>
      <c r="L42" s="186"/>
      <c r="M42" s="186"/>
      <c r="N42" s="187"/>
      <c r="O42" s="67"/>
      <c r="P42" s="68"/>
      <c r="Q42" s="1"/>
      <c r="R42" s="25" t="b">
        <f>IF(D42="●",TRUE,FALSE)</f>
        <v>0</v>
      </c>
      <c r="S42" s="5"/>
      <c r="U42" s="26" t="s">
        <v>67</v>
      </c>
      <c r="V42" s="13" t="str">
        <f t="shared" si="3"/>
        <v>未選択</v>
      </c>
      <c r="W42" s="14" t="s">
        <v>176</v>
      </c>
    </row>
    <row r="43" spans="2:23" ht="18.600000000000001">
      <c r="B43" s="171"/>
      <c r="C43" s="174"/>
      <c r="D43" s="184"/>
      <c r="E43" s="185"/>
      <c r="F43" s="186" t="s">
        <v>86</v>
      </c>
      <c r="G43" s="186"/>
      <c r="H43" s="186"/>
      <c r="I43" s="186"/>
      <c r="J43" s="186"/>
      <c r="K43" s="186"/>
      <c r="L43" s="186"/>
      <c r="M43" s="186"/>
      <c r="N43" s="187"/>
      <c r="O43" s="67"/>
      <c r="P43" s="68"/>
      <c r="Q43" s="1"/>
      <c r="R43" s="25" t="b">
        <f>IF(D43="●",TRUE,FALSE)</f>
        <v>0</v>
      </c>
      <c r="S43" s="5"/>
      <c r="U43" s="26" t="s">
        <v>67</v>
      </c>
      <c r="V43" s="13" t="str">
        <f t="shared" si="3"/>
        <v>未選択</v>
      </c>
      <c r="W43" s="14" t="s">
        <v>176</v>
      </c>
    </row>
    <row r="44" spans="2:23" ht="18.600000000000001">
      <c r="B44" s="171"/>
      <c r="C44" s="174"/>
      <c r="D44" s="188"/>
      <c r="E44" s="189"/>
      <c r="F44" s="190" t="s">
        <v>87</v>
      </c>
      <c r="G44" s="190"/>
      <c r="H44" s="190"/>
      <c r="I44" s="190"/>
      <c r="J44" s="190"/>
      <c r="K44" s="190"/>
      <c r="L44" s="190"/>
      <c r="M44" s="190"/>
      <c r="N44" s="191"/>
      <c r="O44" s="69"/>
      <c r="P44" s="70"/>
      <c r="Q44" s="1"/>
      <c r="R44" s="25" t="b">
        <f>IF(D44="●",TRUE,FALSE)</f>
        <v>0</v>
      </c>
      <c r="S44" s="5"/>
      <c r="U44" s="26" t="s">
        <v>67</v>
      </c>
      <c r="V44" s="13" t="str">
        <f t="shared" si="3"/>
        <v>未選択</v>
      </c>
      <c r="W44" s="14" t="s">
        <v>176</v>
      </c>
    </row>
    <row r="45" spans="2:23">
      <c r="B45" s="171"/>
      <c r="C45" s="175"/>
      <c r="D45" s="192" t="s">
        <v>54</v>
      </c>
      <c r="E45" s="193"/>
      <c r="F45" s="193"/>
      <c r="G45" s="194"/>
      <c r="H45" s="195"/>
      <c r="I45" s="195"/>
      <c r="J45" s="195"/>
      <c r="K45" s="195"/>
      <c r="L45" s="195"/>
      <c r="M45" s="195"/>
      <c r="N45" s="196"/>
      <c r="O45" s="71"/>
      <c r="P45" s="18"/>
      <c r="Q45" s="1"/>
      <c r="R45" s="5"/>
      <c r="S45" s="5"/>
      <c r="U45" s="26" t="s">
        <v>55</v>
      </c>
      <c r="V45" s="13" t="str">
        <f>IF(OR(R44,R41),IF(G45="","（エラー）備考入力なし","（正常）備考入力済み"),"備考選択なし")</f>
        <v>備考選択なし</v>
      </c>
      <c r="W45" s="14" t="s">
        <v>88</v>
      </c>
    </row>
    <row r="46" spans="2:23" ht="18.600000000000001" customHeight="1">
      <c r="B46" s="171"/>
      <c r="C46" s="173" t="s">
        <v>89</v>
      </c>
      <c r="D46" s="176"/>
      <c r="E46" s="177"/>
      <c r="F46" s="178"/>
      <c r="G46" s="178"/>
      <c r="H46" s="178"/>
      <c r="I46" s="178"/>
      <c r="J46" s="178"/>
      <c r="K46" s="178"/>
      <c r="L46" s="178"/>
      <c r="M46" s="178"/>
      <c r="N46" s="178"/>
      <c r="O46" s="72" t="s">
        <v>62</v>
      </c>
      <c r="P46" s="56" t="s">
        <v>63</v>
      </c>
      <c r="Q46" s="1"/>
      <c r="R46" s="5"/>
      <c r="S46" s="5"/>
      <c r="U46" s="12" t="s">
        <v>12</v>
      </c>
      <c r="V46" s="13" t="str">
        <f>IF(COUNTIF(R47:R62,"TRUE")&lt;1,"（エラー）未選択",IF(COUNTIF(R47:R62,"TRUE")&gt;0,"選択済み"))</f>
        <v>選択済み</v>
      </c>
    </row>
    <row r="47" spans="2:23" ht="18.600000000000001">
      <c r="B47" s="171"/>
      <c r="C47" s="174"/>
      <c r="D47" s="73" t="s">
        <v>30</v>
      </c>
      <c r="E47" s="74" t="s">
        <v>90</v>
      </c>
      <c r="F47" s="23"/>
      <c r="G47" s="23"/>
      <c r="H47" s="23"/>
      <c r="I47" s="23"/>
      <c r="J47" s="23"/>
      <c r="K47" s="23"/>
      <c r="L47" s="23"/>
      <c r="M47" s="23"/>
      <c r="N47" s="23"/>
      <c r="O47" s="75"/>
      <c r="P47" s="76" t="s">
        <v>91</v>
      </c>
      <c r="Q47" s="1"/>
      <c r="R47" s="25" t="b">
        <f t="shared" ref="R47:R62" si="6">IF(D47="●",TRUE,FALSE)</f>
        <v>1</v>
      </c>
      <c r="S47" s="5"/>
      <c r="U47" s="12" t="s">
        <v>92</v>
      </c>
      <c r="V47" s="13" t="str">
        <f>IF(R47,IF(P47="","（エラー）記入不足","（正常）記入済み"),"（エラー）未選択")</f>
        <v>（正常）記入済み</v>
      </c>
      <c r="W47" s="14" t="s">
        <v>187</v>
      </c>
    </row>
    <row r="48" spans="2:23" ht="18.600000000000001">
      <c r="B48" s="171"/>
      <c r="C48" s="174"/>
      <c r="D48" s="27"/>
      <c r="E48" s="77" t="s">
        <v>93</v>
      </c>
      <c r="F48" s="77"/>
      <c r="G48" s="77"/>
      <c r="H48" s="77"/>
      <c r="I48" s="77"/>
      <c r="J48" s="77"/>
      <c r="K48" s="77"/>
      <c r="L48" s="77"/>
      <c r="M48" s="77"/>
      <c r="N48" s="77"/>
      <c r="O48" s="78"/>
      <c r="P48" s="79"/>
      <c r="Q48" s="1"/>
      <c r="R48" s="25" t="b">
        <f t="shared" si="6"/>
        <v>0</v>
      </c>
      <c r="S48" s="5"/>
      <c r="U48" s="26"/>
    </row>
    <row r="49" spans="2:23" ht="18.600000000000001">
      <c r="B49" s="171"/>
      <c r="C49" s="174"/>
      <c r="D49" s="27"/>
      <c r="E49" s="77" t="s">
        <v>94</v>
      </c>
      <c r="F49" s="77"/>
      <c r="G49" s="77"/>
      <c r="H49" s="77"/>
      <c r="I49" s="77"/>
      <c r="J49" s="77"/>
      <c r="K49" s="77"/>
      <c r="L49" s="77"/>
      <c r="M49" s="77"/>
      <c r="N49" s="77"/>
      <c r="O49" s="78"/>
      <c r="P49" s="80"/>
      <c r="Q49" s="1"/>
      <c r="R49" s="25" t="b">
        <f t="shared" si="6"/>
        <v>0</v>
      </c>
      <c r="S49" s="5"/>
      <c r="U49" s="26"/>
    </row>
    <row r="50" spans="2:23" ht="18.600000000000001">
      <c r="B50" s="171"/>
      <c r="C50" s="174"/>
      <c r="D50" s="27"/>
      <c r="E50" s="77" t="s">
        <v>95</v>
      </c>
      <c r="F50" s="77"/>
      <c r="G50" s="77"/>
      <c r="H50" s="77"/>
      <c r="I50" s="77"/>
      <c r="J50" s="77"/>
      <c r="K50" s="77"/>
      <c r="L50" s="77"/>
      <c r="M50" s="77"/>
      <c r="N50" s="77"/>
      <c r="O50" s="78"/>
      <c r="P50" s="80"/>
      <c r="Q50" s="1"/>
      <c r="R50" s="25" t="b">
        <f t="shared" si="6"/>
        <v>0</v>
      </c>
      <c r="S50" s="5"/>
      <c r="U50" s="26"/>
    </row>
    <row r="51" spans="2:23" ht="18.600000000000001">
      <c r="B51" s="171"/>
      <c r="C51" s="174"/>
      <c r="D51" s="27"/>
      <c r="E51" s="77" t="s">
        <v>96</v>
      </c>
      <c r="F51" s="77"/>
      <c r="G51" s="77"/>
      <c r="H51" s="77"/>
      <c r="I51" s="77"/>
      <c r="J51" s="77"/>
      <c r="K51" s="77"/>
      <c r="L51" s="77"/>
      <c r="M51" s="77"/>
      <c r="N51" s="77"/>
      <c r="O51" s="78"/>
      <c r="P51" s="80"/>
      <c r="Q51" s="1"/>
      <c r="R51" s="25" t="b">
        <f t="shared" si="6"/>
        <v>0</v>
      </c>
      <c r="S51" s="5"/>
      <c r="U51" s="26"/>
    </row>
    <row r="52" spans="2:23" ht="18.600000000000001">
      <c r="B52" s="171"/>
      <c r="C52" s="174"/>
      <c r="D52" s="27"/>
      <c r="E52" s="81" t="s">
        <v>97</v>
      </c>
      <c r="F52" s="77"/>
      <c r="G52" s="77"/>
      <c r="H52" s="77"/>
      <c r="I52" s="77"/>
      <c r="J52" s="77"/>
      <c r="K52" s="77"/>
      <c r="L52" s="77"/>
      <c r="M52" s="77"/>
      <c r="N52" s="77"/>
      <c r="O52" s="78"/>
      <c r="P52" s="80"/>
      <c r="Q52" s="1"/>
      <c r="R52" s="25" t="b">
        <f t="shared" si="6"/>
        <v>0</v>
      </c>
      <c r="S52" s="5"/>
      <c r="U52" s="26"/>
    </row>
    <row r="53" spans="2:23" ht="18.600000000000001">
      <c r="B53" s="171"/>
      <c r="C53" s="174"/>
      <c r="D53" s="27"/>
      <c r="E53" s="82" t="s">
        <v>98</v>
      </c>
      <c r="F53" s="32"/>
      <c r="G53" s="32"/>
      <c r="H53" s="32"/>
      <c r="I53" s="32"/>
      <c r="J53" s="32"/>
      <c r="K53" s="32"/>
      <c r="L53" s="32"/>
      <c r="M53" s="32"/>
      <c r="N53" s="32"/>
      <c r="O53" s="78"/>
      <c r="P53" s="80"/>
      <c r="Q53" s="1"/>
      <c r="R53" s="25" t="b">
        <f t="shared" si="6"/>
        <v>0</v>
      </c>
      <c r="S53" s="5"/>
      <c r="U53" s="26"/>
    </row>
    <row r="54" spans="2:23" ht="18.600000000000001">
      <c r="B54" s="171"/>
      <c r="C54" s="174"/>
      <c r="D54" s="27"/>
      <c r="E54" s="82" t="s">
        <v>99</v>
      </c>
      <c r="F54" s="32"/>
      <c r="G54" s="32"/>
      <c r="H54" s="32"/>
      <c r="I54" s="32"/>
      <c r="J54" s="32"/>
      <c r="K54" s="32"/>
      <c r="L54" s="32"/>
      <c r="M54" s="32"/>
      <c r="N54" s="32"/>
      <c r="O54" s="78"/>
      <c r="P54" s="80"/>
      <c r="Q54" s="1"/>
      <c r="R54" s="25" t="b">
        <f t="shared" si="6"/>
        <v>0</v>
      </c>
      <c r="S54" s="5"/>
      <c r="U54" s="26"/>
    </row>
    <row r="55" spans="2:23" ht="18.600000000000001">
      <c r="B55" s="171"/>
      <c r="C55" s="174"/>
      <c r="D55" s="27"/>
      <c r="E55" s="82" t="s">
        <v>100</v>
      </c>
      <c r="F55" s="32"/>
      <c r="G55" s="32"/>
      <c r="H55" s="32"/>
      <c r="I55" s="32"/>
      <c r="J55" s="32"/>
      <c r="K55" s="32"/>
      <c r="L55" s="32"/>
      <c r="M55" s="32"/>
      <c r="N55" s="32"/>
      <c r="O55" s="78"/>
      <c r="P55" s="80"/>
      <c r="Q55" s="1"/>
      <c r="R55" s="25" t="b">
        <f t="shared" si="6"/>
        <v>0</v>
      </c>
      <c r="S55" s="5"/>
      <c r="U55" s="26"/>
    </row>
    <row r="56" spans="2:23" ht="18.600000000000001">
      <c r="B56" s="171"/>
      <c r="C56" s="174"/>
      <c r="D56" s="27"/>
      <c r="E56" s="82" t="s">
        <v>101</v>
      </c>
      <c r="F56" s="32"/>
      <c r="G56" s="32"/>
      <c r="H56" s="32"/>
      <c r="I56" s="32"/>
      <c r="J56" s="32"/>
      <c r="K56" s="32"/>
      <c r="L56" s="32"/>
      <c r="M56" s="32"/>
      <c r="N56" s="32"/>
      <c r="O56" s="78"/>
      <c r="P56" s="80"/>
      <c r="Q56" s="1"/>
      <c r="R56" s="25" t="b">
        <f t="shared" si="6"/>
        <v>0</v>
      </c>
      <c r="S56" s="5"/>
      <c r="U56" s="26"/>
    </row>
    <row r="57" spans="2:23" ht="18.600000000000001">
      <c r="B57" s="171"/>
      <c r="C57" s="174"/>
      <c r="D57" s="27"/>
      <c r="E57" s="82" t="s">
        <v>102</v>
      </c>
      <c r="F57" s="32"/>
      <c r="G57" s="32"/>
      <c r="H57" s="32"/>
      <c r="I57" s="32"/>
      <c r="J57" s="32"/>
      <c r="K57" s="32"/>
      <c r="L57" s="32"/>
      <c r="M57" s="32"/>
      <c r="N57" s="32"/>
      <c r="O57" s="78"/>
      <c r="P57" s="80"/>
      <c r="Q57" s="1"/>
      <c r="R57" s="25" t="b">
        <f t="shared" si="6"/>
        <v>0</v>
      </c>
      <c r="S57" s="5"/>
      <c r="U57" s="26"/>
    </row>
    <row r="58" spans="2:23" ht="18.600000000000001">
      <c r="B58" s="171"/>
      <c r="C58" s="174"/>
      <c r="D58" s="27"/>
      <c r="E58" s="82" t="s">
        <v>103</v>
      </c>
      <c r="F58" s="32"/>
      <c r="G58" s="32"/>
      <c r="H58" s="32"/>
      <c r="I58" s="32"/>
      <c r="J58" s="32"/>
      <c r="K58" s="32"/>
      <c r="L58" s="32"/>
      <c r="M58" s="32"/>
      <c r="N58" s="32"/>
      <c r="O58" s="78"/>
      <c r="P58" s="80"/>
      <c r="Q58" s="1"/>
      <c r="R58" s="25" t="b">
        <f t="shared" si="6"/>
        <v>0</v>
      </c>
      <c r="S58" s="5"/>
      <c r="U58" s="26"/>
    </row>
    <row r="59" spans="2:23" ht="18.600000000000001">
      <c r="B59" s="171"/>
      <c r="C59" s="174"/>
      <c r="D59" s="27"/>
      <c r="E59" s="82" t="s">
        <v>104</v>
      </c>
      <c r="F59" s="32"/>
      <c r="G59" s="32"/>
      <c r="H59" s="32"/>
      <c r="I59" s="32"/>
      <c r="J59" s="32"/>
      <c r="K59" s="32"/>
      <c r="L59" s="32"/>
      <c r="M59" s="32"/>
      <c r="N59" s="32"/>
      <c r="O59" s="78"/>
      <c r="P59" s="80"/>
      <c r="Q59" s="1"/>
      <c r="R59" s="25" t="b">
        <f t="shared" si="6"/>
        <v>0</v>
      </c>
      <c r="S59" s="5"/>
      <c r="U59" s="26"/>
    </row>
    <row r="60" spans="2:23" ht="18.600000000000001">
      <c r="B60" s="171"/>
      <c r="C60" s="174"/>
      <c r="D60" s="27"/>
      <c r="E60" s="82" t="s">
        <v>105</v>
      </c>
      <c r="F60" s="32"/>
      <c r="G60" s="32"/>
      <c r="H60" s="32"/>
      <c r="I60" s="32"/>
      <c r="J60" s="32"/>
      <c r="K60" s="32"/>
      <c r="L60" s="32"/>
      <c r="M60" s="32"/>
      <c r="N60" s="32"/>
      <c r="O60" s="78"/>
      <c r="P60" s="80"/>
      <c r="Q60" s="1"/>
      <c r="R60" s="25" t="b">
        <f t="shared" si="6"/>
        <v>0</v>
      </c>
      <c r="S60" s="5"/>
      <c r="U60" s="26"/>
    </row>
    <row r="61" spans="2:23" ht="18.600000000000001">
      <c r="B61" s="171"/>
      <c r="C61" s="174"/>
      <c r="D61" s="27"/>
      <c r="E61" s="82" t="s">
        <v>106</v>
      </c>
      <c r="F61" s="32"/>
      <c r="G61" s="32"/>
      <c r="H61" s="32"/>
      <c r="I61" s="32"/>
      <c r="J61" s="32"/>
      <c r="K61" s="32"/>
      <c r="L61" s="32"/>
      <c r="M61" s="32"/>
      <c r="N61" s="32"/>
      <c r="O61" s="78"/>
      <c r="P61" s="80"/>
      <c r="Q61" s="1"/>
      <c r="R61" s="25" t="b">
        <f t="shared" si="6"/>
        <v>0</v>
      </c>
      <c r="S61" s="5"/>
      <c r="U61" s="12"/>
    </row>
    <row r="62" spans="2:23" ht="18.600000000000001">
      <c r="B62" s="171"/>
      <c r="C62" s="174"/>
      <c r="D62" s="47"/>
      <c r="E62" s="83" t="s">
        <v>107</v>
      </c>
      <c r="F62" s="84"/>
      <c r="G62" s="84"/>
      <c r="H62" s="84"/>
      <c r="I62" s="84"/>
      <c r="J62" s="84"/>
      <c r="K62" s="84"/>
      <c r="L62" s="84"/>
      <c r="M62" s="84"/>
      <c r="N62" s="84"/>
      <c r="O62" s="78"/>
      <c r="P62" s="80"/>
      <c r="Q62" s="1"/>
      <c r="R62" s="25" t="b">
        <f t="shared" si="6"/>
        <v>0</v>
      </c>
      <c r="S62" s="5"/>
      <c r="U62" s="26"/>
    </row>
    <row r="63" spans="2:23">
      <c r="B63" s="172"/>
      <c r="C63" s="175"/>
      <c r="D63" s="192" t="s">
        <v>54</v>
      </c>
      <c r="E63" s="193"/>
      <c r="F63" s="193"/>
      <c r="G63" s="194"/>
      <c r="H63" s="195"/>
      <c r="I63" s="195"/>
      <c r="J63" s="195"/>
      <c r="K63" s="195"/>
      <c r="L63" s="195"/>
      <c r="M63" s="195"/>
      <c r="N63" s="195"/>
      <c r="O63" s="85"/>
      <c r="P63" s="86"/>
      <c r="Q63" s="1"/>
      <c r="R63" s="5"/>
      <c r="S63" s="5"/>
      <c r="U63" s="26" t="s">
        <v>55</v>
      </c>
      <c r="V63" s="13" t="str">
        <f>IF(R62,IF(G63="","（エラー）備考入力なし","（正常）備考入力済み"),"備考選択なし")</f>
        <v>備考選択なし</v>
      </c>
      <c r="W63" s="14" t="s">
        <v>88</v>
      </c>
    </row>
    <row r="64" spans="2:23">
      <c r="B64" s="170" t="s">
        <v>60</v>
      </c>
      <c r="C64" s="87" t="s">
        <v>108</v>
      </c>
      <c r="D64" s="155" t="s">
        <v>109</v>
      </c>
      <c r="E64" s="156"/>
      <c r="F64" s="156"/>
      <c r="G64" s="156"/>
      <c r="H64" s="156"/>
      <c r="I64" s="54"/>
      <c r="J64" s="17"/>
      <c r="K64" s="17"/>
      <c r="L64" s="17"/>
      <c r="M64" s="17"/>
      <c r="N64" s="54"/>
      <c r="O64" s="17"/>
      <c r="P64" s="18"/>
      <c r="Q64" s="1"/>
      <c r="R64" s="5"/>
      <c r="S64" s="5"/>
      <c r="U64" s="12" t="s">
        <v>12</v>
      </c>
      <c r="V64" s="13" t="str">
        <f>IF(D64="","（エラー）未選択","（正常）選択済み")</f>
        <v>（正常）選択済み</v>
      </c>
    </row>
    <row r="65" spans="2:23" ht="18.600000000000001" customHeight="1">
      <c r="B65" s="171"/>
      <c r="C65" s="173" t="s">
        <v>110</v>
      </c>
      <c r="D65" s="176"/>
      <c r="E65" s="177"/>
      <c r="F65" s="178"/>
      <c r="G65" s="178"/>
      <c r="H65" s="178"/>
      <c r="I65" s="178"/>
      <c r="J65" s="178"/>
      <c r="K65" s="178"/>
      <c r="L65" s="178"/>
      <c r="M65" s="178"/>
      <c r="N65" s="179"/>
      <c r="O65" s="55" t="s">
        <v>62</v>
      </c>
      <c r="P65" s="56" t="s">
        <v>63</v>
      </c>
      <c r="Q65" s="1"/>
      <c r="R65" s="5"/>
      <c r="S65" s="5"/>
      <c r="U65" s="26" t="s">
        <v>18</v>
      </c>
      <c r="V65" s="13" t="str">
        <f>IF(D64="有",IF(COUNTIF(R66:R70,"TRUE")&lt;1,"（エラー）未選択","（正常）選択済み"),"（注意）選択無効")</f>
        <v>（注意）選択無効</v>
      </c>
      <c r="W65" s="14" t="s">
        <v>111</v>
      </c>
    </row>
    <row r="66" spans="2:23" ht="18.600000000000001">
      <c r="B66" s="171"/>
      <c r="C66" s="174"/>
      <c r="D66" s="19"/>
      <c r="E66" s="83" t="s">
        <v>94</v>
      </c>
      <c r="F66" s="88"/>
      <c r="G66" s="89"/>
      <c r="H66" s="89"/>
      <c r="I66" s="89"/>
      <c r="J66" s="89"/>
      <c r="K66" s="89"/>
      <c r="L66" s="89"/>
      <c r="M66" s="89"/>
      <c r="N66" s="90"/>
      <c r="O66" s="67"/>
      <c r="P66" s="58"/>
      <c r="Q66" s="1"/>
      <c r="R66" s="25" t="b">
        <f t="shared" ref="R66:R71" si="7">IF(D66="●",TRUE,FALSE)</f>
        <v>0</v>
      </c>
      <c r="S66" s="5"/>
      <c r="U66" s="26" t="s">
        <v>67</v>
      </c>
      <c r="V66" s="13" t="str">
        <f t="shared" ref="V66:V71" si="8">IF(R66,IF(COUNTA(O66:P66)&lt;2,"（エラー）記入不足",IF(COUNTA(O66:P66)&gt;1,"（正常）記入充足")),"未選択")</f>
        <v>未選択</v>
      </c>
      <c r="W66" s="14" t="s">
        <v>176</v>
      </c>
    </row>
    <row r="67" spans="2:23" ht="18.600000000000001">
      <c r="B67" s="171"/>
      <c r="C67" s="174"/>
      <c r="D67" s="27"/>
      <c r="E67" s="83" t="s">
        <v>112</v>
      </c>
      <c r="F67" s="91"/>
      <c r="G67" s="91"/>
      <c r="H67" s="91"/>
      <c r="I67" s="91"/>
      <c r="J67" s="91"/>
      <c r="K67" s="91"/>
      <c r="L67" s="91"/>
      <c r="M67" s="91"/>
      <c r="N67" s="92"/>
      <c r="O67" s="67"/>
      <c r="P67" s="93"/>
      <c r="Q67" s="1"/>
      <c r="R67" s="25" t="b">
        <f t="shared" si="7"/>
        <v>0</v>
      </c>
      <c r="S67" s="5"/>
      <c r="U67" s="26" t="s">
        <v>67</v>
      </c>
      <c r="V67" s="13" t="str">
        <f t="shared" si="8"/>
        <v>未選択</v>
      </c>
      <c r="W67" s="14" t="s">
        <v>176</v>
      </c>
    </row>
    <row r="68" spans="2:23" ht="18.600000000000001">
      <c r="B68" s="171"/>
      <c r="C68" s="174"/>
      <c r="D68" s="27"/>
      <c r="E68" s="83" t="s">
        <v>113</v>
      </c>
      <c r="F68" s="91"/>
      <c r="G68" s="91"/>
      <c r="H68" s="91"/>
      <c r="I68" s="91"/>
      <c r="J68" s="91"/>
      <c r="K68" s="91"/>
      <c r="L68" s="91"/>
      <c r="M68" s="91"/>
      <c r="N68" s="92"/>
      <c r="O68" s="67"/>
      <c r="P68" s="93"/>
      <c r="Q68" s="1"/>
      <c r="R68" s="25" t="b">
        <f t="shared" si="7"/>
        <v>0</v>
      </c>
      <c r="S68" s="5"/>
      <c r="U68" s="26" t="s">
        <v>67</v>
      </c>
      <c r="V68" s="13" t="str">
        <f t="shared" si="8"/>
        <v>未選択</v>
      </c>
      <c r="W68" s="14" t="s">
        <v>176</v>
      </c>
    </row>
    <row r="69" spans="2:23" ht="18.600000000000001">
      <c r="B69" s="171"/>
      <c r="C69" s="174"/>
      <c r="D69" s="27"/>
      <c r="E69" s="83" t="s">
        <v>114</v>
      </c>
      <c r="F69" s="94"/>
      <c r="G69" s="95"/>
      <c r="H69" s="95"/>
      <c r="I69" s="95"/>
      <c r="J69" s="95"/>
      <c r="K69" s="95"/>
      <c r="L69" s="95"/>
      <c r="M69" s="95"/>
      <c r="N69" s="96"/>
      <c r="O69" s="67"/>
      <c r="P69" s="93"/>
      <c r="Q69" s="1"/>
      <c r="R69" s="25" t="b">
        <f t="shared" si="7"/>
        <v>0</v>
      </c>
      <c r="S69" s="5"/>
      <c r="U69" s="26" t="s">
        <v>67</v>
      </c>
      <c r="V69" s="13" t="str">
        <f t="shared" si="8"/>
        <v>未選択</v>
      </c>
      <c r="W69" s="14" t="s">
        <v>176</v>
      </c>
    </row>
    <row r="70" spans="2:23" ht="18.600000000000001">
      <c r="B70" s="171"/>
      <c r="C70" s="174"/>
      <c r="D70" s="27"/>
      <c r="E70" s="82" t="s">
        <v>115</v>
      </c>
      <c r="F70" s="97"/>
      <c r="G70" s="91"/>
      <c r="H70" s="91"/>
      <c r="I70" s="91"/>
      <c r="J70" s="91"/>
      <c r="K70" s="91"/>
      <c r="L70" s="91"/>
      <c r="M70" s="91"/>
      <c r="N70" s="92"/>
      <c r="O70" s="67"/>
      <c r="P70" s="93"/>
      <c r="Q70" s="1"/>
      <c r="R70" s="25" t="b">
        <f t="shared" si="7"/>
        <v>0</v>
      </c>
      <c r="S70" s="5"/>
      <c r="U70" s="26" t="s">
        <v>67</v>
      </c>
      <c r="V70" s="13" t="str">
        <f t="shared" si="8"/>
        <v>未選択</v>
      </c>
      <c r="W70" s="14" t="s">
        <v>176</v>
      </c>
    </row>
    <row r="71" spans="2:23" ht="18.600000000000001">
      <c r="B71" s="171"/>
      <c r="C71" s="174"/>
      <c r="D71" s="47"/>
      <c r="E71" s="83" t="s">
        <v>107</v>
      </c>
      <c r="F71" s="98"/>
      <c r="G71" s="98"/>
      <c r="H71" s="98"/>
      <c r="I71" s="98"/>
      <c r="J71" s="98"/>
      <c r="K71" s="98"/>
      <c r="L71" s="98"/>
      <c r="M71" s="98"/>
      <c r="N71" s="99"/>
      <c r="O71" s="100"/>
      <c r="P71" s="93"/>
      <c r="Q71" s="1"/>
      <c r="R71" s="25" t="b">
        <f t="shared" si="7"/>
        <v>0</v>
      </c>
      <c r="S71" s="5"/>
      <c r="U71" s="26" t="s">
        <v>67</v>
      </c>
      <c r="V71" s="13" t="str">
        <f t="shared" si="8"/>
        <v>未選択</v>
      </c>
      <c r="W71" s="14" t="s">
        <v>176</v>
      </c>
    </row>
    <row r="72" spans="2:23">
      <c r="B72" s="171"/>
      <c r="C72" s="175"/>
      <c r="D72" s="192" t="s">
        <v>54</v>
      </c>
      <c r="E72" s="193"/>
      <c r="F72" s="193"/>
      <c r="G72" s="194"/>
      <c r="H72" s="195"/>
      <c r="I72" s="195"/>
      <c r="J72" s="195"/>
      <c r="K72" s="195"/>
      <c r="L72" s="195"/>
      <c r="M72" s="195"/>
      <c r="N72" s="196"/>
      <c r="O72" s="71"/>
      <c r="P72" s="18"/>
      <c r="Q72" s="1"/>
      <c r="R72" s="5"/>
      <c r="S72" s="5"/>
      <c r="U72" s="26" t="s">
        <v>55</v>
      </c>
      <c r="V72" s="13" t="str">
        <f>IF(R71,IF(G72="","（エラー）備考入力なし","（正常）備考入力済み"),"備考選択なし")</f>
        <v>備考選択なし</v>
      </c>
      <c r="W72" s="14" t="s">
        <v>88</v>
      </c>
    </row>
    <row r="73" spans="2:23" ht="32.25" customHeight="1">
      <c r="B73" s="171"/>
      <c r="C73" s="173" t="s">
        <v>116</v>
      </c>
      <c r="D73" s="201" t="s">
        <v>117</v>
      </c>
      <c r="E73" s="202"/>
      <c r="F73" s="202"/>
      <c r="G73" s="202"/>
      <c r="H73" s="202"/>
      <c r="I73" s="202"/>
      <c r="J73" s="202"/>
      <c r="K73" s="202"/>
      <c r="L73" s="202"/>
      <c r="M73" s="202"/>
      <c r="N73" s="203"/>
      <c r="O73" s="55" t="s">
        <v>62</v>
      </c>
      <c r="P73" s="56" t="s">
        <v>63</v>
      </c>
      <c r="Q73" s="1"/>
      <c r="R73" s="5"/>
      <c r="S73" s="5"/>
      <c r="U73" s="12" t="s">
        <v>12</v>
      </c>
      <c r="V73" s="13" t="str">
        <f>IF(COUNTIF(R74:R79,"TRUE")&lt;1,"（エラー）未選択","（正常）選択済み")</f>
        <v>（正常）選択済み</v>
      </c>
    </row>
    <row r="74" spans="2:23" ht="18.600000000000001">
      <c r="B74" s="171"/>
      <c r="C74" s="174"/>
      <c r="D74" s="73" t="s">
        <v>30</v>
      </c>
      <c r="E74" s="101" t="s">
        <v>118</v>
      </c>
      <c r="F74" s="101"/>
      <c r="G74" s="101"/>
      <c r="H74" s="101"/>
      <c r="I74" s="101"/>
      <c r="J74" s="101"/>
      <c r="K74" s="101"/>
      <c r="L74" s="101"/>
      <c r="M74" s="101"/>
      <c r="N74" s="102"/>
      <c r="O74" s="103"/>
      <c r="P74" s="58" t="s">
        <v>119</v>
      </c>
      <c r="Q74" s="1"/>
      <c r="R74" s="25" t="b">
        <f t="shared" ref="R74:R79" si="9">IF(D74="●",TRUE,FALSE)</f>
        <v>1</v>
      </c>
      <c r="S74" s="5"/>
      <c r="U74" s="26" t="s">
        <v>67</v>
      </c>
      <c r="V74" s="13" t="str">
        <f>IF(R74,IF(P74="","（エラー）記入不足","（正常）記入済み"),"未選択")</f>
        <v>（正常）記入済み</v>
      </c>
      <c r="W74" s="14" t="s">
        <v>179</v>
      </c>
    </row>
    <row r="75" spans="2:23" ht="18.600000000000001">
      <c r="B75" s="171"/>
      <c r="C75" s="174"/>
      <c r="D75" s="104"/>
      <c r="E75" s="77" t="s">
        <v>120</v>
      </c>
      <c r="F75" s="77"/>
      <c r="G75" s="77"/>
      <c r="H75" s="77"/>
      <c r="I75" s="77"/>
      <c r="J75" s="77"/>
      <c r="K75" s="77"/>
      <c r="L75" s="77"/>
      <c r="M75" s="77"/>
      <c r="N75" s="105"/>
      <c r="O75" s="106"/>
      <c r="P75" s="93"/>
      <c r="Q75" s="1"/>
      <c r="R75" s="25" t="b">
        <f t="shared" si="9"/>
        <v>0</v>
      </c>
      <c r="S75" s="5"/>
      <c r="U75" s="26" t="s">
        <v>67</v>
      </c>
      <c r="V75" s="13" t="str">
        <f t="shared" ref="V75:V79" si="10">IF(R75,IF(P75="","（エラー）記入不足","（正常）記入済み"),"未選択")</f>
        <v>未選択</v>
      </c>
      <c r="W75" s="14" t="s">
        <v>179</v>
      </c>
    </row>
    <row r="76" spans="2:23" ht="18.600000000000001">
      <c r="B76" s="171"/>
      <c r="C76" s="174"/>
      <c r="D76" s="104"/>
      <c r="E76" s="31" t="s">
        <v>121</v>
      </c>
      <c r="F76" s="31"/>
      <c r="G76" s="31"/>
      <c r="H76" s="31"/>
      <c r="I76" s="31"/>
      <c r="J76" s="31"/>
      <c r="K76" s="31"/>
      <c r="L76" s="31"/>
      <c r="M76" s="31"/>
      <c r="N76" s="105"/>
      <c r="O76" s="107"/>
      <c r="P76" s="93"/>
      <c r="Q76" s="1"/>
      <c r="R76" s="25" t="b">
        <f t="shared" si="9"/>
        <v>0</v>
      </c>
      <c r="S76" s="5"/>
      <c r="U76" s="26" t="s">
        <v>67</v>
      </c>
      <c r="V76" s="13" t="str">
        <f t="shared" si="10"/>
        <v>未選択</v>
      </c>
      <c r="W76" s="14" t="s">
        <v>179</v>
      </c>
    </row>
    <row r="77" spans="2:23" ht="18.600000000000001">
      <c r="B77" s="171"/>
      <c r="C77" s="174"/>
      <c r="D77" s="104"/>
      <c r="E77" s="31" t="s">
        <v>122</v>
      </c>
      <c r="F77" s="108"/>
      <c r="G77" s="108"/>
      <c r="H77" s="108"/>
      <c r="I77" s="108"/>
      <c r="J77" s="108"/>
      <c r="K77" s="108"/>
      <c r="L77" s="108"/>
      <c r="M77" s="108"/>
      <c r="N77" s="109"/>
      <c r="O77" s="107"/>
      <c r="P77" s="93"/>
      <c r="Q77" s="1"/>
      <c r="R77" s="25" t="b">
        <f t="shared" si="9"/>
        <v>0</v>
      </c>
      <c r="S77" s="5"/>
      <c r="U77" s="26" t="s">
        <v>67</v>
      </c>
      <c r="V77" s="13" t="str">
        <f t="shared" si="10"/>
        <v>未選択</v>
      </c>
      <c r="W77" s="14" t="s">
        <v>179</v>
      </c>
    </row>
    <row r="78" spans="2:23" ht="18.600000000000001">
      <c r="B78" s="171"/>
      <c r="C78" s="174"/>
      <c r="D78" s="104"/>
      <c r="E78" s="110" t="s">
        <v>123</v>
      </c>
      <c r="F78" s="99"/>
      <c r="G78" s="99"/>
      <c r="H78" s="99"/>
      <c r="I78" s="99"/>
      <c r="J78" s="99"/>
      <c r="K78" s="99"/>
      <c r="L78" s="99"/>
      <c r="M78" s="99"/>
      <c r="N78" s="111"/>
      <c r="O78" s="107"/>
      <c r="P78" s="112"/>
      <c r="Q78" s="1"/>
      <c r="R78" s="25" t="b">
        <f t="shared" si="9"/>
        <v>0</v>
      </c>
      <c r="S78" s="5"/>
      <c r="U78" s="26" t="s">
        <v>67</v>
      </c>
      <c r="V78" s="13" t="str">
        <f t="shared" si="10"/>
        <v>未選択</v>
      </c>
      <c r="W78" s="14" t="s">
        <v>179</v>
      </c>
    </row>
    <row r="79" spans="2:23" ht="18.600000000000001">
      <c r="B79" s="171"/>
      <c r="C79" s="174"/>
      <c r="D79" s="113"/>
      <c r="E79" s="83" t="s">
        <v>107</v>
      </c>
      <c r="F79" s="84"/>
      <c r="G79" s="84"/>
      <c r="H79" s="84"/>
      <c r="I79" s="84"/>
      <c r="J79" s="84"/>
      <c r="K79" s="84"/>
      <c r="L79" s="84"/>
      <c r="M79" s="84"/>
      <c r="N79" s="114"/>
      <c r="O79" s="106"/>
      <c r="P79" s="112"/>
      <c r="Q79" s="1"/>
      <c r="R79" s="25" t="b">
        <f t="shared" si="9"/>
        <v>0</v>
      </c>
      <c r="S79" s="5"/>
      <c r="U79" s="26" t="s">
        <v>67</v>
      </c>
      <c r="V79" s="13" t="str">
        <f t="shared" si="10"/>
        <v>未選択</v>
      </c>
      <c r="W79" s="14" t="s">
        <v>179</v>
      </c>
    </row>
    <row r="80" spans="2:23">
      <c r="B80" s="171"/>
      <c r="C80" s="175"/>
      <c r="D80" s="192" t="s">
        <v>54</v>
      </c>
      <c r="E80" s="193"/>
      <c r="F80" s="193"/>
      <c r="G80" s="194"/>
      <c r="H80" s="195"/>
      <c r="I80" s="195"/>
      <c r="J80" s="195"/>
      <c r="K80" s="195"/>
      <c r="L80" s="195"/>
      <c r="M80" s="195"/>
      <c r="N80" s="196"/>
      <c r="O80" s="115"/>
      <c r="P80" s="86"/>
      <c r="Q80" s="1"/>
      <c r="R80" s="5"/>
      <c r="S80" s="5"/>
      <c r="U80" s="26" t="s">
        <v>55</v>
      </c>
      <c r="V80" s="13" t="str">
        <f>IF(R79,IF(G80="","（エラー）備考入力なし","（正常）備考入力済み"),"備考選択なし")</f>
        <v>備考選択なし</v>
      </c>
      <c r="W80" s="14" t="s">
        <v>88</v>
      </c>
    </row>
    <row r="81" spans="2:23">
      <c r="B81" s="171"/>
      <c r="C81" s="116" t="s">
        <v>124</v>
      </c>
      <c r="D81" s="155" t="s">
        <v>10</v>
      </c>
      <c r="E81" s="156"/>
      <c r="F81" s="156"/>
      <c r="G81" s="156"/>
      <c r="H81" s="156"/>
      <c r="I81" s="117"/>
      <c r="J81" s="117"/>
      <c r="K81" s="117"/>
      <c r="L81" s="117"/>
      <c r="M81" s="117"/>
      <c r="N81" s="118"/>
      <c r="O81" s="55"/>
      <c r="P81" s="45"/>
      <c r="Q81" s="1"/>
      <c r="R81" s="5"/>
      <c r="S81" s="5"/>
      <c r="U81" s="12" t="s">
        <v>125</v>
      </c>
      <c r="V81" s="13" t="str">
        <f>IF(D81="有",IF(COUNTIF(R82:R85,"TRUE")&lt;1,"（エラー）未選択",IF(COUNTIF(R82:R85,"TRUE")&gt;0,"（正常）選択済み")),"（注意）選択無効")</f>
        <v>（正常）選択済み</v>
      </c>
      <c r="W81" s="14" t="s">
        <v>180</v>
      </c>
    </row>
    <row r="82" spans="2:23" ht="18.600000000000001">
      <c r="B82" s="171"/>
      <c r="C82" s="173" t="s">
        <v>126</v>
      </c>
      <c r="D82" s="19" t="s">
        <v>30</v>
      </c>
      <c r="E82" s="20" t="s">
        <v>127</v>
      </c>
      <c r="F82" s="119"/>
      <c r="G82" s="119"/>
      <c r="H82" s="119"/>
      <c r="I82" s="28"/>
      <c r="J82" s="120" t="s">
        <v>128</v>
      </c>
      <c r="K82" s="197" t="s">
        <v>129</v>
      </c>
      <c r="L82" s="198"/>
      <c r="M82" s="198"/>
      <c r="N82" s="198"/>
      <c r="O82" s="198"/>
      <c r="P82" s="121" t="s">
        <v>130</v>
      </c>
      <c r="Q82" s="1"/>
      <c r="R82" s="25" t="b">
        <f>IF(D82="●",TRUE,FALSE)</f>
        <v>1</v>
      </c>
      <c r="S82" s="5"/>
      <c r="U82" s="26" t="s">
        <v>67</v>
      </c>
      <c r="V82" s="13" t="str">
        <f>IF(R82,IF(K82="","（エラー）記入不足","（正常）記入済み"),"未選択")</f>
        <v>（正常）記入済み</v>
      </c>
      <c r="W82" s="14" t="s">
        <v>181</v>
      </c>
    </row>
    <row r="83" spans="2:23" ht="18.600000000000001">
      <c r="B83" s="171"/>
      <c r="C83" s="174"/>
      <c r="D83" s="27"/>
      <c r="E83" s="28" t="s">
        <v>131</v>
      </c>
      <c r="F83" s="122"/>
      <c r="G83" s="122"/>
      <c r="H83" s="122"/>
      <c r="I83" s="28"/>
      <c r="J83" s="120" t="s">
        <v>128</v>
      </c>
      <c r="K83" s="199"/>
      <c r="L83" s="200"/>
      <c r="M83" s="200"/>
      <c r="N83" s="200"/>
      <c r="O83" s="200"/>
      <c r="P83" s="121" t="s">
        <v>130</v>
      </c>
      <c r="Q83" s="1"/>
      <c r="R83" s="25" t="b">
        <f>IF(D83="●",TRUE,FALSE)</f>
        <v>0</v>
      </c>
      <c r="S83" s="5"/>
      <c r="U83" s="26" t="s">
        <v>67</v>
      </c>
      <c r="V83" s="13" t="str">
        <f>IF(R83,IF(K83="","（エラー）記入不足","（正常）記入済み"),"未選択")</f>
        <v>未選択</v>
      </c>
      <c r="W83" s="14" t="s">
        <v>181</v>
      </c>
    </row>
    <row r="84" spans="2:23" ht="18.600000000000001">
      <c r="B84" s="171"/>
      <c r="C84" s="174"/>
      <c r="D84" s="27"/>
      <c r="E84" s="28" t="s">
        <v>132</v>
      </c>
      <c r="F84" s="122"/>
      <c r="G84" s="122"/>
      <c r="H84" s="122"/>
      <c r="I84" s="28"/>
      <c r="J84" s="120" t="s">
        <v>128</v>
      </c>
      <c r="K84" s="199"/>
      <c r="L84" s="200"/>
      <c r="M84" s="200"/>
      <c r="N84" s="200"/>
      <c r="O84" s="200"/>
      <c r="P84" s="121" t="s">
        <v>130</v>
      </c>
      <c r="Q84" s="1"/>
      <c r="R84" s="25" t="b">
        <f>IF(D84="●",TRUE,FALSE)</f>
        <v>0</v>
      </c>
      <c r="S84" s="5"/>
      <c r="U84" s="26" t="s">
        <v>67</v>
      </c>
      <c r="V84" s="13" t="str">
        <f>IF(R84,IF(K84="","（エラー）記入不足","（正常）記入済み"),"未選択")</f>
        <v>未選択</v>
      </c>
      <c r="W84" s="14" t="s">
        <v>181</v>
      </c>
    </row>
    <row r="85" spans="2:23" ht="18.600000000000001">
      <c r="B85" s="171"/>
      <c r="C85" s="174"/>
      <c r="D85" s="47"/>
      <c r="E85" s="83" t="s">
        <v>107</v>
      </c>
      <c r="F85" s="98"/>
      <c r="G85" s="98"/>
      <c r="H85" s="98"/>
      <c r="I85" s="98"/>
      <c r="J85" s="98"/>
      <c r="K85" s="98"/>
      <c r="L85" s="98"/>
      <c r="M85" s="98"/>
      <c r="N85" s="99"/>
      <c r="O85" s="123"/>
      <c r="P85" s="124"/>
      <c r="Q85" s="1"/>
      <c r="R85" s="25" t="b">
        <f>IF(D85="●",TRUE,FALSE)</f>
        <v>0</v>
      </c>
      <c r="S85" s="5"/>
      <c r="U85" s="26"/>
      <c r="W85" s="14" t="s">
        <v>181</v>
      </c>
    </row>
    <row r="86" spans="2:23">
      <c r="B86" s="171"/>
      <c r="C86" s="175"/>
      <c r="D86" s="192" t="s">
        <v>54</v>
      </c>
      <c r="E86" s="193"/>
      <c r="F86" s="193"/>
      <c r="G86" s="194"/>
      <c r="H86" s="195"/>
      <c r="I86" s="195"/>
      <c r="J86" s="195"/>
      <c r="K86" s="195"/>
      <c r="L86" s="195"/>
      <c r="M86" s="195"/>
      <c r="N86" s="195"/>
      <c r="O86" s="195"/>
      <c r="P86" s="196"/>
      <c r="Q86" s="1"/>
      <c r="R86" s="5"/>
      <c r="S86" s="5"/>
      <c r="U86" s="26" t="s">
        <v>55</v>
      </c>
      <c r="V86" s="13" t="str">
        <f>IF(R85,IF(G86="","（エラー）備考入力なし","（正常）備考入力済み"),"備考選択なし")</f>
        <v>備考選択なし</v>
      </c>
      <c r="W86" s="14" t="s">
        <v>88</v>
      </c>
    </row>
    <row r="87" spans="2:23" ht="18.600000000000001">
      <c r="B87" s="171"/>
      <c r="C87" s="173" t="s">
        <v>133</v>
      </c>
      <c r="D87" s="19" t="s">
        <v>30</v>
      </c>
      <c r="E87" s="20" t="s">
        <v>134</v>
      </c>
      <c r="F87" s="125"/>
      <c r="G87" s="125"/>
      <c r="H87" s="125"/>
      <c r="I87" s="125"/>
      <c r="J87" s="125"/>
      <c r="K87" s="125"/>
      <c r="L87" s="125"/>
      <c r="M87" s="22"/>
      <c r="N87" s="21" t="s">
        <v>135</v>
      </c>
      <c r="O87" s="23"/>
      <c r="P87" s="24"/>
      <c r="Q87" s="1"/>
      <c r="R87" s="25" t="b">
        <f>IF(D87="●",TRUE,FALSE)</f>
        <v>1</v>
      </c>
      <c r="S87" s="25" t="b">
        <f>IF(M87="●",TRUE,FALSE)</f>
        <v>0</v>
      </c>
      <c r="U87" s="26" t="s">
        <v>18</v>
      </c>
      <c r="V87" s="13" t="str">
        <f>IF(R82,IF(COUNTIF(R87:S91,"TRUE")&lt;1,"（エラー）未選択","（正常）選択済み"),"（注意）入力無効")</f>
        <v>（正常）選択済み</v>
      </c>
      <c r="W87" s="14" t="s">
        <v>182</v>
      </c>
    </row>
    <row r="88" spans="2:23" ht="18.600000000000001">
      <c r="B88" s="171"/>
      <c r="C88" s="174"/>
      <c r="D88" s="27"/>
      <c r="E88" s="28" t="s">
        <v>136</v>
      </c>
      <c r="F88" s="29"/>
      <c r="G88" s="29"/>
      <c r="H88" s="29"/>
      <c r="I88" s="29"/>
      <c r="J88" s="29"/>
      <c r="K88" s="29"/>
      <c r="L88" s="29"/>
      <c r="M88" s="30"/>
      <c r="N88" s="31" t="s">
        <v>137</v>
      </c>
      <c r="O88" s="32"/>
      <c r="P88" s="33"/>
      <c r="Q88" s="1"/>
      <c r="R88" s="25" t="b">
        <f>IF(D88="●",TRUE,FALSE)</f>
        <v>0</v>
      </c>
      <c r="S88" s="25" t="b">
        <f t="shared" ref="S88:S89" si="11">IF(M88="●",TRUE,FALSE)</f>
        <v>0</v>
      </c>
      <c r="U88" s="26"/>
    </row>
    <row r="89" spans="2:23" ht="18.600000000000001">
      <c r="B89" s="171"/>
      <c r="C89" s="174"/>
      <c r="D89" s="27"/>
      <c r="E89" s="28" t="s">
        <v>138</v>
      </c>
      <c r="F89" s="29"/>
      <c r="G89" s="29"/>
      <c r="H89" s="29"/>
      <c r="I89" s="29"/>
      <c r="J89" s="29"/>
      <c r="K89" s="29"/>
      <c r="L89" s="29"/>
      <c r="M89" s="30"/>
      <c r="N89" s="31" t="s">
        <v>139</v>
      </c>
      <c r="O89" s="32"/>
      <c r="P89" s="33"/>
      <c r="Q89" s="1"/>
      <c r="R89" s="25" t="b">
        <f>IF(D89="●",TRUE,FALSE)</f>
        <v>0</v>
      </c>
      <c r="S89" s="25" t="b">
        <f t="shared" si="11"/>
        <v>0</v>
      </c>
      <c r="U89" s="26"/>
    </row>
    <row r="90" spans="2:23" ht="18.600000000000001">
      <c r="B90" s="171"/>
      <c r="C90" s="174"/>
      <c r="D90" s="27"/>
      <c r="E90" s="28" t="s">
        <v>140</v>
      </c>
      <c r="F90" s="29"/>
      <c r="G90" s="29"/>
      <c r="H90" s="29"/>
      <c r="I90" s="29"/>
      <c r="J90" s="29"/>
      <c r="K90" s="29"/>
      <c r="L90" s="29"/>
      <c r="M90" s="29"/>
      <c r="N90" s="31"/>
      <c r="O90" s="32"/>
      <c r="P90" s="33"/>
      <c r="Q90" s="1"/>
      <c r="R90" s="25" t="b">
        <f>IF(D90="●",TRUE,FALSE)</f>
        <v>0</v>
      </c>
      <c r="S90" s="5"/>
      <c r="U90" s="26"/>
    </row>
    <row r="91" spans="2:23" ht="18.600000000000001">
      <c r="B91" s="172"/>
      <c r="C91" s="175"/>
      <c r="D91" s="34"/>
      <c r="E91" s="35" t="s">
        <v>141</v>
      </c>
      <c r="F91" s="36"/>
      <c r="G91" s="36"/>
      <c r="H91" s="36"/>
      <c r="I91" s="36"/>
      <c r="J91" s="36"/>
      <c r="K91" s="36"/>
      <c r="L91" s="36"/>
      <c r="M91" s="36"/>
      <c r="N91" s="37"/>
      <c r="O91" s="38"/>
      <c r="P91" s="39"/>
      <c r="Q91" s="1"/>
      <c r="R91" s="25" t="b">
        <f>IF(D91="●",TRUE,FALSE)</f>
        <v>0</v>
      </c>
      <c r="S91" s="5"/>
      <c r="U91" s="26"/>
    </row>
    <row r="92" spans="2:23">
      <c r="B92" s="204" t="s">
        <v>142</v>
      </c>
      <c r="C92" s="205"/>
      <c r="D92" s="210"/>
      <c r="E92" s="211"/>
      <c r="F92" s="211"/>
      <c r="G92" s="211"/>
      <c r="H92" s="211"/>
      <c r="I92" s="211"/>
      <c r="J92" s="211"/>
      <c r="K92" s="211"/>
      <c r="L92" s="211"/>
      <c r="M92" s="211"/>
      <c r="N92" s="212"/>
      <c r="O92" s="213" t="s">
        <v>143</v>
      </c>
      <c r="P92" s="214"/>
      <c r="Q92" s="1"/>
      <c r="R92" s="5"/>
      <c r="S92" s="5"/>
      <c r="U92" s="12" t="s">
        <v>12</v>
      </c>
      <c r="V92" s="13" t="str">
        <f>IF(COUNTIF(R93:R100,"TRUE")&lt;1,"（エラー）未選択","（正常）選択済み")</f>
        <v>（正常）選択済み</v>
      </c>
      <c r="W92" s="14" t="s">
        <v>175</v>
      </c>
    </row>
    <row r="93" spans="2:23" ht="30" customHeight="1">
      <c r="B93" s="206"/>
      <c r="C93" s="207"/>
      <c r="D93" s="73" t="s">
        <v>30</v>
      </c>
      <c r="E93" s="182" t="s">
        <v>144</v>
      </c>
      <c r="F93" s="182"/>
      <c r="G93" s="182"/>
      <c r="H93" s="182"/>
      <c r="I93" s="182"/>
      <c r="J93" s="182"/>
      <c r="K93" s="182"/>
      <c r="L93" s="182"/>
      <c r="M93" s="182"/>
      <c r="N93" s="182"/>
      <c r="O93" s="215" t="s">
        <v>145</v>
      </c>
      <c r="P93" s="216"/>
      <c r="Q93" s="126"/>
      <c r="R93" s="25" t="b">
        <f t="shared" ref="R93:R100" si="12">IF(D93="●",TRUE,FALSE)</f>
        <v>1</v>
      </c>
      <c r="S93" s="5"/>
      <c r="U93" s="26" t="s">
        <v>67</v>
      </c>
      <c r="V93" s="13" t="str">
        <f>IF(R93,IF(O93="","（エラー）記入不足","（正常）記入済み"),"未選択")</f>
        <v>（正常）記入済み</v>
      </c>
      <c r="W93" s="14" t="s">
        <v>183</v>
      </c>
    </row>
    <row r="94" spans="2:23" ht="30" customHeight="1">
      <c r="B94" s="206"/>
      <c r="C94" s="207"/>
      <c r="D94" s="104"/>
      <c r="E94" s="186" t="s">
        <v>146</v>
      </c>
      <c r="F94" s="186"/>
      <c r="G94" s="186"/>
      <c r="H94" s="186"/>
      <c r="I94" s="186"/>
      <c r="J94" s="186"/>
      <c r="K94" s="186"/>
      <c r="L94" s="186"/>
      <c r="M94" s="186"/>
      <c r="N94" s="186"/>
      <c r="O94" s="217"/>
      <c r="P94" s="218"/>
      <c r="Q94" s="126"/>
      <c r="R94" s="25" t="b">
        <f t="shared" si="12"/>
        <v>0</v>
      </c>
      <c r="S94" s="5"/>
      <c r="U94" s="26" t="s">
        <v>67</v>
      </c>
      <c r="V94" s="13" t="str">
        <f t="shared" ref="V94:V99" si="13">IF(R94,IF(O94="","（エラー）記入不足","（正常）記入済み"),"未選択")</f>
        <v>未選択</v>
      </c>
      <c r="W94" s="14" t="s">
        <v>183</v>
      </c>
    </row>
    <row r="95" spans="2:23" ht="30" customHeight="1">
      <c r="B95" s="206"/>
      <c r="C95" s="207"/>
      <c r="D95" s="104"/>
      <c r="E95" s="186" t="s">
        <v>147</v>
      </c>
      <c r="F95" s="186"/>
      <c r="G95" s="186"/>
      <c r="H95" s="186"/>
      <c r="I95" s="186"/>
      <c r="J95" s="186"/>
      <c r="K95" s="186"/>
      <c r="L95" s="186"/>
      <c r="M95" s="186"/>
      <c r="N95" s="186"/>
      <c r="O95" s="217"/>
      <c r="P95" s="218"/>
      <c r="Q95" s="126"/>
      <c r="R95" s="25" t="b">
        <f t="shared" si="12"/>
        <v>0</v>
      </c>
      <c r="S95" s="5"/>
      <c r="U95" s="26" t="s">
        <v>67</v>
      </c>
      <c r="V95" s="13" t="str">
        <f t="shared" si="13"/>
        <v>未選択</v>
      </c>
      <c r="W95" s="14" t="s">
        <v>183</v>
      </c>
    </row>
    <row r="96" spans="2:23" ht="30" customHeight="1">
      <c r="B96" s="206"/>
      <c r="C96" s="207"/>
      <c r="D96" s="104"/>
      <c r="E96" s="186" t="s">
        <v>148</v>
      </c>
      <c r="F96" s="186"/>
      <c r="G96" s="186"/>
      <c r="H96" s="186"/>
      <c r="I96" s="186"/>
      <c r="J96" s="186"/>
      <c r="K96" s="186"/>
      <c r="L96" s="186"/>
      <c r="M96" s="186"/>
      <c r="N96" s="186"/>
      <c r="O96" s="221"/>
      <c r="P96" s="222"/>
      <c r="Q96" s="126"/>
      <c r="R96" s="25" t="b">
        <f t="shared" si="12"/>
        <v>0</v>
      </c>
      <c r="S96" s="5"/>
      <c r="U96" s="26" t="s">
        <v>67</v>
      </c>
      <c r="V96" s="13" t="str">
        <f t="shared" si="13"/>
        <v>未選択</v>
      </c>
      <c r="W96" s="14" t="s">
        <v>183</v>
      </c>
    </row>
    <row r="97" spans="2:23" ht="30" customHeight="1">
      <c r="B97" s="206"/>
      <c r="C97" s="207"/>
      <c r="D97" s="104"/>
      <c r="E97" s="186" t="s">
        <v>149</v>
      </c>
      <c r="F97" s="186"/>
      <c r="G97" s="186"/>
      <c r="H97" s="186"/>
      <c r="I97" s="186"/>
      <c r="J97" s="186"/>
      <c r="K97" s="186"/>
      <c r="L97" s="186"/>
      <c r="M97" s="186"/>
      <c r="N97" s="186"/>
      <c r="O97" s="217"/>
      <c r="P97" s="218"/>
      <c r="Q97" s="126"/>
      <c r="R97" s="25" t="b">
        <f t="shared" si="12"/>
        <v>0</v>
      </c>
      <c r="S97" s="5"/>
      <c r="U97" s="26" t="s">
        <v>67</v>
      </c>
      <c r="V97" s="13" t="str">
        <f t="shared" si="13"/>
        <v>未選択</v>
      </c>
      <c r="W97" s="14" t="s">
        <v>183</v>
      </c>
    </row>
    <row r="98" spans="2:23" ht="30" customHeight="1">
      <c r="B98" s="206"/>
      <c r="C98" s="207"/>
      <c r="D98" s="104"/>
      <c r="E98" s="186" t="s">
        <v>150</v>
      </c>
      <c r="F98" s="186"/>
      <c r="G98" s="186"/>
      <c r="H98" s="186"/>
      <c r="I98" s="186"/>
      <c r="J98" s="186"/>
      <c r="K98" s="186"/>
      <c r="L98" s="186"/>
      <c r="M98" s="186"/>
      <c r="N98" s="187"/>
      <c r="O98" s="217"/>
      <c r="P98" s="218"/>
      <c r="Q98" s="126"/>
      <c r="R98" s="25" t="b">
        <f t="shared" si="12"/>
        <v>0</v>
      </c>
      <c r="S98" s="5"/>
      <c r="U98" s="26" t="s">
        <v>67</v>
      </c>
      <c r="V98" s="13" t="str">
        <f t="shared" si="13"/>
        <v>未選択</v>
      </c>
      <c r="W98" s="14" t="s">
        <v>183</v>
      </c>
    </row>
    <row r="99" spans="2:23" ht="30" customHeight="1">
      <c r="B99" s="206"/>
      <c r="C99" s="207"/>
      <c r="D99" s="104"/>
      <c r="E99" s="186" t="s">
        <v>151</v>
      </c>
      <c r="F99" s="186"/>
      <c r="G99" s="186"/>
      <c r="H99" s="186"/>
      <c r="I99" s="186"/>
      <c r="J99" s="186"/>
      <c r="K99" s="186"/>
      <c r="L99" s="186"/>
      <c r="M99" s="186"/>
      <c r="N99" s="186"/>
      <c r="O99" s="217"/>
      <c r="P99" s="218"/>
      <c r="Q99" s="126"/>
      <c r="R99" s="25" t="b">
        <f t="shared" si="12"/>
        <v>0</v>
      </c>
      <c r="S99" s="5"/>
      <c r="U99" s="26" t="s">
        <v>67</v>
      </c>
      <c r="V99" s="13" t="str">
        <f t="shared" si="13"/>
        <v>未選択</v>
      </c>
      <c r="W99" s="14" t="s">
        <v>183</v>
      </c>
    </row>
    <row r="100" spans="2:23" ht="30" customHeight="1">
      <c r="B100" s="206"/>
      <c r="C100" s="207"/>
      <c r="D100" s="113"/>
      <c r="E100" s="190" t="s">
        <v>152</v>
      </c>
      <c r="F100" s="190"/>
      <c r="G100" s="190"/>
      <c r="H100" s="190"/>
      <c r="I100" s="190"/>
      <c r="J100" s="190"/>
      <c r="K100" s="190"/>
      <c r="L100" s="190"/>
      <c r="M100" s="190"/>
      <c r="N100" s="190"/>
      <c r="O100" s="219"/>
      <c r="P100" s="220"/>
      <c r="Q100" s="126"/>
      <c r="R100" s="25" t="b">
        <f t="shared" si="12"/>
        <v>0</v>
      </c>
      <c r="S100" s="5"/>
      <c r="U100" s="26" t="s">
        <v>67</v>
      </c>
      <c r="V100" s="13" t="str">
        <f>IF(R100,IF(O100="","（エラー）記入不足","（正常）記入済み"),"未選択")</f>
        <v>未選択</v>
      </c>
      <c r="W100" s="14" t="s">
        <v>183</v>
      </c>
    </row>
    <row r="101" spans="2:23">
      <c r="B101" s="208"/>
      <c r="C101" s="209"/>
      <c r="D101" s="192" t="s">
        <v>54</v>
      </c>
      <c r="E101" s="193"/>
      <c r="F101" s="193"/>
      <c r="G101" s="194"/>
      <c r="H101" s="195"/>
      <c r="I101" s="195"/>
      <c r="J101" s="195"/>
      <c r="K101" s="195"/>
      <c r="L101" s="195"/>
      <c r="M101" s="195"/>
      <c r="N101" s="196"/>
      <c r="O101" s="106"/>
      <c r="P101" s="127"/>
      <c r="Q101" s="1"/>
      <c r="R101" s="5"/>
      <c r="S101" s="5"/>
      <c r="U101" s="26" t="s">
        <v>55</v>
      </c>
      <c r="V101" s="13" t="str">
        <f>IF(R100,IF(G101="","（エラー）備考入力なし","（正常）備考入力済み"),"備考選択なし")</f>
        <v>備考選択なし</v>
      </c>
      <c r="W101" s="14" t="s">
        <v>88</v>
      </c>
    </row>
    <row r="102" spans="2:23">
      <c r="B102" s="223" t="s">
        <v>153</v>
      </c>
      <c r="C102" s="224"/>
      <c r="D102" s="210"/>
      <c r="E102" s="211"/>
      <c r="F102" s="211"/>
      <c r="G102" s="211"/>
      <c r="H102" s="211"/>
      <c r="I102" s="211"/>
      <c r="J102" s="211"/>
      <c r="K102" s="211"/>
      <c r="L102" s="211"/>
      <c r="M102" s="211"/>
      <c r="N102" s="212"/>
      <c r="O102" s="213" t="s">
        <v>143</v>
      </c>
      <c r="P102" s="214"/>
      <c r="Q102" s="1"/>
      <c r="R102" s="5"/>
      <c r="S102" s="5"/>
      <c r="U102" s="26" t="s">
        <v>154</v>
      </c>
      <c r="V102" s="13" t="str">
        <f>IF(COUNTIF(D17,"無")&lt;1,"入力不要",IF(COUNTIF(R103:R107,"TRUE")&lt;1,"（注意）未選択","（正常）選択済み"))</f>
        <v>入力不要</v>
      </c>
      <c r="W102" s="14" t="s">
        <v>184</v>
      </c>
    </row>
    <row r="103" spans="2:23" ht="30" customHeight="1">
      <c r="B103" s="223"/>
      <c r="C103" s="224"/>
      <c r="D103" s="19"/>
      <c r="E103" s="227" t="s">
        <v>155</v>
      </c>
      <c r="F103" s="227"/>
      <c r="G103" s="227"/>
      <c r="H103" s="227"/>
      <c r="I103" s="227"/>
      <c r="J103" s="227"/>
      <c r="K103" s="227"/>
      <c r="L103" s="227"/>
      <c r="M103" s="227"/>
      <c r="N103" s="227"/>
      <c r="O103" s="228"/>
      <c r="P103" s="229"/>
      <c r="Q103" s="1"/>
      <c r="R103" s="25" t="b">
        <f>IF(D103="●",TRUE,FALSE)</f>
        <v>0</v>
      </c>
      <c r="S103" s="5"/>
      <c r="U103" s="26" t="s">
        <v>67</v>
      </c>
      <c r="V103" s="13" t="str">
        <f>IF(R103,IF(O103="","（エラー）記入不足","（正常）記入済み"),"未選択")</f>
        <v>未選択</v>
      </c>
      <c r="W103" s="14" t="s">
        <v>183</v>
      </c>
    </row>
    <row r="104" spans="2:23" ht="30" customHeight="1">
      <c r="B104" s="223"/>
      <c r="C104" s="224"/>
      <c r="D104" s="27"/>
      <c r="E104" s="230" t="s">
        <v>156</v>
      </c>
      <c r="F104" s="230"/>
      <c r="G104" s="230"/>
      <c r="H104" s="230"/>
      <c r="I104" s="230"/>
      <c r="J104" s="230"/>
      <c r="K104" s="230"/>
      <c r="L104" s="230"/>
      <c r="M104" s="230"/>
      <c r="N104" s="230"/>
      <c r="O104" s="231"/>
      <c r="P104" s="232"/>
      <c r="Q104" s="1"/>
      <c r="R104" s="25" t="b">
        <f>IF(D104="●",TRUE,FALSE)</f>
        <v>0</v>
      </c>
      <c r="S104" s="5"/>
      <c r="U104" s="26" t="s">
        <v>67</v>
      </c>
      <c r="V104" s="13" t="str">
        <f>IF(S10+S11+S12+S15,IF(R104,IF(O104="","（エラー）記入不足","（正常）記入済み"),"（エラー）未選択"),"未選択")</f>
        <v>未選択</v>
      </c>
      <c r="W104" s="14" t="s">
        <v>185</v>
      </c>
    </row>
    <row r="105" spans="2:23" ht="30" customHeight="1">
      <c r="B105" s="223"/>
      <c r="C105" s="224"/>
      <c r="D105" s="27"/>
      <c r="E105" s="230" t="s">
        <v>157</v>
      </c>
      <c r="F105" s="230"/>
      <c r="G105" s="230"/>
      <c r="H105" s="230"/>
      <c r="I105" s="230"/>
      <c r="J105" s="230"/>
      <c r="K105" s="230"/>
      <c r="L105" s="230"/>
      <c r="M105" s="230"/>
      <c r="N105" s="230"/>
      <c r="O105" s="228"/>
      <c r="P105" s="229"/>
      <c r="Q105" s="1"/>
      <c r="R105" s="25" t="b">
        <f>IF(D105="●",TRUE,FALSE)</f>
        <v>0</v>
      </c>
      <c r="S105" s="5"/>
      <c r="U105" s="26" t="s">
        <v>67</v>
      </c>
      <c r="V105" s="13" t="str">
        <f t="shared" ref="V105:V107" si="14">IF(R105,IF(O105="","（エラー）記入不足","（正常）記入済み"),"未選択")</f>
        <v>未選択</v>
      </c>
      <c r="W105" s="14" t="s">
        <v>183</v>
      </c>
    </row>
    <row r="106" spans="2:23" ht="30" customHeight="1">
      <c r="B106" s="223"/>
      <c r="C106" s="224"/>
      <c r="D106" s="27"/>
      <c r="E106" s="230" t="s">
        <v>158</v>
      </c>
      <c r="F106" s="230"/>
      <c r="G106" s="230"/>
      <c r="H106" s="230"/>
      <c r="I106" s="230"/>
      <c r="J106" s="230"/>
      <c r="K106" s="230"/>
      <c r="L106" s="230"/>
      <c r="M106" s="230"/>
      <c r="N106" s="230"/>
      <c r="O106" s="228"/>
      <c r="P106" s="229"/>
      <c r="Q106" s="1"/>
      <c r="R106" s="25" t="b">
        <f>IF(D106="●",TRUE,FALSE)</f>
        <v>0</v>
      </c>
      <c r="S106" s="5"/>
      <c r="U106" s="26" t="s">
        <v>67</v>
      </c>
      <c r="V106" s="13" t="str">
        <f t="shared" si="14"/>
        <v>未選択</v>
      </c>
      <c r="W106" s="14" t="s">
        <v>183</v>
      </c>
    </row>
    <row r="107" spans="2:23" ht="30" customHeight="1">
      <c r="B107" s="223"/>
      <c r="C107" s="224"/>
      <c r="D107" s="47"/>
      <c r="E107" s="233" t="s">
        <v>159</v>
      </c>
      <c r="F107" s="233"/>
      <c r="G107" s="233"/>
      <c r="H107" s="233"/>
      <c r="I107" s="233"/>
      <c r="J107" s="233"/>
      <c r="K107" s="233"/>
      <c r="L107" s="233"/>
      <c r="M107" s="233"/>
      <c r="N107" s="233"/>
      <c r="O107" s="234"/>
      <c r="P107" s="235"/>
      <c r="Q107" s="1"/>
      <c r="R107" s="25" t="b">
        <f>IF(D107="●",TRUE,FALSE)</f>
        <v>0</v>
      </c>
      <c r="S107" s="5"/>
      <c r="U107" s="26" t="s">
        <v>67</v>
      </c>
      <c r="V107" s="13" t="str">
        <f t="shared" si="14"/>
        <v>未選択</v>
      </c>
      <c r="W107" s="14" t="s">
        <v>183</v>
      </c>
    </row>
    <row r="108" spans="2:23">
      <c r="B108" s="225"/>
      <c r="C108" s="226"/>
      <c r="D108" s="192" t="s">
        <v>54</v>
      </c>
      <c r="E108" s="193"/>
      <c r="F108" s="193"/>
      <c r="G108" s="194"/>
      <c r="H108" s="195"/>
      <c r="I108" s="195"/>
      <c r="J108" s="195"/>
      <c r="K108" s="195"/>
      <c r="L108" s="195"/>
      <c r="M108" s="195"/>
      <c r="N108" s="196"/>
      <c r="O108" s="106"/>
      <c r="P108" s="127"/>
      <c r="Q108" s="1"/>
      <c r="R108" s="5"/>
      <c r="S108" s="5"/>
      <c r="U108" s="26" t="s">
        <v>55</v>
      </c>
      <c r="V108" s="13" t="str">
        <f>IF(R107,IF(G108="","（エラー）備考入力なし","（正常）備考入力済み"),"備考選択なし")</f>
        <v>備考選択なし</v>
      </c>
      <c r="W108" s="14" t="s">
        <v>88</v>
      </c>
    </row>
    <row r="109" spans="2:23">
      <c r="B109" s="204" t="s">
        <v>160</v>
      </c>
      <c r="C109" s="205"/>
      <c r="D109" s="210"/>
      <c r="E109" s="211"/>
      <c r="F109" s="211"/>
      <c r="G109" s="211"/>
      <c r="H109" s="211"/>
      <c r="I109" s="211"/>
      <c r="J109" s="211"/>
      <c r="K109" s="211"/>
      <c r="L109" s="211"/>
      <c r="M109" s="211"/>
      <c r="N109" s="212"/>
      <c r="O109" s="213" t="s">
        <v>143</v>
      </c>
      <c r="P109" s="214"/>
      <c r="Q109" s="1"/>
      <c r="R109" s="5"/>
      <c r="S109" s="5"/>
      <c r="U109" s="26" t="s">
        <v>154</v>
      </c>
      <c r="V109" s="13" t="str">
        <f>IF(COUNTIF(D17,"有*")&gt;0,IF(COUNTIF(R110:R116,"TRUE")&lt;1,"（エラー）未選択","（正常）選択済み"),"入力不要")</f>
        <v>（正常）選択済み</v>
      </c>
      <c r="W109" s="14" t="s">
        <v>186</v>
      </c>
    </row>
    <row r="110" spans="2:23" ht="18.600000000000001">
      <c r="B110" s="206"/>
      <c r="C110" s="207"/>
      <c r="D110" s="19" t="s">
        <v>30</v>
      </c>
      <c r="E110" s="236" t="s">
        <v>161</v>
      </c>
      <c r="F110" s="236"/>
      <c r="G110" s="236"/>
      <c r="H110" s="236"/>
      <c r="I110" s="236"/>
      <c r="J110" s="236"/>
      <c r="K110" s="236"/>
      <c r="L110" s="236"/>
      <c r="M110" s="236"/>
      <c r="N110" s="236"/>
      <c r="O110" s="217" t="s">
        <v>162</v>
      </c>
      <c r="P110" s="218"/>
      <c r="Q110" s="1"/>
      <c r="R110" s="25" t="b">
        <f t="shared" ref="R110:R116" si="15">IF(D110="●",TRUE,FALSE)</f>
        <v>1</v>
      </c>
      <c r="S110" s="5"/>
      <c r="U110" s="26" t="s">
        <v>67</v>
      </c>
      <c r="V110" s="13" t="str">
        <f>IF(R110,IF(O110="","（エラー）記入不足","（正常）記入済み"),"未選択")</f>
        <v>（正常）記入済み</v>
      </c>
      <c r="W110" s="14" t="s">
        <v>183</v>
      </c>
    </row>
    <row r="111" spans="2:23" ht="18.600000000000001">
      <c r="B111" s="206"/>
      <c r="C111" s="207"/>
      <c r="D111" s="27"/>
      <c r="E111" s="241" t="s">
        <v>163</v>
      </c>
      <c r="F111" s="241"/>
      <c r="G111" s="241"/>
      <c r="H111" s="241"/>
      <c r="I111" s="241"/>
      <c r="J111" s="241"/>
      <c r="K111" s="241"/>
      <c r="L111" s="241"/>
      <c r="M111" s="241"/>
      <c r="N111" s="241"/>
      <c r="O111" s="221"/>
      <c r="P111" s="222"/>
      <c r="Q111" s="1"/>
      <c r="R111" s="25" t="b">
        <f t="shared" si="15"/>
        <v>0</v>
      </c>
      <c r="S111" s="5"/>
      <c r="U111" s="26" t="s">
        <v>67</v>
      </c>
      <c r="V111" s="13" t="str">
        <f t="shared" ref="V111:V116" si="16">IF(R111,IF(O111="","（エラー）記入不足","（正常）記入済み"),"未選択")</f>
        <v>未選択</v>
      </c>
      <c r="W111" s="14" t="s">
        <v>183</v>
      </c>
    </row>
    <row r="112" spans="2:23" ht="18.600000000000001">
      <c r="B112" s="206"/>
      <c r="C112" s="207"/>
      <c r="D112" s="27"/>
      <c r="E112" s="241" t="s">
        <v>164</v>
      </c>
      <c r="F112" s="241"/>
      <c r="G112" s="241"/>
      <c r="H112" s="241"/>
      <c r="I112" s="241"/>
      <c r="J112" s="241"/>
      <c r="K112" s="241"/>
      <c r="L112" s="241"/>
      <c r="M112" s="241"/>
      <c r="N112" s="241"/>
      <c r="O112" s="217"/>
      <c r="P112" s="218"/>
      <c r="Q112" s="1"/>
      <c r="R112" s="25" t="b">
        <f t="shared" si="15"/>
        <v>0</v>
      </c>
      <c r="S112" s="5"/>
      <c r="U112" s="26" t="s">
        <v>67</v>
      </c>
      <c r="V112" s="13" t="str">
        <f t="shared" si="16"/>
        <v>未選択</v>
      </c>
      <c r="W112" s="14" t="s">
        <v>183</v>
      </c>
    </row>
    <row r="113" spans="2:23" ht="18.600000000000001">
      <c r="B113" s="206"/>
      <c r="C113" s="207"/>
      <c r="D113" s="27"/>
      <c r="E113" s="241" t="s">
        <v>165</v>
      </c>
      <c r="F113" s="241"/>
      <c r="G113" s="241"/>
      <c r="H113" s="241"/>
      <c r="I113" s="241"/>
      <c r="J113" s="241"/>
      <c r="K113" s="241"/>
      <c r="L113" s="241"/>
      <c r="M113" s="241"/>
      <c r="N113" s="241"/>
      <c r="O113" s="217"/>
      <c r="P113" s="218"/>
      <c r="Q113" s="1"/>
      <c r="R113" s="25" t="b">
        <f t="shared" si="15"/>
        <v>0</v>
      </c>
      <c r="S113" s="5"/>
      <c r="U113" s="26" t="s">
        <v>67</v>
      </c>
      <c r="V113" s="13" t="str">
        <f t="shared" si="16"/>
        <v>未選択</v>
      </c>
      <c r="W113" s="14" t="s">
        <v>183</v>
      </c>
    </row>
    <row r="114" spans="2:23" ht="18.600000000000001">
      <c r="B114" s="206"/>
      <c r="C114" s="207"/>
      <c r="D114" s="27"/>
      <c r="E114" s="241" t="s">
        <v>157</v>
      </c>
      <c r="F114" s="241"/>
      <c r="G114" s="241"/>
      <c r="H114" s="241"/>
      <c r="I114" s="241"/>
      <c r="J114" s="241"/>
      <c r="K114" s="241"/>
      <c r="L114" s="241"/>
      <c r="M114" s="241"/>
      <c r="N114" s="241"/>
      <c r="O114" s="217"/>
      <c r="P114" s="218"/>
      <c r="Q114" s="1"/>
      <c r="R114" s="25" t="b">
        <f t="shared" si="15"/>
        <v>0</v>
      </c>
      <c r="S114" s="5"/>
      <c r="U114" s="26" t="s">
        <v>67</v>
      </c>
      <c r="V114" s="13" t="str">
        <f t="shared" si="16"/>
        <v>未選択</v>
      </c>
      <c r="W114" s="14" t="s">
        <v>183</v>
      </c>
    </row>
    <row r="115" spans="2:23" ht="18.600000000000001">
      <c r="B115" s="206"/>
      <c r="C115" s="207"/>
      <c r="D115" s="47"/>
      <c r="E115" s="48" t="s">
        <v>166</v>
      </c>
      <c r="F115" s="48"/>
      <c r="G115" s="48"/>
      <c r="H115" s="48"/>
      <c r="I115" s="48"/>
      <c r="J115" s="48"/>
      <c r="K115" s="48"/>
      <c r="L115" s="48"/>
      <c r="M115" s="48"/>
      <c r="N115" s="48"/>
      <c r="O115" s="217"/>
      <c r="P115" s="218"/>
      <c r="Q115" s="1"/>
      <c r="R115" s="25" t="b">
        <f t="shared" si="15"/>
        <v>0</v>
      </c>
      <c r="S115" s="5"/>
      <c r="U115" s="26" t="s">
        <v>67</v>
      </c>
      <c r="V115" s="13" t="str">
        <f t="shared" si="16"/>
        <v>未選択</v>
      </c>
      <c r="W115" s="14" t="s">
        <v>183</v>
      </c>
    </row>
    <row r="116" spans="2:23" ht="18.600000000000001">
      <c r="B116" s="206"/>
      <c r="C116" s="207"/>
      <c r="D116" s="47"/>
      <c r="E116" s="242" t="s">
        <v>159</v>
      </c>
      <c r="F116" s="242"/>
      <c r="G116" s="242"/>
      <c r="H116" s="242"/>
      <c r="I116" s="242"/>
      <c r="J116" s="242"/>
      <c r="K116" s="242"/>
      <c r="L116" s="242"/>
      <c r="M116" s="242"/>
      <c r="N116" s="242"/>
      <c r="O116" s="219"/>
      <c r="P116" s="220"/>
      <c r="Q116" s="1"/>
      <c r="R116" s="25" t="b">
        <f t="shared" si="15"/>
        <v>0</v>
      </c>
      <c r="S116" s="5"/>
      <c r="U116" s="26" t="s">
        <v>67</v>
      </c>
      <c r="V116" s="13" t="str">
        <f t="shared" si="16"/>
        <v>未選択</v>
      </c>
      <c r="W116" s="14" t="s">
        <v>183</v>
      </c>
    </row>
    <row r="117" spans="2:23">
      <c r="B117" s="208"/>
      <c r="C117" s="209"/>
      <c r="D117" s="192" t="s">
        <v>54</v>
      </c>
      <c r="E117" s="193"/>
      <c r="F117" s="193"/>
      <c r="G117" s="194"/>
      <c r="H117" s="195"/>
      <c r="I117" s="195"/>
      <c r="J117" s="195"/>
      <c r="K117" s="195"/>
      <c r="L117" s="195"/>
      <c r="M117" s="195"/>
      <c r="N117" s="196"/>
      <c r="O117" s="128"/>
      <c r="P117" s="18"/>
      <c r="Q117" s="1"/>
      <c r="R117" s="5"/>
      <c r="S117" s="5"/>
      <c r="U117" s="26" t="s">
        <v>55</v>
      </c>
      <c r="V117" s="13" t="str">
        <f>IF(R116,IF(G117="","（エラー）備考入力なし","（正常）備考入力済み"),"備考選択なし")</f>
        <v>備考選択なし</v>
      </c>
      <c r="W117" s="14" t="s">
        <v>88</v>
      </c>
    </row>
    <row r="118" spans="2:23" ht="31.5" customHeight="1">
      <c r="B118" s="237" t="s">
        <v>54</v>
      </c>
      <c r="C118" s="237"/>
      <c r="D118" s="238"/>
      <c r="E118" s="239"/>
      <c r="F118" s="239"/>
      <c r="G118" s="239"/>
      <c r="H118" s="239"/>
      <c r="I118" s="239"/>
      <c r="J118" s="239"/>
      <c r="K118" s="239"/>
      <c r="L118" s="239"/>
      <c r="M118" s="239"/>
      <c r="N118" s="239"/>
      <c r="O118" s="239"/>
      <c r="P118" s="240"/>
      <c r="Q118" s="1"/>
      <c r="R118" s="5"/>
      <c r="S118" s="5"/>
      <c r="U118" s="129" t="s">
        <v>167</v>
      </c>
    </row>
    <row r="119" spans="2:23" ht="7.5" customHeight="1">
      <c r="E119" s="130"/>
      <c r="F119" s="130"/>
      <c r="G119" s="130"/>
      <c r="H119" s="130"/>
      <c r="I119" s="130"/>
      <c r="J119" s="130"/>
      <c r="K119" s="130"/>
      <c r="L119" s="130"/>
      <c r="M119" s="130"/>
      <c r="N119" s="130"/>
      <c r="Q119" s="1"/>
      <c r="R119" s="5"/>
      <c r="S119" s="5"/>
      <c r="U119" s="26"/>
    </row>
  </sheetData>
  <sheetProtection formatRows="0"/>
  <mergeCells count="129">
    <mergeCell ref="D109:N109"/>
    <mergeCell ref="O109:P109"/>
    <mergeCell ref="E110:N110"/>
    <mergeCell ref="O110:P110"/>
    <mergeCell ref="B118:C118"/>
    <mergeCell ref="D118:P118"/>
    <mergeCell ref="E114:N114"/>
    <mergeCell ref="O114:P114"/>
    <mergeCell ref="O115:P115"/>
    <mergeCell ref="E116:N116"/>
    <mergeCell ref="O116:P116"/>
    <mergeCell ref="D117:F117"/>
    <mergeCell ref="G117:N117"/>
    <mergeCell ref="B109:C117"/>
    <mergeCell ref="E111:N111"/>
    <mergeCell ref="O111:P111"/>
    <mergeCell ref="E112:N112"/>
    <mergeCell ref="O112:P112"/>
    <mergeCell ref="E113:N113"/>
    <mergeCell ref="O113:P113"/>
    <mergeCell ref="B102:C108"/>
    <mergeCell ref="D102:N102"/>
    <mergeCell ref="O102:P102"/>
    <mergeCell ref="E103:N103"/>
    <mergeCell ref="O103:P103"/>
    <mergeCell ref="E104:N104"/>
    <mergeCell ref="O104:P104"/>
    <mergeCell ref="E105:N105"/>
    <mergeCell ref="O105:P105"/>
    <mergeCell ref="E106:N106"/>
    <mergeCell ref="O106:P106"/>
    <mergeCell ref="E107:N107"/>
    <mergeCell ref="O107:P107"/>
    <mergeCell ref="D108:F108"/>
    <mergeCell ref="G108:N108"/>
    <mergeCell ref="B92:C101"/>
    <mergeCell ref="D92:N92"/>
    <mergeCell ref="O92:P92"/>
    <mergeCell ref="E93:N93"/>
    <mergeCell ref="O93:P93"/>
    <mergeCell ref="E94:N94"/>
    <mergeCell ref="O94:P94"/>
    <mergeCell ref="E95:N95"/>
    <mergeCell ref="O95:P95"/>
    <mergeCell ref="E99:N99"/>
    <mergeCell ref="O99:P99"/>
    <mergeCell ref="E100:N100"/>
    <mergeCell ref="O100:P100"/>
    <mergeCell ref="D101:F101"/>
    <mergeCell ref="G101:N101"/>
    <mergeCell ref="E96:N96"/>
    <mergeCell ref="O96:P96"/>
    <mergeCell ref="E97:N97"/>
    <mergeCell ref="O97:P97"/>
    <mergeCell ref="E98:N98"/>
    <mergeCell ref="O98:P98"/>
    <mergeCell ref="D81:H81"/>
    <mergeCell ref="C82:C86"/>
    <mergeCell ref="K82:O82"/>
    <mergeCell ref="K83:O83"/>
    <mergeCell ref="K84:O84"/>
    <mergeCell ref="D86:F86"/>
    <mergeCell ref="G86:P86"/>
    <mergeCell ref="B64:B91"/>
    <mergeCell ref="D64:H64"/>
    <mergeCell ref="C65:C72"/>
    <mergeCell ref="D65:E65"/>
    <mergeCell ref="F65:N65"/>
    <mergeCell ref="D72:F72"/>
    <mergeCell ref="G72:N72"/>
    <mergeCell ref="C73:C80"/>
    <mergeCell ref="D73:N73"/>
    <mergeCell ref="D80:F80"/>
    <mergeCell ref="C87:C91"/>
    <mergeCell ref="F44:N44"/>
    <mergeCell ref="D45:F45"/>
    <mergeCell ref="G45:N45"/>
    <mergeCell ref="C46:C63"/>
    <mergeCell ref="D46:E46"/>
    <mergeCell ref="F46:N46"/>
    <mergeCell ref="D63:F63"/>
    <mergeCell ref="G63:N63"/>
    <mergeCell ref="G80:N80"/>
    <mergeCell ref="B30:B63"/>
    <mergeCell ref="C30:C45"/>
    <mergeCell ref="D30:E30"/>
    <mergeCell ref="F30:N30"/>
    <mergeCell ref="D31:E31"/>
    <mergeCell ref="F31:N31"/>
    <mergeCell ref="D32:E32"/>
    <mergeCell ref="F32:N32"/>
    <mergeCell ref="D33:E33"/>
    <mergeCell ref="F33:N33"/>
    <mergeCell ref="F39:N39"/>
    <mergeCell ref="F40:N40"/>
    <mergeCell ref="F41:N41"/>
    <mergeCell ref="D42:E42"/>
    <mergeCell ref="F42:N42"/>
    <mergeCell ref="D43:E43"/>
    <mergeCell ref="F43:N43"/>
    <mergeCell ref="D34:E34"/>
    <mergeCell ref="F34:N34"/>
    <mergeCell ref="F35:N35"/>
    <mergeCell ref="F36:N36"/>
    <mergeCell ref="F37:N37"/>
    <mergeCell ref="F38:N38"/>
    <mergeCell ref="D44:E44"/>
    <mergeCell ref="D28:F28"/>
    <mergeCell ref="G28:P28"/>
    <mergeCell ref="D29:H29"/>
    <mergeCell ref="B17:C18"/>
    <mergeCell ref="D17:G18"/>
    <mergeCell ref="H17:P17"/>
    <mergeCell ref="H18:P18"/>
    <mergeCell ref="D19:M19"/>
    <mergeCell ref="C20:C28"/>
    <mergeCell ref="E20:P20"/>
    <mergeCell ref="E21:P21"/>
    <mergeCell ref="E22:P22"/>
    <mergeCell ref="E23:P23"/>
    <mergeCell ref="R1:S1"/>
    <mergeCell ref="B5:C5"/>
    <mergeCell ref="D5:P5"/>
    <mergeCell ref="B6:C7"/>
    <mergeCell ref="D6:H7"/>
    <mergeCell ref="B8:C16"/>
    <mergeCell ref="E24:P24"/>
    <mergeCell ref="E25:P25"/>
    <mergeCell ref="E26:P26"/>
  </mergeCells>
  <phoneticPr fontId="2"/>
  <conditionalFormatting sqref="O66:P70 O103:P107 O110:P114 O116:P116 O115 K82:O84">
    <cfRule type="expression" dxfId="11" priority="11">
      <formula>$R66=FALSE</formula>
    </cfRule>
  </conditionalFormatting>
  <conditionalFormatting sqref="O93:P100">
    <cfRule type="expression" dxfId="10" priority="10">
      <formula>$R93=FALSE</formula>
    </cfRule>
  </conditionalFormatting>
  <conditionalFormatting sqref="R101:T102">
    <cfRule type="expression" dxfId="9" priority="12">
      <formula>$R$101="未入力"</formula>
    </cfRule>
  </conditionalFormatting>
  <conditionalFormatting sqref="P74:P79">
    <cfRule type="expression" dxfId="8" priority="9">
      <formula>$R74=FALSE</formula>
    </cfRule>
  </conditionalFormatting>
  <conditionalFormatting sqref="E35:E41">
    <cfRule type="expression" dxfId="7" priority="7">
      <formula>$R$34=TRUE</formula>
    </cfRule>
    <cfRule type="expression" dxfId="6" priority="8">
      <formula>$R$33=TRUE</formula>
    </cfRule>
  </conditionalFormatting>
  <conditionalFormatting sqref="O71:P71">
    <cfRule type="expression" dxfId="5" priority="3">
      <formula>$R71=FALSE</formula>
    </cfRule>
  </conditionalFormatting>
  <conditionalFormatting sqref="O31:P32">
    <cfRule type="expression" dxfId="4" priority="2">
      <formula>$R31=FALSE</formula>
    </cfRule>
  </conditionalFormatting>
  <conditionalFormatting sqref="O35:P44">
    <cfRule type="expression" dxfId="3" priority="1">
      <formula>$R35=FALSE</formula>
    </cfRule>
  </conditionalFormatting>
  <conditionalFormatting sqref="V1:V1048576">
    <cfRule type="containsText" dxfId="2" priority="4" operator="containsText" text="（正常）">
      <formula>NOT(ISERROR(SEARCH("（正常）",V1)))</formula>
    </cfRule>
    <cfRule type="containsText" dxfId="1" priority="5" operator="containsText" text="（エラー）">
      <formula>NOT(ISERROR(SEARCH("（エラー）",V1)))</formula>
    </cfRule>
    <cfRule type="containsText" dxfId="0" priority="6" operator="containsText" text="（注意）">
      <formula>NOT(ISERROR(SEARCH("（注意）",V1)))</formula>
    </cfRule>
  </conditionalFormatting>
  <printOptions horizontalCentered="1"/>
  <pageMargins left="0.19685039370078741" right="0.19685039370078741" top="0.19685039370078741" bottom="0.19685039370078741" header="0.11811023622047245" footer="7.874015748031496E-2"/>
  <pageSetup paperSize="9" scale="75" fitToHeight="0" orientation="portrait" r:id="rId1"/>
  <headerFooter>
    <oddFooter>&amp;C&amp;P／&amp;Nページ</oddFooter>
  </headerFooter>
  <rowBreaks count="2" manualBreakCount="2">
    <brk id="45" max="16" man="1"/>
    <brk id="91" max="16"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マスタ!$D$2:$D$4</xm:f>
          </x14:formula1>
          <xm:sqref>D19:M19</xm:sqref>
        </x14:dataValidation>
        <x14:dataValidation type="list" allowBlank="1" showInputMessage="1" showErrorMessage="1" xr:uid="{00000000-0002-0000-0000-000001000000}">
          <x14:formula1>
            <xm:f>マスタ!$B$2</xm:f>
          </x14:formula1>
          <xm:sqref>D8:D16 D110:D116 D103:D107 D93:D100 M87:M89 D87:D91 D82:D85 D74:D79 D66:D71 D47:D62 D42:D44 E35:E44 D31:E34 D20:D27 M8:M15</xm:sqref>
        </x14:dataValidation>
        <x14:dataValidation type="list" allowBlank="1" showInputMessage="1" showErrorMessage="1" xr:uid="{00000000-0002-0000-0000-000002000000}">
          <x14:formula1>
            <xm:f>マスタ!$E$2:$E$4</xm:f>
          </x14:formula1>
          <xm:sqref>D17</xm:sqref>
        </x14:dataValidation>
        <x14:dataValidation type="list" allowBlank="1" showInputMessage="1" showErrorMessage="1" xr:uid="{00000000-0002-0000-0000-000003000000}">
          <x14:formula1>
            <xm:f>マスタ!$C$2:$C$3</xm:f>
          </x14:formula1>
          <xm:sqref>D81:H81 D29:H29 D64:H64 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
  <sheetViews>
    <sheetView workbookViewId="0">
      <selection activeCell="C9" sqref="C9"/>
    </sheetView>
  </sheetViews>
  <sheetFormatPr defaultRowHeight="18"/>
  <sheetData>
    <row r="1" spans="1:5" s="133" customFormat="1">
      <c r="B1" s="133" t="s">
        <v>168</v>
      </c>
      <c r="C1" s="133" t="s">
        <v>169</v>
      </c>
      <c r="D1" s="133" t="s">
        <v>170</v>
      </c>
      <c r="E1" s="133" t="s">
        <v>171</v>
      </c>
    </row>
    <row r="2" spans="1:5">
      <c r="A2" s="134"/>
      <c r="B2" t="s">
        <v>172</v>
      </c>
      <c r="C2" t="s">
        <v>10</v>
      </c>
      <c r="D2" t="s">
        <v>10</v>
      </c>
      <c r="E2" t="s">
        <v>37</v>
      </c>
    </row>
    <row r="3" spans="1:5">
      <c r="C3" t="s">
        <v>109</v>
      </c>
      <c r="D3" t="s">
        <v>109</v>
      </c>
      <c r="E3" t="s">
        <v>173</v>
      </c>
    </row>
    <row r="4" spans="1:5">
      <c r="D4" t="s">
        <v>174</v>
      </c>
      <c r="E4" t="s">
        <v>109</v>
      </c>
    </row>
  </sheetData>
  <phoneticPr fontId="2"/>
  <pageMargins left="0.7" right="0.7" top="0.75" bottom="0.75" header="0.3" footer="0.3"/>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確認シート</vt:lpstr>
      <vt:lpstr>マスタ</vt:lpstr>
      <vt:lpstr>確認シート!Print_Area</vt:lpstr>
      <vt:lpstr>確認シート!Print_Titles</vt:lpstr>
      <vt:lpstr>全部一部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2023-03-21T14:11:53Z</dcterms:created>
  <dcterms:modified xsi:type="dcterms:W3CDTF">2024-02-21T10:12:29Z</dcterms:modified>
</cp:coreProperties>
</file>