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0F8ED94-4FC2-4407-928F-6F4A43B2CF64}" xr6:coauthVersionLast="47" xr6:coauthVersionMax="47" xr10:uidLastSave="{00000000-0000-0000-0000-000000000000}"/>
  <bookViews>
    <workbookView xWindow="-28920" yWindow="30" windowWidth="29040" windowHeight="15720" tabRatio="694" firstSheet="1" activeTab="1" xr2:uid="{00000000-000D-0000-FFFF-FFFF00000000}"/>
  </bookViews>
  <sheets>
    <sheet name="提出書類一覧_14条" sheetId="20" state="hidden" r:id="rId1"/>
    <sheet name="様式第20" sheetId="2" r:id="rId2"/>
    <sheet name="指定を受けたい土地の所在地一覧" sheetId="18" r:id="rId3"/>
    <sheet name="（入力用シート）汚染状態一覧_様式20" sheetId="16" r:id="rId4"/>
    <sheet name="マスタ" sheetId="25" state="hidden" r:id="rId5"/>
    <sheet name="選択肢" sheetId="24" state="hidden" r:id="rId6"/>
    <sheet name="プロパティ" sheetId="26" state="hidden" r:id="rId7"/>
    <sheet name="u_t_yoshiki_20" sheetId="21" state="hidden" r:id="rId8"/>
  </sheets>
  <definedNames>
    <definedName name="_xlnm.Print_Area" localSheetId="3">'（入力用シート）汚染状態一覧_様式20'!$B$1:$AD$11</definedName>
    <definedName name="_xlnm.Print_Area" localSheetId="2">指定を受けたい土地の所在地一覧!$B$1:$M$40</definedName>
    <definedName name="_xlnm.Print_Area" localSheetId="0">提出書類一覧_14条!$A$1:$F$57</definedName>
    <definedName name="_xlnm.Print_Area" localSheetId="1">様式第20!$B$1:$I$83</definedName>
    <definedName name="_xlnm.Print_Titles" localSheetId="2">指定を受けたい土地の所在地一覧!$1:$7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18" l="1"/>
  <c r="E45" i="18"/>
  <c r="D45" i="18"/>
  <c r="M56" i="2"/>
  <c r="Q5" i="18"/>
  <c r="M5" i="2"/>
  <c r="A8" i="21"/>
  <c r="B8"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M8" i="21"/>
  <c r="AN8" i="21"/>
  <c r="AO8" i="21"/>
  <c r="AP8" i="21"/>
  <c r="AQ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Q10" i="18"/>
  <c r="Q11" i="18"/>
  <c r="Q12" i="18"/>
  <c r="Q13" i="18"/>
  <c r="Q14" i="18"/>
  <c r="Q15" i="18"/>
  <c r="Q16" i="18"/>
  <c r="Q17" i="18"/>
  <c r="Q18" i="18"/>
  <c r="Q19" i="18"/>
  <c r="Q20" i="18"/>
  <c r="Q21" i="18"/>
  <c r="Q22" i="18"/>
  <c r="Q23" i="18"/>
  <c r="Q24" i="18"/>
  <c r="Q25" i="18"/>
  <c r="Q26" i="18"/>
  <c r="Q27" i="18"/>
  <c r="Q28" i="18"/>
  <c r="Q29" i="18"/>
  <c r="Q30" i="18"/>
  <c r="Q31" i="18"/>
  <c r="Q32" i="18"/>
  <c r="Q33" i="18"/>
  <c r="Q34" i="18"/>
  <c r="Q35" i="18"/>
  <c r="Q36" i="18"/>
  <c r="Q37" i="18"/>
  <c r="Q9" i="18"/>
  <c r="Q8" i="18"/>
  <c r="A7" i="21"/>
  <c r="B7" i="21"/>
  <c r="BZ7" i="21"/>
  <c r="CA7" i="21"/>
  <c r="CB7" i="21"/>
  <c r="CC7" i="21"/>
  <c r="CD7" i="21"/>
  <c r="CE7" i="21"/>
  <c r="CF7" i="21"/>
  <c r="CG7" i="21"/>
  <c r="CH7" i="21"/>
  <c r="CI7" i="21"/>
  <c r="CJ7" i="21"/>
  <c r="CK7" i="21"/>
  <c r="CL7" i="21"/>
  <c r="CM7" i="21"/>
  <c r="CN7" i="21"/>
  <c r="CO7" i="21"/>
  <c r="AZ7" i="21"/>
  <c r="BA7" i="21"/>
  <c r="BB7" i="21"/>
  <c r="BC7" i="21"/>
  <c r="BD7" i="21"/>
  <c r="BE7" i="21"/>
  <c r="BF7" i="21"/>
  <c r="BG7" i="21"/>
  <c r="BH7" i="21"/>
  <c r="BI7" i="21"/>
  <c r="BJ7" i="21"/>
  <c r="BK7" i="21"/>
  <c r="AH7" i="21"/>
  <c r="AI7" i="21"/>
  <c r="AJ7" i="21"/>
  <c r="AK7" i="21"/>
  <c r="M82" i="2" l="1"/>
  <c r="M81" i="2"/>
  <c r="M80" i="2"/>
  <c r="M79" i="2"/>
  <c r="M78" i="2"/>
  <c r="M70" i="2"/>
  <c r="M69" i="2"/>
  <c r="M68" i="2"/>
  <c r="M67" i="2"/>
  <c r="M66" i="2"/>
  <c r="M65" i="2"/>
  <c r="M64" i="2"/>
  <c r="M63" i="2"/>
  <c r="M62" i="2"/>
  <c r="M61" i="2"/>
  <c r="M51" i="2"/>
  <c r="M52" i="2"/>
  <c r="BN7" i="21" l="1"/>
  <c r="BO7" i="21"/>
  <c r="BP7" i="21"/>
  <c r="BQ7" i="21"/>
  <c r="BR7" i="21"/>
  <c r="BS7" i="21"/>
  <c r="BT7" i="21"/>
  <c r="BU7" i="21"/>
  <c r="M45" i="2"/>
  <c r="M44" i="2"/>
  <c r="M43" i="2"/>
  <c r="M41" i="2"/>
  <c r="M40" i="2"/>
  <c r="M39" i="2"/>
  <c r="M37" i="2"/>
  <c r="M36" i="2"/>
  <c r="M35" i="2"/>
  <c r="M33" i="2"/>
  <c r="M32" i="2"/>
  <c r="M31" i="2"/>
  <c r="M29" i="2"/>
  <c r="M28" i="2"/>
  <c r="M27" i="2"/>
  <c r="M25" i="2"/>
  <c r="M24" i="2"/>
  <c r="M23" i="2"/>
  <c r="M21" i="2"/>
  <c r="M20" i="2"/>
  <c r="M19" i="2"/>
  <c r="M17" i="2"/>
  <c r="M16" i="2"/>
  <c r="M15" i="2"/>
  <c r="M13" i="2"/>
  <c r="M12" i="2"/>
  <c r="M11" i="2"/>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AG7" i="21"/>
  <c r="AL7" i="21"/>
  <c r="AT7" i="21"/>
  <c r="AU7" i="21"/>
  <c r="AV7" i="21"/>
  <c r="AW7" i="21"/>
  <c r="AX7" i="21"/>
  <c r="AY7" i="21"/>
  <c r="BY7" i="21"/>
  <c r="BX7" i="21"/>
  <c r="BW7" i="21"/>
  <c r="BV7" i="21"/>
  <c r="BM7" i="21"/>
  <c r="BL7" i="21"/>
  <c r="AS7" i="21"/>
  <c r="AR7" i="21"/>
  <c r="AQ7" i="21"/>
  <c r="AP7" i="21"/>
  <c r="AO7" i="21"/>
  <c r="AN7" i="21"/>
  <c r="AM7" i="21"/>
  <c r="D7" i="21"/>
  <c r="C7" i="21"/>
  <c r="C37" i="18" l="1"/>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10" i="18"/>
  <c r="C9" i="18"/>
  <c r="C8" i="18"/>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E9" i="16"/>
  <c r="AE8" i="16"/>
  <c r="AH7" i="16"/>
  <c r="AE7" i="16"/>
  <c r="AH6" i="16"/>
  <c r="B3" i="26" l="1"/>
  <c r="AD15" i="16"/>
  <c r="F58" i="2" s="1"/>
  <c r="E53" i="2"/>
  <c r="AL8" i="21" s="1"/>
  <c r="AD19" i="16"/>
  <c r="AD16" i="16"/>
  <c r="F59" i="2" s="1"/>
  <c r="AD17" i="16"/>
  <c r="F60" i="2" s="1"/>
  <c r="AD18" i="16"/>
  <c r="AH8" i="16"/>
  <c r="M57" i="2" s="1"/>
  <c r="AD14" i="16"/>
  <c r="E55" i="2" s="1"/>
  <c r="B4" i="26" l="1"/>
  <c r="M10" i="2"/>
  <c r="M9" i="2"/>
  <c r="M8" i="2"/>
  <c r="M71" i="2" l="1"/>
  <c r="M73" i="2"/>
  <c r="M72" i="2"/>
  <c r="M75" i="2" l="1"/>
  <c r="M74" i="2"/>
  <c r="B2" i="26" s="1"/>
  <c r="M5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F8" authorId="0" shapeId="0" xr:uid="{9E9F5F3A-6651-43A9-8794-7EEA285A49AD}">
      <text>
        <r>
          <rPr>
            <sz val="9"/>
            <color indexed="81"/>
            <rFont val="MS P ゴシック"/>
            <family val="3"/>
            <charset val="128"/>
          </rPr>
          <t>申請者が法人である場合は所在地、個人である場合は住所を記入してください。</t>
        </r>
      </text>
    </comment>
    <comment ref="F9" authorId="0" shapeId="0" xr:uid="{127B855F-B0E7-48C1-B952-D6390342E657}">
      <text>
        <r>
          <rPr>
            <sz val="9"/>
            <color indexed="81"/>
            <rFont val="MS P ゴシック"/>
            <family val="3"/>
            <charset val="128"/>
          </rPr>
          <t>申請者が法人の場合のみ、法人名を記入してください。</t>
        </r>
      </text>
    </comment>
    <comment ref="F10" authorId="0" shapeId="0" xr:uid="{FFF62C96-92BD-4AF0-8D0F-DF30D25AF277}">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0"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0" authorId="0" shapeId="0" xr:uid="{103D4BDE-4907-4C8D-A6C3-AB9B7ADC5B5F}">
      <text>
        <r>
          <rPr>
            <sz val="9"/>
            <color indexed="81"/>
            <rFont val="MS P ゴシック"/>
            <family val="3"/>
            <charset val="128"/>
          </rPr>
          <t>複数の所在地を入力する場合は「、」で区切って、セル内に列挙してください。</t>
        </r>
      </text>
    </comment>
    <comment ref="E53" authorId="0" shapeId="0" xr:uid="{361376E2-3AE8-4456-B5CB-D50A10CEA38B}">
      <text>
        <r>
          <rPr>
            <sz val="9"/>
            <color indexed="81"/>
            <rFont val="MS P ゴシック"/>
            <family val="3"/>
            <charset val="128"/>
          </rPr>
          <t xml:space="preserve">シート「指定を受けたい土地の所在地一覧」より
ご記入ください。
</t>
        </r>
      </text>
    </comment>
    <comment ref="E55" authorId="0" shapeId="0" xr:uid="{41FDB87A-2808-462B-BB82-A712DA2FAA99}">
      <text>
        <r>
          <rPr>
            <sz val="9"/>
            <color indexed="81"/>
            <rFont val="MS P ゴシック"/>
            <family val="3"/>
            <charset val="128"/>
          </rPr>
          <t>シート「（入力シート）汚染状態一覧」の「試料採集等対象物質」よりご記入ください。</t>
        </r>
      </text>
    </comment>
    <comment ref="E56" authorId="0" shapeId="0" xr:uid="{13A4B3F3-F572-41E0-B9C4-276ADF19910A}">
      <text>
        <r>
          <rPr>
            <sz val="9"/>
            <color indexed="81"/>
            <rFont val="MS P ゴシック"/>
            <family val="3"/>
            <charset val="128"/>
          </rPr>
          <t xml:space="preserve">リストより選択してください。
</t>
        </r>
      </text>
    </comment>
    <comment ref="C57" authorId="0" shapeId="0" xr:uid="{EB0CAA93-19D1-4927-8C52-37D853839C90}">
      <text>
        <r>
          <rPr>
            <sz val="9"/>
            <color indexed="81"/>
            <rFont val="MS P ゴシック"/>
            <family val="3"/>
            <charset val="128"/>
          </rPr>
          <t>シート「（入力シート）汚染状態一覧」よりご記入ください。</t>
        </r>
      </text>
    </comment>
    <comment ref="C61" authorId="0" shapeId="0" xr:uid="{B25D1AAD-2B8A-4734-9DBF-850F5252468D}">
      <text>
        <r>
          <rPr>
            <sz val="9"/>
            <color indexed="81"/>
            <rFont val="MS P ゴシック"/>
            <family val="3"/>
            <charset val="128"/>
          </rPr>
          <t>分析を実施した場合は必ず記入してください。</t>
        </r>
      </text>
    </comment>
    <comment ref="E61" authorId="0" shapeId="0" xr:uid="{02FF815B-BC6D-4348-9AB1-23C1A1E02C34}">
      <text>
        <r>
          <rPr>
            <sz val="9"/>
            <color indexed="81"/>
            <rFont val="MS P ゴシック"/>
            <family val="3"/>
            <charset val="128"/>
          </rPr>
          <t>・会社名又は氏名をご記入ください。
・複数入力の場合は、左側の展開ボタンより追加行を表示してご記入ください。</t>
        </r>
      </text>
    </comment>
    <comment ref="G61" authorId="0" shapeId="0" xr:uid="{39D0EF37-A59F-4E75-95F4-D107C2968468}">
      <text>
        <r>
          <rPr>
            <sz val="9"/>
            <color indexed="81"/>
            <rFont val="MS P ゴシック"/>
            <family val="3"/>
            <charset val="128"/>
          </rPr>
          <t xml:space="preserve">計量証明事業登録をご記入ください。
</t>
        </r>
      </text>
    </comment>
    <comment ref="E71" authorId="0" shapeId="0" xr:uid="{667ECAF6-AC68-43BC-9401-8E224EE6B978}">
      <text>
        <r>
          <rPr>
            <sz val="9"/>
            <color indexed="81"/>
            <rFont val="MS P ゴシック"/>
            <family val="3"/>
            <charset val="128"/>
          </rPr>
          <t>・会社名又は氏名をご記入ください。
・複数入力の場合は、左側の展開ボタンより追加行を表示してご記入ください。</t>
        </r>
      </text>
    </comment>
    <comment ref="G71" authorId="0" shapeId="0" xr:uid="{9F626291-6377-4D88-A596-5C8744A7FA1F}">
      <text>
        <r>
          <rPr>
            <sz val="9"/>
            <color indexed="81"/>
            <rFont val="MS P ゴシック"/>
            <family val="3"/>
            <charset val="128"/>
          </rPr>
          <t xml:space="preserve">指定調査機関の指定番号をご記入ください。
</t>
        </r>
      </text>
    </comment>
    <comment ref="B77" authorId="0" shapeId="0" xr:uid="{2287BDB9-4714-4A48-87B5-47D1A8AF62AE}">
      <text>
        <r>
          <rPr>
            <sz val="9"/>
            <color indexed="81"/>
            <rFont val="MS P ゴシック"/>
            <family val="3"/>
            <charset val="128"/>
          </rPr>
          <t>・担当者（申請者と同じ組織に属する者に限る。）の連絡先を記載してください。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11AD227E-1F92-4348-86D6-E2D3BC951098}">
      <text>
        <r>
          <rPr>
            <sz val="9"/>
            <color indexed="81"/>
            <rFont val="MS P ゴシック"/>
            <family val="3"/>
            <charset val="128"/>
          </rPr>
          <t>日付は「YYYY/MM/DD」形式でご記入ください。
（例：2023/04/01）</t>
        </r>
      </text>
    </comment>
    <comment ref="D6" authorId="0" shapeId="0" xr:uid="{632C9236-A70B-4A95-BC28-F6C16BE78E46}">
      <text>
        <r>
          <rPr>
            <sz val="9"/>
            <color indexed="81"/>
            <rFont val="MS P ゴシック"/>
            <family val="3"/>
            <charset val="128"/>
          </rPr>
          <t xml:space="preserve">左から「区市町村名」「町名」「丁目名」「番地名」を入力してください。
区市町村
・リストより選択してください。
・無地番、道、水の場合は、リスト下部より選択し、「町名」に詳細を記入してください。
</t>
        </r>
      </text>
    </comment>
    <comment ref="H6" authorId="0" shapeId="0" xr:uid="{43CCB8EE-4FC9-4300-B3B9-8A1F18B27B9F}">
      <text>
        <r>
          <rPr>
            <sz val="9"/>
            <color indexed="81"/>
            <rFont val="MS P ゴシック"/>
            <family val="3"/>
            <charset val="128"/>
          </rPr>
          <t>無地番、道、水の場合は、「区市町村」と「無地番道水」へ記入してください。その他項目の入力は不要です。</t>
        </r>
      </text>
    </comment>
    <comment ref="I6" authorId="0" shapeId="0" xr:uid="{E3BCDBC0-CC33-4C17-90B3-1D2D35D15B0C}">
      <text>
        <r>
          <rPr>
            <sz val="9"/>
            <color indexed="81"/>
            <rFont val="MS P ゴシック"/>
            <family val="3"/>
            <charset val="128"/>
          </rPr>
          <t>・一部の土地が対象となる場合は「一部」を選択してください。
・リストより選択してください。</t>
        </r>
      </text>
    </comment>
    <comment ref="J6" authorId="0" shapeId="0" xr:uid="{C2C51170-E533-4792-B991-8D41F1BC5738}">
      <text>
        <r>
          <rPr>
            <sz val="9"/>
            <color indexed="81"/>
            <rFont val="MS P ゴシック"/>
            <family val="3"/>
            <charset val="128"/>
          </rPr>
          <t xml:space="preserve">・土地所有者等が個人の場合は住所を記載せず「－」と記入してください。
・土地所有者等が行政（国、地方公共団体）の場合は住所を記載せず「－」と記入してください。
</t>
        </r>
      </text>
    </comment>
    <comment ref="K6" authorId="0" shapeId="0" xr:uid="{9101EB75-E2A5-49B5-80AB-B2ECAC2E3A35}">
      <text>
        <r>
          <rPr>
            <sz val="9"/>
            <color indexed="81"/>
            <rFont val="MS P ゴシック"/>
            <family val="3"/>
            <charset val="128"/>
          </rPr>
          <t>・土地所有者等が個人の場合は一覧表上では個人名を記載せず「個人」と記入してください。
・土地所有者等が行政の場合は行政機関名を記入してください。</t>
        </r>
      </text>
    </comment>
    <comment ref="L6" authorId="0" shapeId="0" xr:uid="{CCDF2363-3E24-4DAA-B037-12B4FB151AA9}">
      <text>
        <r>
          <rPr>
            <sz val="9"/>
            <color indexed="81"/>
            <rFont val="MS P ゴシック"/>
            <family val="3"/>
            <charset val="128"/>
          </rPr>
          <t xml:space="preserve">リストより選択してください。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3EA3DF2-351F-4142-928B-345579346EB5}">
      <text>
        <r>
          <rPr>
            <sz val="9"/>
            <color indexed="81"/>
            <rFont val="MS P ゴシック"/>
            <family val="3"/>
            <charset val="128"/>
          </rPr>
          <t>必ずいずれかの特定有害物質を選択してください。</t>
        </r>
      </text>
    </comment>
    <comment ref="C7" authorId="0" shapeId="0" xr:uid="{DFE3BC6D-3870-4176-BACB-B752DA15C041}">
      <text>
        <r>
          <rPr>
            <sz val="9"/>
            <color indexed="81"/>
            <rFont val="MS P ゴシック"/>
            <family val="3"/>
            <charset val="128"/>
          </rPr>
          <t>・必ずいずれかの基準において不適合となる特定有害物質を選択してください。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t>
        </r>
      </text>
    </comment>
    <comment ref="C8" authorId="0" shapeId="0" xr:uid="{C406E7E9-2290-4150-BF4D-100FA9A05A31}">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 ref="C9" authorId="0" shapeId="0" xr:uid="{F8C21FD4-8AE3-49B4-8D8F-55ADEB879B7E}">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List>
</comments>
</file>

<file path=xl/sharedStrings.xml><?xml version="1.0" encoding="utf-8"?>
<sst xmlns="http://schemas.openxmlformats.org/spreadsheetml/2006/main" count="2393" uniqueCount="1427">
  <si>
    <t>様式第二十（第五十四条関係）</t>
    <phoneticPr fontId="19"/>
  </si>
  <si>
    <t>チェック項目</t>
    <rPh sb="4" eb="6">
      <t>コウモク</t>
    </rPh>
    <phoneticPr fontId="19"/>
  </si>
  <si>
    <t>結果</t>
    <rPh sb="0" eb="2">
      <t>ケッカ</t>
    </rPh>
    <phoneticPr fontId="19"/>
  </si>
  <si>
    <t>指定の申請書</t>
    <phoneticPr fontId="19"/>
  </si>
  <si>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</si>
  <si>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</si>
  <si>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</si>
  <si>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</si>
  <si>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</si>
  <si>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</si>
  <si>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</si>
  <si>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</si>
  <si>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　土壌汚染対策法第14条第１項の規定により、第６条第１項又は第11条第１項の規定による指定を受けたい土地があるので、次のとおり申請します。</t>
    <phoneticPr fontId="19"/>
  </si>
  <si>
    <t>指定を受けたい土地の所在地</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</si>
  <si>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</si>
  <si>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</si>
  <si>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条件必須</t>
    <rPh sb="0" eb="4">
      <t>ジョウケンヒッス</t>
    </rPh>
    <phoneticPr fontId="19"/>
  </si>
  <si>
    <t>（地番）</t>
    <rPh sb="1" eb="3">
      <t>チバン</t>
    </rPh>
    <phoneticPr fontId="19"/>
  </si>
  <si>
    <t>編集不可</t>
    <rPh sb="0" eb="4">
      <t>ヘンシュウフカ</t>
    </rPh>
    <phoneticPr fontId="19"/>
  </si>
  <si>
    <t>申請に係る調査における試料採取等対象物質</t>
  </si>
  <si>
    <t>シート「（入力シート）汚染状態一覧」の「試料採集等対象物質」よりご記入ください。</t>
    <phoneticPr fontId="19"/>
  </si>
  <si>
    <t>申請に係る調査の方法</t>
    <phoneticPr fontId="19"/>
  </si>
  <si>
    <t>申請に係る調査の結果</t>
    <phoneticPr fontId="19"/>
  </si>
  <si>
    <t>基準に適合しなかった特定有害物質：</t>
    <phoneticPr fontId="19"/>
  </si>
  <si>
    <t>入力状態</t>
    <rPh sb="0" eb="2">
      <t>ニュウリョク</t>
    </rPh>
    <rPh sb="2" eb="4">
      <t>ジョウタイ</t>
    </rPh>
    <phoneticPr fontId="19"/>
  </si>
  <si>
    <t>土壌含有量基準不適合</t>
    <rPh sb="0" eb="2">
      <t>ドジョウ</t>
    </rPh>
    <rPh sb="2" eb="5">
      <t>ガンユウリョウ</t>
    </rPh>
    <rPh sb="5" eb="7">
      <t>キジュン</t>
    </rPh>
    <rPh sb="7" eb="10">
      <t>フテキゴウ</t>
    </rPh>
    <phoneticPr fontId="19"/>
  </si>
  <si>
    <t>シート「（入力シート）汚染状態一覧」よりご記入ください。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</si>
  <si>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</si>
  <si>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</si>
  <si>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phoneticPr fontId="19"/>
  </si>
  <si>
    <t>分析を実施した場合は必ず記入してください。会社名又は氏名をご記入ください。計量証明事業登録をご記入ください。</t>
    <phoneticPr fontId="19"/>
  </si>
  <si>
    <t>申請に係る調査を行った者の氏名又は名称</t>
    <phoneticPr fontId="19"/>
  </si>
  <si>
    <t>会社名又は氏名をご記入ください。指定調査機関の指定番号をご記入ください。</t>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</si>
  <si>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</si>
  <si>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</si>
  <si>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</si>
  <si>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</si>
  <si>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</si>
  <si>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</si>
  <si>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</si>
  <si>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</si>
  <si>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</si>
  <si>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</si>
  <si>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</si>
  <si>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</si>
  <si>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</si>
  <si>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</si>
  <si>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</si>
  <si>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</si>
  <si>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</si>
  <si>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</si>
  <si>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</si>
  <si>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</si>
  <si>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認定</t>
    <phoneticPr fontId="19"/>
  </si>
  <si>
    <t>土壌汚染の可能性が考えられるが、改変対象地の土壌汚染の可能性は考えにくい</t>
    <phoneticPr fontId="19"/>
  </si>
  <si>
    <t>工事完了報告書【○環改化完第○○号】</t>
  </si>
  <si>
    <t>措置完了報告書【○環改化完第○○号】</t>
  </si>
  <si>
    <t>地形図</t>
  </si>
  <si>
    <t>土地登記簿</t>
  </si>
  <si>
    <t>ヒアリング調査</t>
  </si>
  <si>
    <t>現況写真</t>
  </si>
  <si>
    <t>航空写真</t>
  </si>
  <si>
    <t>住宅地図</t>
  </si>
  <si>
    <t>指定を受けたい土地の所在地一覧</t>
    <phoneticPr fontId="19"/>
  </si>
  <si>
    <t>エラーチェック</t>
    <phoneticPr fontId="19"/>
  </si>
  <si>
    <t>※本申請で調査報告する範囲の地番をすべて記入してください。（敷地の全地番の記載は不要です。）</t>
    <rPh sb="37" eb="39">
      <t>キサイ</t>
    </rPh>
    <rPh sb="40" eb="42">
      <t>フヨウ</t>
    </rPh>
    <phoneticPr fontId="19"/>
  </si>
  <si>
    <t>※指定を受けたい土地の所有者が申請者と異なる場合は、「合意書の有無」に”○”を記入し、合意書を添付してください。</t>
    <rPh sb="1" eb="3">
      <t>シテイ</t>
    </rPh>
    <rPh sb="4" eb="5">
      <t>ウ</t>
    </rPh>
    <rPh sb="8" eb="10">
      <t>トチ</t>
    </rPh>
    <rPh sb="11" eb="14">
      <t>ショユウシャ</t>
    </rPh>
    <rPh sb="15" eb="18">
      <t>シンセイシャ</t>
    </rPh>
    <rPh sb="19" eb="20">
      <t>コト</t>
    </rPh>
    <rPh sb="22" eb="24">
      <t>バアイ</t>
    </rPh>
    <rPh sb="39" eb="41">
      <t>キニュウ</t>
    </rPh>
    <rPh sb="43" eb="46">
      <t>ゴウイショ</t>
    </rPh>
    <rPh sb="47" eb="49">
      <t>テンプ</t>
    </rPh>
    <phoneticPr fontId="19"/>
  </si>
  <si>
    <t>申請のために確認を行った日：</t>
    <rPh sb="6" eb="8">
      <t>カクニン</t>
    </rPh>
    <rPh sb="9" eb="10">
      <t>オコナ</t>
    </rPh>
    <rPh sb="12" eb="13">
      <t>ヒ</t>
    </rPh>
    <phoneticPr fontId="19"/>
  </si>
  <si>
    <t>連番</t>
    <rPh sb="0" eb="2">
      <t>レンバン</t>
    </rPh>
    <phoneticPr fontId="19"/>
  </si>
  <si>
    <t>地番</t>
    <rPh sb="0" eb="2">
      <t>チバン</t>
    </rPh>
    <phoneticPr fontId="19"/>
  </si>
  <si>
    <t>無地番
道
水</t>
    <rPh sb="0" eb="1">
      <t>ム</t>
    </rPh>
    <rPh sb="1" eb="3">
      <t>チバン</t>
    </rPh>
    <rPh sb="4" eb="5">
      <t>ミチ</t>
    </rPh>
    <rPh sb="6" eb="7">
      <t>ミズ</t>
    </rPh>
    <phoneticPr fontId="19"/>
  </si>
  <si>
    <t>一部</t>
    <rPh sb="0" eb="2">
      <t>イチブ</t>
    </rPh>
    <phoneticPr fontId="19"/>
  </si>
  <si>
    <t>土地所有者等の住所</t>
    <rPh sb="0" eb="2">
      <t>トチ</t>
    </rPh>
    <rPh sb="2" eb="5">
      <t>ショユウシャ</t>
    </rPh>
    <rPh sb="5" eb="6">
      <t>トウ</t>
    </rPh>
    <rPh sb="7" eb="9">
      <t>ジュウショ</t>
    </rPh>
    <phoneticPr fontId="19"/>
  </si>
  <si>
    <t>氏名</t>
    <rPh sb="0" eb="2">
      <t>シメイ</t>
    </rPh>
    <phoneticPr fontId="19"/>
  </si>
  <si>
    <t>合意書の有無</t>
    <phoneticPr fontId="19"/>
  </si>
  <si>
    <t>区市町村</t>
    <phoneticPr fontId="19"/>
  </si>
  <si>
    <t>町</t>
    <phoneticPr fontId="19"/>
  </si>
  <si>
    <t>丁目</t>
    <phoneticPr fontId="19"/>
  </si>
  <si>
    <t>番地</t>
    <phoneticPr fontId="19"/>
  </si>
  <si>
    <t>左から「区市町村名」「町名」「丁目名」「番地名」を入力してください。</t>
    <phoneticPr fontId="19"/>
  </si>
  <si>
    <t>一部の土地が対象となる場合は「一部」を選択してください。</t>
    <phoneticPr fontId="19"/>
  </si>
  <si>
    <t>土地所有者等が個人の場合は住所を記載せず「－」と記入してください。</t>
    <phoneticPr fontId="19"/>
  </si>
  <si>
    <t>土地所有者等が行政（国、地方公共団体）の場合は住所を記載せず「－」と記入してください。</t>
    <phoneticPr fontId="19"/>
  </si>
  <si>
    <t>土地所有者等が個人の場合は一覧表上では個人名を記載せず「個人」と記入してください。</t>
  </si>
  <si>
    <t>土地所有者等が行政の場合は行政機関名を記入してください。</t>
    <phoneticPr fontId="19"/>
  </si>
  <si>
    <t>（日本産業規格Ａ列４番）</t>
    <phoneticPr fontId="19"/>
  </si>
  <si>
    <t>以下関数定義</t>
    <rPh sb="0" eb="6">
      <t>イカカンスウテイギ</t>
    </rPh>
    <phoneticPr fontId="19"/>
  </si>
  <si>
    <t>千代田区</t>
  </si>
  <si>
    <t>中央区</t>
  </si>
  <si>
    <t>港区</t>
  </si>
  <si>
    <t>水</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</si>
  <si>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</si>
  <si>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</si>
  <si>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</si>
  <si>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</si>
  <si>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</si>
  <si>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</si>
  <si>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</si>
  <si>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</si>
  <si>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</si>
  <si>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</si>
  <si>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</si>
  <si>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</si>
  <si>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</si>
  <si>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</si>
  <si>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</si>
  <si>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</si>
  <si>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</si>
  <si>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</si>
  <si>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</si>
  <si>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</si>
  <si>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</si>
  <si>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</si>
  <si>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</si>
  <si>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</si>
  <si>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</si>
  <si>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</si>
  <si>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</si>
  <si>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</si>
  <si>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</si>
  <si>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</si>
  <si>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</si>
  <si>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</si>
  <si>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</si>
  <si>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</si>
  <si>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</si>
  <si>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</si>
  <si>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</si>
  <si>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</si>
  <si>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</si>
  <si>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</si>
  <si>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</si>
  <si>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</si>
  <si>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</si>
  <si>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</si>
  <si>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</si>
  <si>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</si>
  <si>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</si>
  <si>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</si>
  <si>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</si>
  <si>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</si>
  <si>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</si>
  <si>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</si>
  <si>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</si>
  <si>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</si>
  <si>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</si>
  <si>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</si>
  <si>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</si>
  <si>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</si>
  <si>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</si>
  <si>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</si>
  <si>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</si>
  <si>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</si>
  <si>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</si>
  <si>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</si>
  <si>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</si>
  <si>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phoneticPr fontId="19"/>
  </si>
  <si>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</si>
  <si>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</si>
  <si>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</si>
  <si>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</si>
  <si>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</si>
  <si>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</si>
  <si>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</si>
  <si>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</si>
  <si>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</si>
  <si>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</si>
  <si>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</si>
  <si>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</si>
  <si>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</si>
  <si>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</si>
  <si>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</si>
  <si>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</si>
  <si>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</si>
  <si>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</si>
  <si>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</si>
  <si>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</si>
  <si>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</si>
  <si>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</si>
  <si>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</si>
  <si>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</si>
  <si>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</si>
  <si>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試料採集等対象物質</t>
    <rPh sb="0" eb="2">
      <t>シリョウ</t>
    </rPh>
    <rPh sb="2" eb="4">
      <t>サイシュウ</t>
    </rPh>
    <rPh sb="4" eb="5">
      <t>ナド</t>
    </rPh>
    <rPh sb="5" eb="7">
      <t>タイショウ</t>
    </rPh>
    <rPh sb="7" eb="9">
      <t>ブッシツ</t>
    </rPh>
    <phoneticPr fontId="19"/>
  </si>
  <si>
    <t>必ずいずれかの特定有害物質を選択してください。</t>
    <rPh sb="0" eb="1">
      <t>カナラ</t>
    </rPh>
    <rPh sb="7" eb="9">
      <t>トクテイ</t>
    </rPh>
    <rPh sb="9" eb="11">
      <t>ユウガイ</t>
    </rPh>
    <rPh sb="11" eb="13">
      <t>ブッシツ</t>
    </rPh>
    <rPh sb="14" eb="16">
      <t>センタク</t>
    </rPh>
    <phoneticPr fontId="19"/>
  </si>
  <si>
    <t>必ずいずれかの基準において不適合となる特定有害物質を選択してください。</t>
    <rPh sb="0" eb="1">
      <t>カナラ</t>
    </rPh>
    <rPh sb="7" eb="9">
      <t>キジュン</t>
    </rPh>
    <rPh sb="13" eb="16">
      <t>フテキゴウ</t>
    </rPh>
    <rPh sb="19" eb="21">
      <t>トクテイ</t>
    </rPh>
    <rPh sb="21" eb="23">
      <t>ユウガイ</t>
    </rPh>
    <rPh sb="23" eb="25">
      <t>ブッシツ</t>
    </rPh>
    <rPh sb="26" eb="28">
      <t>センタク</t>
    </rPh>
    <phoneticPr fontId="19"/>
  </si>
  <si>
    <t>整合性</t>
    <rPh sb="0" eb="3">
      <t>セイゴウセイ</t>
    </rPh>
    <phoneticPr fontId="19"/>
  </si>
  <si>
    <t>不適合となる特定有害物質は必ず試料採取等対象物質でも選択してください。同一の物質を土壌溶出量基準と第二溶出量基準の両方で選択しないでください。</t>
    <rPh sb="0" eb="3">
      <t>フテキゴウ</t>
    </rPh>
    <rPh sb="6" eb="12">
      <t>トクテイユウガイブッシツ</t>
    </rPh>
    <rPh sb="13" eb="14">
      <t>カナラ</t>
    </rPh>
    <rPh sb="26" eb="28">
      <t>センタク</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</si>
  <si>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</si>
  <si>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</si>
  <si>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基準の種類・土壌</t>
    <rPh sb="6" eb="8">
      <t>ドジョウ</t>
    </rPh>
    <phoneticPr fontId="19"/>
  </si>
  <si>
    <t>クロロエチレン</t>
  </si>
  <si>
    <t>法第14条に基づく指定の申請書　提出書類一覧</t>
    <rPh sb="6" eb="7">
      <t>モト</t>
    </rPh>
    <rPh sb="9" eb="11">
      <t>シテイ</t>
    </rPh>
    <rPh sb="12" eb="14">
      <t>シンセイ</t>
    </rPh>
    <rPh sb="14" eb="15">
      <t>ショ</t>
    </rPh>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</si>
  <si>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</si>
  <si>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報告書</t>
    <rPh sb="3" eb="6">
      <t>ホウコクショ</t>
    </rPh>
    <phoneticPr fontId="19"/>
  </si>
  <si>
    <t>届出様式の有無</t>
    <rPh sb="0" eb="2">
      <t>トドケデ</t>
    </rPh>
    <rPh sb="2" eb="4">
      <t>ヨウシキ</t>
    </rPh>
    <rPh sb="5" eb="7">
      <t>ウム</t>
    </rPh>
    <phoneticPr fontId="19"/>
  </si>
  <si>
    <t>チェック</t>
    <phoneticPr fontId="19"/>
  </si>
  <si>
    <t>〇指定の申請書（様式第二十）</t>
    <rPh sb="1" eb="3">
      <t>シテイ</t>
    </rPh>
    <rPh sb="4" eb="7">
      <t>シンセイショ</t>
    </rPh>
    <rPh sb="8" eb="10">
      <t>ヨウシキ</t>
    </rPh>
    <rPh sb="10" eb="11">
      <t>ダイ</t>
    </rPh>
    <rPh sb="11" eb="13">
      <t>ニジュウ</t>
    </rPh>
    <phoneticPr fontId="19"/>
  </si>
  <si>
    <t>本ファイルに含む</t>
    <rPh sb="0" eb="1">
      <t>ホン</t>
    </rPh>
    <rPh sb="6" eb="7">
      <t>フク</t>
    </rPh>
    <phoneticPr fontId="19"/>
  </si>
  <si>
    <t>「様式第20」シート</t>
    <phoneticPr fontId="19"/>
  </si>
  <si>
    <t>２　　添付書類</t>
    <rPh sb="3" eb="5">
      <t>テンプ</t>
    </rPh>
    <rPh sb="5" eb="7">
      <t>ショルイ</t>
    </rPh>
    <phoneticPr fontId="19"/>
  </si>
  <si>
    <t>届出様式の有無</t>
    <phoneticPr fontId="19"/>
  </si>
  <si>
    <t>〇申請に係る土地の周辺の地図</t>
    <phoneticPr fontId="19"/>
  </si>
  <si>
    <t>なし</t>
    <phoneticPr fontId="19"/>
  </si>
  <si>
    <t>・周辺地図中に申請にかかる土地を明示してください。（「届出書等の作成の手引」参照）</t>
    <phoneticPr fontId="19"/>
  </si>
  <si>
    <t>・出典等を明記し、公的な資料等、自由に利用できる地図（広く公開してもよいもの）を使用してください。</t>
    <phoneticPr fontId="19"/>
  </si>
  <si>
    <t>〇申請に係る土地の範囲を明らかにした図面（「届出書等の作成の手引」参照）</t>
    <phoneticPr fontId="19"/>
  </si>
  <si>
    <t>3　　添付書類</t>
    <rPh sb="3" eb="5">
      <t>テンプ</t>
    </rPh>
    <rPh sb="5" eb="7">
      <t>ショルイ</t>
    </rPh>
    <phoneticPr fontId="19"/>
  </si>
  <si>
    <t>○指定を受けたい土地の所在地一覧</t>
  </si>
  <si>
    <t>「形質変更時要届出区域所在地一覧」シート</t>
  </si>
  <si>
    <t>・申請する土地の地番数にかかわらず必ず作成して添付してください。</t>
    <phoneticPr fontId="19"/>
  </si>
  <si>
    <t>○申請者が申請に係る土地の所有者等であることを証する書類</t>
    <phoneticPr fontId="19"/>
  </si>
  <si>
    <r>
      <t>（登記事項証明書及び公図の写し</t>
    </r>
    <r>
      <rPr>
        <vertAlign val="superscript"/>
        <sz val="10.5"/>
        <rFont val="Meiryo UI"/>
        <family val="3"/>
        <charset val="128"/>
      </rPr>
      <t>*1</t>
    </r>
    <r>
      <rPr>
        <sz val="10.5"/>
        <rFont val="Meiryo UI"/>
        <family val="3"/>
        <charset val="128"/>
      </rPr>
      <t>、管理者又は占有者の場合、契約書の写しなど）</t>
    </r>
    <phoneticPr fontId="19"/>
  </si>
  <si>
    <t>○申請者以外の土地所有者の合意書</t>
    <phoneticPr fontId="19"/>
  </si>
  <si>
    <t>・申請者以外に申請に係る土地の所有者等がいる場合、申請することについての合意書が必要となります。
（「届出書等の作成の手引」参照）</t>
    <phoneticPr fontId="19"/>
  </si>
  <si>
    <t>○指定調査機関確認書・土壌汚染状況調査結果報告シート</t>
    <phoneticPr fontId="19"/>
  </si>
  <si>
    <t>別ファイルにて公開</t>
    <rPh sb="0" eb="1">
      <t>ベツ</t>
    </rPh>
    <rPh sb="7" eb="9">
      <t>コウカイ</t>
    </rPh>
    <phoneticPr fontId="19"/>
  </si>
  <si>
    <t>「指定調査機関確認書」ファイル・「土壌汚染状況調査結果報告シート」ファイル</t>
    <phoneticPr fontId="19"/>
  </si>
  <si>
    <r>
      <t>・</t>
    </r>
    <r>
      <rPr>
        <u/>
        <sz val="10.5"/>
        <rFont val="Meiryo UI"/>
        <family val="3"/>
        <charset val="128"/>
      </rPr>
      <t>調査報告書には必ず添付してください。</t>
    </r>
    <r>
      <rPr>
        <sz val="10.5"/>
        <rFont val="Meiryo UI"/>
        <family val="3"/>
        <charset val="128"/>
      </rPr>
      <t>様式は都環境局のウェブサイトからダウンロードできます。</t>
    </r>
    <phoneticPr fontId="19"/>
  </si>
  <si>
    <t>過去の自主・法定調査結果を本報告に活用する場合は、過去の結果をそのまま報告するのではなく、本調査における過去の
自主・法定調査結果の活用箇所を明確にし、本報告としての調査結果の評価を行ってください。</t>
    <phoneticPr fontId="19"/>
  </si>
  <si>
    <t>〇地歴調査に関する資料</t>
    <rPh sb="1" eb="3">
      <t>チレキ</t>
    </rPh>
    <rPh sb="3" eb="5">
      <t>チョウサ</t>
    </rPh>
    <rPh sb="6" eb="7">
      <t>カン</t>
    </rPh>
    <rPh sb="9" eb="11">
      <t>シリョウ</t>
    </rPh>
    <phoneticPr fontId="19"/>
  </si>
  <si>
    <r>
      <t>・地歴は</t>
    </r>
    <r>
      <rPr>
        <u/>
        <sz val="10.5"/>
        <rFont val="Meiryo UI"/>
        <family val="3"/>
        <charset val="128"/>
      </rPr>
      <t>原則として戦前まで遡って調査</t>
    </r>
    <r>
      <rPr>
        <sz val="10.5"/>
        <rFont val="Meiryo UI"/>
        <family val="3"/>
        <charset val="128"/>
      </rPr>
      <t>し、それ以前の地歴は必要に応じて調査を実施します。</t>
    </r>
    <rPh sb="1" eb="3">
      <t>チレキ</t>
    </rPh>
    <rPh sb="4" eb="6">
      <t>ゲンソク</t>
    </rPh>
    <rPh sb="9" eb="11">
      <t>センゼン</t>
    </rPh>
    <rPh sb="13" eb="14">
      <t>サカノボ</t>
    </rPh>
    <rPh sb="16" eb="18">
      <t>チョウサ</t>
    </rPh>
    <rPh sb="22" eb="24">
      <t>イゼン</t>
    </rPh>
    <rPh sb="25" eb="27">
      <t>チレキ</t>
    </rPh>
    <rPh sb="28" eb="30">
      <t>ヒツヨウ</t>
    </rPh>
    <rPh sb="31" eb="32">
      <t>オウ</t>
    </rPh>
    <rPh sb="34" eb="36">
      <t>チョウサ</t>
    </rPh>
    <rPh sb="37" eb="39">
      <t>ジッシ</t>
    </rPh>
    <phoneticPr fontId="19"/>
  </si>
  <si>
    <t>　なお、水域又は自然林等であった土地についてはそれ以降の地歴を調査してください。</t>
    <rPh sb="4" eb="6">
      <t>スイイキ</t>
    </rPh>
    <rPh sb="6" eb="7">
      <t>マタ</t>
    </rPh>
    <rPh sb="8" eb="11">
      <t>シゼンリン</t>
    </rPh>
    <rPh sb="11" eb="12">
      <t>トウ</t>
    </rPh>
    <rPh sb="16" eb="18">
      <t>トチ</t>
    </rPh>
    <rPh sb="25" eb="27">
      <t>イコウ</t>
    </rPh>
    <rPh sb="28" eb="30">
      <t>チレキ</t>
    </rPh>
    <rPh sb="31" eb="33">
      <t>チョウサ</t>
    </rPh>
    <phoneticPr fontId="19"/>
  </si>
  <si>
    <t>a.　土地利用の履歴等年表</t>
    <rPh sb="3" eb="5">
      <t>トチ</t>
    </rPh>
    <rPh sb="5" eb="7">
      <t>リヨウ</t>
    </rPh>
    <rPh sb="8" eb="10">
      <t>リレキ</t>
    </rPh>
    <rPh sb="10" eb="11">
      <t>トウ</t>
    </rPh>
    <rPh sb="11" eb="12">
      <t>ネン</t>
    </rPh>
    <rPh sb="12" eb="13">
      <t>ヒョウ</t>
    </rPh>
    <phoneticPr fontId="19"/>
  </si>
  <si>
    <t>「地歴年表」シート</t>
    <rPh sb="1" eb="3">
      <t>チレキ</t>
    </rPh>
    <rPh sb="3" eb="5">
      <t>ネンピョウ</t>
    </rPh>
    <phoneticPr fontId="19"/>
  </si>
  <si>
    <t>b.　試料採取等対象物質の種類</t>
    <rPh sb="3" eb="5">
      <t>シリョウ</t>
    </rPh>
    <rPh sb="5" eb="7">
      <t>サイシュ</t>
    </rPh>
    <rPh sb="7" eb="8">
      <t>トウ</t>
    </rPh>
    <rPh sb="8" eb="10">
      <t>タイショウ</t>
    </rPh>
    <rPh sb="10" eb="12">
      <t>ブッシツ</t>
    </rPh>
    <rPh sb="13" eb="15">
      <t>シュルイ</t>
    </rPh>
    <phoneticPr fontId="19"/>
  </si>
  <si>
    <t>なし</t>
  </si>
  <si>
    <t>c.　聴取調査及び現地調査結果のまとめ</t>
    <rPh sb="3" eb="5">
      <t>チョウシュ</t>
    </rPh>
    <rPh sb="5" eb="7">
      <t>チョウサ</t>
    </rPh>
    <rPh sb="7" eb="8">
      <t>オヨ</t>
    </rPh>
    <rPh sb="9" eb="11">
      <t>ゲンチ</t>
    </rPh>
    <rPh sb="11" eb="13">
      <t>チョウサ</t>
    </rPh>
    <rPh sb="13" eb="15">
      <t>ケッカ</t>
    </rPh>
    <phoneticPr fontId="19"/>
  </si>
  <si>
    <r>
      <t>・a~c：内容をまとめたものを添付し、それぞれの根拠資料</t>
    </r>
    <r>
      <rPr>
        <vertAlign val="superscript"/>
        <sz val="10.5"/>
        <rFont val="Meiryo UI"/>
        <family val="3"/>
        <charset val="128"/>
      </rPr>
      <t>*2</t>
    </r>
    <r>
      <rPr>
        <sz val="10.5"/>
        <rFont val="Meiryo UI"/>
        <family val="3"/>
        <charset val="128"/>
      </rPr>
      <t>は、原則、別冊資料にしてください。</t>
    </r>
    <rPh sb="5" eb="7">
      <t>ナイヨウ</t>
    </rPh>
    <rPh sb="15" eb="17">
      <t>テンプ</t>
    </rPh>
    <rPh sb="24" eb="26">
      <t>コンキョ</t>
    </rPh>
    <rPh sb="26" eb="28">
      <t>シリョウ</t>
    </rPh>
    <rPh sb="32" eb="34">
      <t>ゲンソク</t>
    </rPh>
    <rPh sb="35" eb="37">
      <t>ベッサツ</t>
    </rPh>
    <rPh sb="37" eb="39">
      <t>シリョウ</t>
    </rPh>
    <phoneticPr fontId="19"/>
  </si>
  <si>
    <r>
      <t>〇表層調査に関する資料</t>
    </r>
    <r>
      <rPr>
        <vertAlign val="superscript"/>
        <sz val="10.5"/>
        <rFont val="Meiryo UI"/>
        <family val="3"/>
        <charset val="128"/>
      </rPr>
      <t>*3*4</t>
    </r>
  </si>
  <si>
    <t>a.　汚染のおそれの区分図</t>
    <rPh sb="3" eb="5">
      <t>オセン</t>
    </rPh>
    <rPh sb="10" eb="12">
      <t>クブン</t>
    </rPh>
    <rPh sb="12" eb="13">
      <t>ズ</t>
    </rPh>
    <phoneticPr fontId="19"/>
  </si>
  <si>
    <t>b.　試料採取等区画図</t>
    <rPh sb="3" eb="5">
      <t>シリョウ</t>
    </rPh>
    <rPh sb="5" eb="7">
      <t>サイシュ</t>
    </rPh>
    <rPh sb="7" eb="8">
      <t>トウ</t>
    </rPh>
    <rPh sb="8" eb="10">
      <t>クカク</t>
    </rPh>
    <rPh sb="10" eb="11">
      <t>ズ</t>
    </rPh>
    <phoneticPr fontId="19"/>
  </si>
  <si>
    <t>c.　試料採取地点図</t>
    <rPh sb="3" eb="5">
      <t>シリョウ</t>
    </rPh>
    <rPh sb="5" eb="7">
      <t>サイシュ</t>
    </rPh>
    <rPh sb="7" eb="8">
      <t>チ</t>
    </rPh>
    <rPh sb="8" eb="10">
      <t>テンズ</t>
    </rPh>
    <phoneticPr fontId="19"/>
  </si>
  <si>
    <t>d.　調査結果一覧</t>
    <rPh sb="3" eb="5">
      <t>チョウサ</t>
    </rPh>
    <rPh sb="5" eb="7">
      <t>ケッカ</t>
    </rPh>
    <rPh sb="7" eb="9">
      <t>イチラン</t>
    </rPh>
    <phoneticPr fontId="19"/>
  </si>
  <si>
    <t>「調査結果一覧」ファイル</t>
    <phoneticPr fontId="19"/>
  </si>
  <si>
    <t>e.　調査結果図</t>
    <phoneticPr fontId="19"/>
  </si>
  <si>
    <r>
      <t>〇地下水調査に関する資料（条例に基づく地下水調査及び措置のための地下水調査を実施した場合）</t>
    </r>
    <r>
      <rPr>
        <vertAlign val="superscript"/>
        <sz val="10.5"/>
        <rFont val="Meiryo UI"/>
        <family val="3"/>
        <charset val="128"/>
      </rPr>
      <t>*5</t>
    </r>
    <rPh sb="24" eb="25">
      <t>オヨ</t>
    </rPh>
    <rPh sb="26" eb="28">
      <t>ソチ</t>
    </rPh>
    <rPh sb="32" eb="35">
      <t>チカスイ</t>
    </rPh>
    <rPh sb="35" eb="37">
      <t>チョウサ</t>
    </rPh>
    <phoneticPr fontId="19"/>
  </si>
  <si>
    <t>a.　調査対象地における地質状況等</t>
    <rPh sb="3" eb="5">
      <t>チョウサ</t>
    </rPh>
    <rPh sb="5" eb="7">
      <t>タイショウ</t>
    </rPh>
    <rPh sb="7" eb="8">
      <t>チ</t>
    </rPh>
    <rPh sb="12" eb="14">
      <t>チシツ</t>
    </rPh>
    <rPh sb="14" eb="16">
      <t>ジョウキョウ</t>
    </rPh>
    <rPh sb="16" eb="17">
      <t>トウ</t>
    </rPh>
    <phoneticPr fontId="19"/>
  </si>
  <si>
    <t>b.　地下水汚染が到達する可能性のある距離の計算結果（必要に応じて）
　環境省のウェブサイトで公開している「地下水汚染が到達し得る距離の計算ツール」により作成してください。
　URL：https://www.env.go.jp/water/dojo/law/kaisei2009.html</t>
    <rPh sb="3" eb="6">
      <t>チカスイ</t>
    </rPh>
    <rPh sb="6" eb="8">
      <t>オセン</t>
    </rPh>
    <rPh sb="9" eb="11">
      <t>トウタツ</t>
    </rPh>
    <rPh sb="13" eb="16">
      <t>カノウセイ</t>
    </rPh>
    <rPh sb="19" eb="21">
      <t>キョリ</t>
    </rPh>
    <rPh sb="22" eb="24">
      <t>ケイサン</t>
    </rPh>
    <rPh sb="24" eb="26">
      <t>ケッカ</t>
    </rPh>
    <rPh sb="27" eb="29">
      <t>ヒツヨウ</t>
    </rPh>
    <rPh sb="30" eb="31">
      <t>オウ</t>
    </rPh>
    <rPh sb="36" eb="39">
      <t>カンキョウショウ</t>
    </rPh>
    <rPh sb="47" eb="49">
      <t>コウカイ</t>
    </rPh>
    <rPh sb="77" eb="79">
      <t>サクセイ</t>
    </rPh>
    <phoneticPr fontId="19"/>
  </si>
  <si>
    <r>
      <t>c.  試料採取地点図
    なお、</t>
    </r>
    <r>
      <rPr>
        <b/>
        <u/>
        <sz val="10.5"/>
        <rFont val="Meiryo UI"/>
        <family val="3"/>
        <charset val="128"/>
      </rPr>
      <t>図面に物質ごとの代表地点を明示してください。</t>
    </r>
    <rPh sb="22" eb="24">
      <t>ブッシツ</t>
    </rPh>
    <phoneticPr fontId="19"/>
  </si>
  <si>
    <t>d.　調査結果一覧</t>
  </si>
  <si>
    <t>e.　地下水調査結果図</t>
  </si>
  <si>
    <r>
      <t>〇詳細調査（代表地点以外の深度方向調査、地下水調査等）に関する資料</t>
    </r>
    <r>
      <rPr>
        <vertAlign val="superscript"/>
        <sz val="10.5"/>
        <rFont val="Meiryo UI"/>
        <family val="3"/>
        <charset val="128"/>
      </rPr>
      <t>*4</t>
    </r>
    <rPh sb="1" eb="3">
      <t>ショウサイ</t>
    </rPh>
    <rPh sb="3" eb="5">
      <t>チョウサ</t>
    </rPh>
    <rPh sb="6" eb="8">
      <t>ダイヒョウ</t>
    </rPh>
    <rPh sb="8" eb="10">
      <t>チテン</t>
    </rPh>
    <rPh sb="10" eb="12">
      <t>イガイ</t>
    </rPh>
    <rPh sb="13" eb="15">
      <t>シンド</t>
    </rPh>
    <rPh sb="15" eb="17">
      <t>ホウコウ</t>
    </rPh>
    <rPh sb="17" eb="19">
      <t>チョウサ</t>
    </rPh>
    <rPh sb="20" eb="23">
      <t>チカスイ</t>
    </rPh>
    <rPh sb="23" eb="25">
      <t>チョウサ</t>
    </rPh>
    <rPh sb="25" eb="26">
      <t>トウ</t>
    </rPh>
    <rPh sb="28" eb="29">
      <t>カン</t>
    </rPh>
    <rPh sb="31" eb="33">
      <t>シリョウ</t>
    </rPh>
    <phoneticPr fontId="19"/>
  </si>
  <si>
    <t>a.　調査対象物質</t>
    <rPh sb="3" eb="5">
      <t>チョウサ</t>
    </rPh>
    <rPh sb="5" eb="7">
      <t>タイショウ</t>
    </rPh>
    <rPh sb="7" eb="9">
      <t>ブッシツ</t>
    </rPh>
    <phoneticPr fontId="19"/>
  </si>
  <si>
    <t>b.　試料採取地点図</t>
    <rPh sb="3" eb="5">
      <t>シリョウ</t>
    </rPh>
    <rPh sb="5" eb="7">
      <t>サイシュ</t>
    </rPh>
    <rPh sb="7" eb="8">
      <t>チ</t>
    </rPh>
    <rPh sb="8" eb="10">
      <t>テンズ</t>
    </rPh>
    <phoneticPr fontId="19"/>
  </si>
  <si>
    <t>c.　調査結果一覧</t>
    <rPh sb="3" eb="5">
      <t>チョウサ</t>
    </rPh>
    <rPh sb="5" eb="7">
      <t>ケッカ</t>
    </rPh>
    <rPh sb="7" eb="9">
      <t>イチラン</t>
    </rPh>
    <phoneticPr fontId="19"/>
  </si>
  <si>
    <t>○汚染状態総括図
　汚染が確認された区画の全ての土壌調査、地下水調査の結果を図示した図面を作成してください。</t>
    <rPh sb="1" eb="3">
      <t>オセン</t>
    </rPh>
    <rPh sb="3" eb="5">
      <t>ジョウタイ</t>
    </rPh>
    <rPh sb="5" eb="7">
      <t>ソウカツ</t>
    </rPh>
    <rPh sb="7" eb="8">
      <t>ズ</t>
    </rPh>
    <rPh sb="10" eb="12">
      <t>オセン</t>
    </rPh>
    <rPh sb="13" eb="15">
      <t>カクニン</t>
    </rPh>
    <rPh sb="18" eb="20">
      <t>クカク</t>
    </rPh>
    <rPh sb="21" eb="22">
      <t>スベ</t>
    </rPh>
    <rPh sb="24" eb="26">
      <t>ドジョウ</t>
    </rPh>
    <rPh sb="26" eb="28">
      <t>チョウサ</t>
    </rPh>
    <rPh sb="29" eb="32">
      <t>チカスイ</t>
    </rPh>
    <rPh sb="32" eb="34">
      <t>チョウサ</t>
    </rPh>
    <rPh sb="35" eb="37">
      <t>ケッカ</t>
    </rPh>
    <rPh sb="38" eb="40">
      <t>ズシ</t>
    </rPh>
    <rPh sb="42" eb="44">
      <t>ズメン</t>
    </rPh>
    <rPh sb="45" eb="47">
      <t>サクセイ</t>
    </rPh>
    <phoneticPr fontId="19"/>
  </si>
  <si>
    <t>３　　別冊資料　（審査終了後に届出者に返却又は破棄します。）</t>
    <rPh sb="3" eb="5">
      <t>ベッサツ</t>
    </rPh>
    <rPh sb="5" eb="7">
      <t>シリョウ</t>
    </rPh>
    <rPh sb="9" eb="11">
      <t>シンサ</t>
    </rPh>
    <rPh sb="11" eb="14">
      <t>シュウリョウゴ</t>
    </rPh>
    <rPh sb="15" eb="17">
      <t>トドケデ</t>
    </rPh>
    <rPh sb="17" eb="18">
      <t>シャ</t>
    </rPh>
    <rPh sb="19" eb="21">
      <t>ヘンキャク</t>
    </rPh>
    <rPh sb="21" eb="22">
      <t>マタ</t>
    </rPh>
    <rPh sb="23" eb="25">
      <t>ハキ</t>
    </rPh>
    <phoneticPr fontId="19"/>
  </si>
  <si>
    <r>
      <t>○地歴調査の根拠資料</t>
    </r>
    <r>
      <rPr>
        <vertAlign val="superscript"/>
        <sz val="10.5"/>
        <rFont val="Meiryo UI"/>
        <family val="3"/>
        <charset val="128"/>
      </rPr>
      <t>＊6</t>
    </r>
    <phoneticPr fontId="19"/>
  </si>
  <si>
    <r>
      <t>・出典が明らかであり、広く入手可能である資料（地形図、航空写真、住宅地図、登記簿謄本</t>
    </r>
    <r>
      <rPr>
        <vertAlign val="superscript"/>
        <sz val="10.5"/>
        <rFont val="Meiryo UI"/>
        <family val="3"/>
        <charset val="128"/>
      </rPr>
      <t>＊1</t>
    </r>
    <r>
      <rPr>
        <sz val="10.5"/>
        <rFont val="Meiryo UI"/>
        <family val="3"/>
        <charset val="128"/>
      </rPr>
      <t>等）の他、地歴調査のために作成・入手した独自資料（聴取調査資料、現地調査資料、特定施設に関する届出書類、その他特定有害物質の使用状況に関する資料等）は、原則として別冊資料で提出してください。</t>
    </r>
    <phoneticPr fontId="19"/>
  </si>
  <si>
    <r>
      <t>・</t>
    </r>
    <r>
      <rPr>
        <u/>
        <sz val="10.5"/>
        <rFont val="Meiryo UI"/>
        <family val="3"/>
        <charset val="128"/>
      </rPr>
      <t>種類別に分けず、古い年代から順に整理して添付してください。</t>
    </r>
    <phoneticPr fontId="19"/>
  </si>
  <si>
    <t>・必要に応じて著作権者の複製許諾等を取得してください。</t>
    <phoneticPr fontId="19"/>
  </si>
  <si>
    <t>〇濃度計量証明書</t>
    <rPh sb="1" eb="3">
      <t>ノウド</t>
    </rPh>
    <rPh sb="3" eb="5">
      <t>ケイリョウ</t>
    </rPh>
    <rPh sb="5" eb="7">
      <t>ショウメイ</t>
    </rPh>
    <rPh sb="7" eb="8">
      <t>ショ</t>
    </rPh>
    <phoneticPr fontId="19"/>
  </si>
  <si>
    <r>
      <t>・土壌ガス調査の場合には、</t>
    </r>
    <r>
      <rPr>
        <u/>
        <sz val="10.5"/>
        <rFont val="Meiryo UI"/>
        <family val="3"/>
        <charset val="128"/>
      </rPr>
      <t>濃度計量証明書</t>
    </r>
    <r>
      <rPr>
        <sz val="10.5"/>
        <rFont val="Meiryo UI"/>
        <family val="3"/>
        <charset val="128"/>
      </rPr>
      <t>又は</t>
    </r>
    <r>
      <rPr>
        <u/>
        <sz val="10.5"/>
        <rFont val="Meiryo UI"/>
        <family val="3"/>
        <charset val="128"/>
      </rPr>
      <t>土壌ガス検出チャート紙</t>
    </r>
    <r>
      <rPr>
        <sz val="10.5"/>
        <rFont val="Meiryo UI"/>
        <family val="3"/>
        <charset val="128"/>
      </rPr>
      <t>を添付してください。</t>
    </r>
    <rPh sb="1" eb="3">
      <t>ドジョウ</t>
    </rPh>
    <rPh sb="5" eb="7">
      <t>チョウサ</t>
    </rPh>
    <rPh sb="8" eb="10">
      <t>バアイ</t>
    </rPh>
    <rPh sb="13" eb="15">
      <t>ノウド</t>
    </rPh>
    <rPh sb="15" eb="17">
      <t>ケイリョウ</t>
    </rPh>
    <rPh sb="17" eb="19">
      <t>ショウメイ</t>
    </rPh>
    <rPh sb="19" eb="20">
      <t>ショ</t>
    </rPh>
    <rPh sb="20" eb="21">
      <t>マタ</t>
    </rPh>
    <rPh sb="22" eb="24">
      <t>ドジョウ</t>
    </rPh>
    <rPh sb="26" eb="28">
      <t>ケンシュツ</t>
    </rPh>
    <rPh sb="32" eb="33">
      <t>シ</t>
    </rPh>
    <rPh sb="34" eb="36">
      <t>テンプ</t>
    </rPh>
    <phoneticPr fontId="19"/>
  </si>
  <si>
    <t>・現地以外で試料を運搬し分析した際の土壌ガス検出チャート紙を添付する場合には、濃度減少の評価に関わる資料
を併せて添付してください。</t>
    <rPh sb="1" eb="3">
      <t>ゲンチ</t>
    </rPh>
    <rPh sb="3" eb="5">
      <t>イガイ</t>
    </rPh>
    <rPh sb="6" eb="8">
      <t>シリョウ</t>
    </rPh>
    <rPh sb="9" eb="11">
      <t>ウンパン</t>
    </rPh>
    <rPh sb="12" eb="14">
      <t>ブンセキ</t>
    </rPh>
    <rPh sb="16" eb="17">
      <t>サイ</t>
    </rPh>
    <rPh sb="18" eb="20">
      <t>ドジョウ</t>
    </rPh>
    <rPh sb="22" eb="24">
      <t>ケンシュツ</t>
    </rPh>
    <rPh sb="28" eb="29">
      <t>シ</t>
    </rPh>
    <rPh sb="30" eb="32">
      <t>テンプ</t>
    </rPh>
    <rPh sb="34" eb="36">
      <t>バアイ</t>
    </rPh>
    <rPh sb="39" eb="41">
      <t>ノウド</t>
    </rPh>
    <rPh sb="41" eb="43">
      <t>ゲンショウ</t>
    </rPh>
    <rPh sb="44" eb="46">
      <t>ヒョウカ</t>
    </rPh>
    <rPh sb="47" eb="48">
      <t>カカ</t>
    </rPh>
    <rPh sb="50" eb="52">
      <t>シリョウ</t>
    </rPh>
    <rPh sb="54" eb="55">
      <t>アワ</t>
    </rPh>
    <rPh sb="57" eb="59">
      <t>テンプ</t>
    </rPh>
    <phoneticPr fontId="19"/>
  </si>
  <si>
    <t>〇ボーリング柱状図</t>
    <rPh sb="6" eb="9">
      <t>チュウジョウズ</t>
    </rPh>
    <phoneticPr fontId="19"/>
  </si>
  <si>
    <t>〇調査実施状況写真</t>
    <rPh sb="1" eb="3">
      <t>チョウサ</t>
    </rPh>
    <rPh sb="3" eb="5">
      <t>ジッシ</t>
    </rPh>
    <rPh sb="5" eb="7">
      <t>ジョウキョウ</t>
    </rPh>
    <rPh sb="7" eb="9">
      <t>シャシン</t>
    </rPh>
    <phoneticPr fontId="19"/>
  </si>
  <si>
    <t>＊１～6は「届出書等の作成の手引き」を確認ください</t>
    <rPh sb="6" eb="9">
      <t>トドケデショ</t>
    </rPh>
    <rPh sb="9" eb="10">
      <t>トウ</t>
    </rPh>
    <rPh sb="11" eb="13">
      <t>サクセイ</t>
    </rPh>
    <rPh sb="14" eb="16">
      <t>テビ</t>
    </rPh>
    <rPh sb="19" eb="21">
      <t>カクニン</t>
    </rPh>
    <phoneticPr fontId="19"/>
  </si>
  <si>
    <t>連絡先</t>
    <rPh sb="0" eb="3">
      <t>レンラクサキ</t>
    </rPh>
    <phoneticPr fontId="37"/>
  </si>
  <si>
    <t>住所1</t>
    <rPh sb="0" eb="2">
      <t>ジュウショ</t>
    </rPh>
    <phoneticPr fontId="37"/>
  </si>
  <si>
    <t>法人名1</t>
    <rPh sb="0" eb="3">
      <t>ホウジンメイ</t>
    </rPh>
    <phoneticPr fontId="37"/>
  </si>
  <si>
    <t>住所2</t>
    <rPh sb="0" eb="2">
      <t>ジュウショ</t>
    </rPh>
    <phoneticPr fontId="37"/>
  </si>
  <si>
    <t>法人名2</t>
    <rPh sb="0" eb="3">
      <t>ホウジンメイ</t>
    </rPh>
    <phoneticPr fontId="37"/>
  </si>
  <si>
    <t>住所3</t>
    <rPh sb="0" eb="2">
      <t>ジュウショ</t>
    </rPh>
    <phoneticPr fontId="37"/>
  </si>
  <si>
    <t>法人名3</t>
    <rPh sb="0" eb="3">
      <t>ホウジンメイ</t>
    </rPh>
    <phoneticPr fontId="37"/>
  </si>
  <si>
    <t>住所4</t>
    <rPh sb="0" eb="2">
      <t>ジュウショ</t>
    </rPh>
    <phoneticPr fontId="37"/>
  </si>
  <si>
    <t>法人名4</t>
    <rPh sb="0" eb="3">
      <t>ホウジンメイ</t>
    </rPh>
    <phoneticPr fontId="37"/>
  </si>
  <si>
    <t>住所5</t>
    <rPh sb="0" eb="2">
      <t>ジュウショ</t>
    </rPh>
    <phoneticPr fontId="37"/>
  </si>
  <si>
    <t>法人名5</t>
    <rPh sb="0" eb="3">
      <t>ホウジンメイ</t>
    </rPh>
    <phoneticPr fontId="37"/>
  </si>
  <si>
    <t>住所6</t>
    <rPh sb="0" eb="2">
      <t>ジュウショ</t>
    </rPh>
    <phoneticPr fontId="37"/>
  </si>
  <si>
    <t>法人名6</t>
    <rPh sb="0" eb="3">
      <t>ホウジンメイ</t>
    </rPh>
    <phoneticPr fontId="37"/>
  </si>
  <si>
    <t>住所7</t>
    <rPh sb="0" eb="2">
      <t>ジュウショ</t>
    </rPh>
    <phoneticPr fontId="37"/>
  </si>
  <si>
    <t>法人名7</t>
    <rPh sb="0" eb="3">
      <t>ホウジンメイ</t>
    </rPh>
    <phoneticPr fontId="37"/>
  </si>
  <si>
    <t>住所8</t>
    <rPh sb="0" eb="2">
      <t>ジュウショ</t>
    </rPh>
    <phoneticPr fontId="37"/>
  </si>
  <si>
    <t>法人名8</t>
    <rPh sb="0" eb="3">
      <t>ホウジンメイ</t>
    </rPh>
    <phoneticPr fontId="37"/>
  </si>
  <si>
    <t>住所9</t>
    <rPh sb="0" eb="2">
      <t>ジュウショ</t>
    </rPh>
    <phoneticPr fontId="37"/>
  </si>
  <si>
    <t>法人名9</t>
    <rPh sb="0" eb="3">
      <t>ホウジンメイ</t>
    </rPh>
    <phoneticPr fontId="37"/>
  </si>
  <si>
    <t>住所10</t>
    <rPh sb="0" eb="2">
      <t>ジュウショ</t>
    </rPh>
    <phoneticPr fontId="37"/>
  </si>
  <si>
    <t>法人名10</t>
    <rPh sb="0" eb="3">
      <t>ホウジンメイ</t>
    </rPh>
    <phoneticPr fontId="37"/>
  </si>
  <si>
    <t>氏名1</t>
    <rPh sb="0" eb="2">
      <t>シメイ</t>
    </rPh>
    <phoneticPr fontId="37"/>
  </si>
  <si>
    <t>電話番号1</t>
    <rPh sb="0" eb="4">
      <t>デンワバンゴウ</t>
    </rPh>
    <phoneticPr fontId="37"/>
  </si>
  <si>
    <t>申請日</t>
    <rPh sb="0" eb="3">
      <t>シンセイビ</t>
    </rPh>
    <phoneticPr fontId="37"/>
  </si>
  <si>
    <t>申請者</t>
    <rPh sb="0" eb="3">
      <t>シンセイシャ</t>
    </rPh>
    <phoneticPr fontId="37"/>
  </si>
  <si>
    <t>指定を受けたい土地の所在地</t>
    <phoneticPr fontId="37"/>
  </si>
  <si>
    <t>申請に係る調査における試料採取等対象物質</t>
    <phoneticPr fontId="37"/>
  </si>
  <si>
    <t>申請に係る調査の方法</t>
    <phoneticPr fontId="37"/>
  </si>
  <si>
    <t>申請に係る調査の結果</t>
    <phoneticPr fontId="37"/>
  </si>
  <si>
    <t>分析を行った計量法第107条の登録を受けた者の氏名又は名称</t>
    <rPh sb="0" eb="2">
      <t>ブンセキ</t>
    </rPh>
    <rPh sb="3" eb="4">
      <t>オコナ</t>
    </rPh>
    <rPh sb="6" eb="9">
      <t>ケイリョウホウ</t>
    </rPh>
    <rPh sb="9" eb="10">
      <t>ダイ</t>
    </rPh>
    <rPh sb="13" eb="14">
      <t>ジョウ</t>
    </rPh>
    <rPh sb="15" eb="17">
      <t>トウロク</t>
    </rPh>
    <rPh sb="18" eb="19">
      <t>ウ</t>
    </rPh>
    <rPh sb="21" eb="22">
      <t>モノ</t>
    </rPh>
    <rPh sb="23" eb="25">
      <t>シメイ</t>
    </rPh>
    <rPh sb="25" eb="26">
      <t>マタ</t>
    </rPh>
    <rPh sb="27" eb="29">
      <t>メイショウ</t>
    </rPh>
    <phoneticPr fontId="37"/>
  </si>
  <si>
    <t>申請に係る調査を行った者の氏名又は名称</t>
    <phoneticPr fontId="37"/>
  </si>
  <si>
    <t>住居表示</t>
    <phoneticPr fontId="37"/>
  </si>
  <si>
    <t>地番</t>
    <rPh sb="0" eb="2">
      <t>チバン</t>
    </rPh>
    <phoneticPr fontId="37"/>
  </si>
  <si>
    <t>土壌含有量基準不適合</t>
    <phoneticPr fontId="37"/>
  </si>
  <si>
    <t>土壌溶出量基準不適合</t>
    <phoneticPr fontId="37"/>
  </si>
  <si>
    <t>第二溶出量基準不適合</t>
    <phoneticPr fontId="37"/>
  </si>
  <si>
    <t>所属1</t>
    <rPh sb="0" eb="2">
      <t>ショゾク</t>
    </rPh>
    <phoneticPr fontId="37"/>
  </si>
  <si>
    <t>電子メールアドレス1</t>
    <rPh sb="0" eb="2">
      <t>デンシ</t>
    </rPh>
    <phoneticPr fontId="37"/>
  </si>
  <si>
    <t>役職および氏名1</t>
    <phoneticPr fontId="19"/>
  </si>
  <si>
    <t>役職および氏名2</t>
  </si>
  <si>
    <t>役職および氏名3</t>
  </si>
  <si>
    <t>役職および氏名4</t>
  </si>
  <si>
    <t>役職および氏名5</t>
  </si>
  <si>
    <t>役職および氏名6</t>
  </si>
  <si>
    <t>役職および氏名7</t>
  </si>
  <si>
    <t>役職および氏名8</t>
  </si>
  <si>
    <t>役職および氏名9</t>
  </si>
  <si>
    <t>役職および氏名10</t>
  </si>
  <si>
    <t>区市町村1</t>
    <phoneticPr fontId="37"/>
  </si>
  <si>
    <t>区市町村以降1</t>
    <rPh sb="4" eb="6">
      <t>イコウ</t>
    </rPh>
    <phoneticPr fontId="37"/>
  </si>
  <si>
    <t>区市町村2</t>
  </si>
  <si>
    <t>区市町村以降2</t>
    <rPh sb="4" eb="6">
      <t>イコウ</t>
    </rPh>
    <phoneticPr fontId="37"/>
  </si>
  <si>
    <t>会社名又は氏名1</t>
    <phoneticPr fontId="37"/>
  </si>
  <si>
    <t>計量証明事業登録1</t>
    <phoneticPr fontId="37"/>
  </si>
  <si>
    <t>会社名又は氏名2</t>
  </si>
  <si>
    <t>計量証明事業登録2</t>
  </si>
  <si>
    <t>会社名又は氏名3</t>
  </si>
  <si>
    <t>計量証明事業登録3</t>
  </si>
  <si>
    <t>会社名又は氏名4</t>
  </si>
  <si>
    <t>計量証明事業登録4</t>
  </si>
  <si>
    <t>会社名又は氏名5</t>
  </si>
  <si>
    <t>計量証明事業登録5</t>
  </si>
  <si>
    <t>指定調査機関の指定番号1</t>
    <phoneticPr fontId="37"/>
  </si>
  <si>
    <t>指定調査機関の指定番号2</t>
  </si>
  <si>
    <t>指定調査機関の指定番号3</t>
  </si>
  <si>
    <t>指定調査機関の指定番号4</t>
  </si>
  <si>
    <t>指定調査機関の指定番号5</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</si>
  <si>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</si>
  <si>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</si>
  <si>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</si>
  <si>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</si>
  <si>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</si>
  <si>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</si>
  <si>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</si>
  <si>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</si>
  <si>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</si>
  <si>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</si>
  <si>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</si>
  <si>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</si>
  <si>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</si>
  <si>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</si>
  <si>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</si>
  <si>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</si>
  <si>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</si>
  <si>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</si>
  <si>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</si>
  <si>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</si>
  <si>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</si>
  <si>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</si>
  <si>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</si>
  <si>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</si>
  <si>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</si>
  <si>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</si>
  <si>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</si>
  <si>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</si>
  <si>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</si>
  <si>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</si>
  <si>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</si>
  <si>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</si>
  <si>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</si>
  <si>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</si>
  <si>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</si>
  <si>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</si>
  <si>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</si>
  <si>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</si>
  <si>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</si>
  <si>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</si>
  <si>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</si>
  <si>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</si>
  <si>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4"/>
  </si>
  <si>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</si>
  <si>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</si>
  <si>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</si>
  <si>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</si>
  <si>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4"/>
  </si>
  <si>
    <t>無地番道水</t>
    <rPh sb="0" eb="1">
      <t>ム</t>
    </rPh>
    <rPh sb="1" eb="3">
      <t>チバン</t>
    </rPh>
    <rPh sb="3" eb="4">
      <t>ミチ</t>
    </rPh>
    <rPh sb="4" eb="5">
      <t>ミズ</t>
    </rPh>
    <phoneticPr fontId="19"/>
  </si>
  <si>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</si>
  <si>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</si>
  <si>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</si>
  <si>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</si>
  <si>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</si>
  <si>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</si>
  <si>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</si>
  <si>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</si>
  <si>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</si>
  <si>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</si>
  <si>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</si>
  <si>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</si>
  <si>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</si>
  <si>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</si>
  <si>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</si>
  <si>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</si>
  <si>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</si>
  <si>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</si>
  <si>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</si>
  <si>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</si>
  <si>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</si>
  <si>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</si>
  <si>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</si>
  <si>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</si>
  <si>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</si>
  <si>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</si>
  <si>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</si>
  <si>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</si>
  <si>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</si>
  <si>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</si>
  <si>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</si>
  <si>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</si>
  <si>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</si>
  <si>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</si>
  <si>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</si>
  <si>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</si>
  <si>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</si>
  <si>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</si>
  <si>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</si>
  <si>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</si>
  <si>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</si>
  <si>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</si>
  <si>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</si>
  <si>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</si>
  <si>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</si>
  <si>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</si>
  <si>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</si>
  <si>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</si>
  <si>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</si>
  <si>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</si>
  <si>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</si>
  <si>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</si>
  <si>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</si>
  <si>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</si>
  <si>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</si>
  <si>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</si>
  <si>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</si>
  <si>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</si>
  <si>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</si>
  <si>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</si>
  <si>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</si>
  <si>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</si>
  <si>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</si>
  <si>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</si>
  <si>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</si>
  <si>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</si>
  <si>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</si>
  <si>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</si>
  <si>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</si>
  <si>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</si>
  <si>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</si>
  <si>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</si>
  <si>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</si>
  <si>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</si>
  <si>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</si>
  <si>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</si>
  <si>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</si>
  <si>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</si>
  <si>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</si>
  <si>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</si>
  <si>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</si>
  <si>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</si>
  <si>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</si>
  <si>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</si>
  <si>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</si>
  <si>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</si>
  <si>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</si>
  <si>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</si>
  <si>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</si>
  <si>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</si>
  <si>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</si>
  <si>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</si>
  <si>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</si>
  <si>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</si>
  <si>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</si>
  <si>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</si>
  <si>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</si>
  <si>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</si>
  <si>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</si>
  <si>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</si>
  <si>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</si>
  <si>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</si>
  <si>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</si>
  <si>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</si>
  <si>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</si>
  <si>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</si>
  <si>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</si>
  <si>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</si>
  <si>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</si>
  <si>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</si>
  <si>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</si>
  <si>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</si>
  <si>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</si>
  <si>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</si>
  <si>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</si>
  <si>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</si>
  <si>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</si>
  <si>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</si>
  <si>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</si>
  <si>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</si>
  <si>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</si>
  <si>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</si>
  <si>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</si>
  <si>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</si>
  <si>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</si>
  <si>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</si>
  <si>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</si>
  <si>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</si>
  <si>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</si>
  <si>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</si>
  <si>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</si>
  <si>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</si>
  <si>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</si>
  <si>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</si>
  <si>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</si>
  <si>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</si>
  <si>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</si>
  <si>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</si>
  <si>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</si>
  <si>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</si>
  <si>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</si>
  <si>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</si>
  <si>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</si>
  <si>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</si>
  <si>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</si>
  <si>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</si>
  <si>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</si>
  <si>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</si>
  <si>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</si>
  <si>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</si>
  <si>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</si>
  <si>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</si>
  <si>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</si>
  <si>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</si>
  <si>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</si>
  <si>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</si>
  <si>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</si>
  <si>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</si>
  <si>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</si>
  <si>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</si>
  <si>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</si>
  <si>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</si>
  <si>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</si>
  <si>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</si>
  <si>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</si>
  <si>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</si>
  <si>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</si>
  <si>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</si>
  <si>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</si>
  <si>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</si>
  <si>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</si>
  <si>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</si>
  <si>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</si>
  <si>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</si>
  <si>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</si>
  <si>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</si>
  <si>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</si>
  <si>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</si>
  <si>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</si>
  <si>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</si>
  <si>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</si>
  <si>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</si>
  <si>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</si>
  <si>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</si>
  <si>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</si>
  <si>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</si>
  <si>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</si>
  <si>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</si>
  <si>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</si>
  <si>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</si>
  <si>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</si>
  <si>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</si>
  <si>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</si>
  <si>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</si>
  <si>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</si>
  <si>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</si>
  <si>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</si>
  <si>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</si>
  <si>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</si>
  <si>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</si>
  <si>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</si>
  <si>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</si>
  <si>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</si>
  <si>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</si>
  <si>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</si>
  <si>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</si>
  <si>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</si>
  <si>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</si>
  <si>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</si>
  <si>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</si>
  <si>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</si>
  <si>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</si>
  <si>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</si>
  <si>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</si>
  <si>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</si>
  <si>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</si>
  <si>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</si>
  <si>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</si>
  <si>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</si>
  <si>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</si>
  <si>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</si>
  <si>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</si>
  <si>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</si>
  <si>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</si>
  <si>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</si>
  <si>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</si>
  <si>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</si>
  <si>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</si>
  <si>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</si>
  <si>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</si>
  <si>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</si>
  <si>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</si>
  <si>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</si>
  <si>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</si>
  <si>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</si>
  <si>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</si>
  <si>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</si>
  <si>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</si>
  <si>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</si>
  <si>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</si>
  <si>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</si>
  <si>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</si>
  <si>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</si>
  <si>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</si>
  <si>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</si>
  <si>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</si>
  <si>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7"/>
  </si>
  <si>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</si>
  <si>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</si>
  <si>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</si>
  <si>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</si>
  <si>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</si>
  <si>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</si>
  <si>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</si>
  <si>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</si>
  <si>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37"/>
  </si>
  <si>
    <t>地下水汚染の拡大の防止</t>
    <rPh sb="0" eb="3">
      <t>チカスイ</t>
    </rPh>
    <rPh sb="3" eb="5">
      <t>オセン</t>
    </rPh>
    <rPh sb="6" eb="8">
      <t>カクダイ</t>
    </rPh>
    <rPh sb="9" eb="11">
      <t>ボウシ</t>
    </rPh>
    <phoneticPr fontId="37"/>
  </si>
  <si>
    <t>第116条第４項</t>
  </si>
  <si>
    <t>第116条第８項</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</si>
  <si>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</si>
  <si>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</si>
  <si>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</si>
  <si>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</si>
  <si>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</si>
  <si>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</si>
  <si>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4"/>
  </si>
  <si>
    <t>届出予定</t>
  </si>
  <si>
    <t>×</t>
  </si>
  <si>
    <t>汚染土壌を運搬する者</t>
    <rPh sb="0" eb="2">
      <t>オセン</t>
    </rPh>
    <rPh sb="2" eb="4">
      <t>ドジョウ</t>
    </rPh>
    <phoneticPr fontId="1"/>
  </si>
  <si>
    <t>第４条第３項の命令に係る調査</t>
  </si>
  <si>
    <t>水</t>
    <rPh sb="0" eb="1">
      <t>ミズ</t>
    </rPh>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</si>
  <si>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</si>
  <si>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</si>
  <si>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</si>
  <si>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</si>
  <si>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</si>
  <si>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</si>
  <si>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</si>
  <si>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</si>
  <si>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</si>
  <si>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</si>
  <si>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</si>
  <si>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</si>
  <si>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4"/>
  </si>
  <si>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</si>
  <si>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</si>
  <si>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</si>
  <si>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</si>
  <si>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</si>
  <si>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</si>
  <si>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</si>
  <si>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</si>
  <si>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</si>
  <si>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</si>
  <si>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</si>
  <si>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</si>
  <si>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</si>
  <si>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</si>
  <si>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</si>
  <si>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</si>
  <si>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</si>
  <si>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</si>
  <si>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</si>
  <si>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</si>
  <si>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</si>
  <si>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</si>
  <si>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</si>
  <si>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</si>
  <si>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</si>
  <si>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</si>
  <si>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</si>
  <si>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37"/>
  </si>
  <si>
    <t>土壌汚染の除去</t>
    <rPh sb="0" eb="2">
      <t>ドジョウ</t>
    </rPh>
    <rPh sb="2" eb="4">
      <t>オセン</t>
    </rPh>
    <rPh sb="5" eb="7">
      <t>ジョキョ</t>
    </rPh>
    <phoneticPr fontId="37"/>
  </si>
  <si>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</si>
  <si>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</si>
  <si>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</si>
  <si>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</si>
  <si>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</si>
  <si>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</si>
  <si>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</si>
  <si>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</si>
  <si>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</si>
  <si>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</si>
  <si>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</si>
  <si>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</si>
  <si>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</si>
  <si>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</si>
  <si>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</si>
  <si>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</si>
  <si>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</si>
  <si>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</si>
  <si>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</si>
  <si>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</si>
  <si>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</si>
  <si>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</si>
  <si>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</si>
  <si>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</si>
  <si>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37"/>
  </si>
  <si>
    <t>土壌汚染の除去（原位置浄化）</t>
  </si>
  <si>
    <t>第116条の２第２項で準用する第116条第４項</t>
  </si>
  <si>
    <t>第116条の２第２項で準用する第116条第８項</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</si>
  <si>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</si>
  <si>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</si>
  <si>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</si>
  <si>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</si>
  <si>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</si>
  <si>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</si>
  <si>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</si>
  <si>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</si>
  <si>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</si>
  <si>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</si>
  <si>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</si>
  <si>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</si>
  <si>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</si>
  <si>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</si>
  <si>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</si>
  <si>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</si>
  <si>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</si>
  <si>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</si>
  <si>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遮断工封じ込め</t>
  </si>
  <si>
    <t>不溶化</t>
    <rPh sb="0" eb="2">
      <t>フヨウ</t>
    </rPh>
    <rPh sb="2" eb="3">
      <t>カ</t>
    </rPh>
    <phoneticPr fontId="37"/>
  </si>
  <si>
    <t>不溶化</t>
    <rPh sb="0" eb="2">
      <t>フヨウ</t>
    </rPh>
    <rPh sb="2" eb="3">
      <t>カ</t>
    </rPh>
    <phoneticPr fontId="51"/>
  </si>
  <si>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</si>
  <si>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</si>
  <si>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</si>
  <si>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</si>
  <si>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</si>
  <si>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</si>
  <si>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</si>
  <si>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</si>
  <si>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</si>
  <si>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</si>
  <si>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51"/>
  </si>
  <si>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</si>
  <si>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</si>
  <si>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</si>
  <si>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</si>
  <si>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</si>
  <si>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</si>
  <si>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</si>
  <si>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</si>
  <si>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</si>
  <si>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</si>
  <si>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</si>
  <si>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</si>
  <si>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</si>
  <si>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</si>
  <si>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</si>
  <si>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</si>
  <si>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</si>
  <si>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</si>
  <si>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</si>
  <si>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</si>
  <si>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</si>
  <si>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</si>
  <si>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</si>
  <si>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</si>
  <si>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7"/>
  </si>
  <si>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</si>
  <si>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</si>
  <si>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</si>
  <si>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</si>
  <si>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</si>
  <si>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</si>
  <si>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7"/>
  </si>
  <si>
    <t>二年間モニタリング結果の報告</t>
    <rPh sb="0" eb="3">
      <t>ニネンカン</t>
    </rPh>
    <rPh sb="9" eb="11">
      <t>ケッカ</t>
    </rPh>
    <rPh sb="12" eb="14">
      <t>ホウコク</t>
    </rPh>
    <phoneticPr fontId="5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</si>
  <si>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</si>
  <si>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</si>
  <si>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</si>
  <si>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</si>
  <si>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</si>
  <si>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</si>
  <si>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</si>
  <si>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</si>
  <si>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</si>
  <si>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</si>
  <si>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</si>
  <si>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</si>
  <si>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</si>
  <si>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</si>
  <si>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</si>
  <si>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</si>
  <si>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</si>
  <si>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</si>
  <si>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</si>
  <si>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</si>
  <si>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</si>
  <si>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</si>
  <si>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</si>
  <si>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</si>
  <si>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</si>
  <si>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</si>
  <si>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</si>
  <si>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</si>
  <si>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</si>
  <si>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</si>
  <si>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</si>
  <si>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</si>
  <si>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</si>
  <si>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</si>
  <si>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</si>
  <si>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</si>
  <si>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</si>
  <si>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</si>
  <si>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</si>
  <si>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</si>
  <si>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</si>
  <si>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</si>
  <si>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</si>
  <si>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</si>
  <si>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</si>
  <si>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</si>
  <si>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</si>
  <si>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</si>
  <si>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</si>
  <si>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</si>
  <si>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</si>
  <si>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</si>
  <si>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</si>
  <si>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</si>
  <si>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</si>
  <si>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</si>
  <si>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</si>
  <si>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</si>
  <si>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</si>
  <si>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</si>
  <si>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</si>
  <si>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</si>
  <si>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</si>
  <si>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</si>
  <si>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</si>
  <si>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</si>
  <si>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</si>
  <si>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</si>
  <si>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</si>
  <si>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</si>
  <si>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</si>
  <si>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</si>
  <si>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</si>
  <si>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</si>
  <si>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</si>
  <si>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</si>
  <si>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</si>
  <si>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</si>
  <si>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</si>
  <si>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</si>
  <si>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</si>
  <si>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</si>
  <si>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</si>
  <si>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</si>
  <si>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</si>
  <si>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</si>
  <si>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</si>
  <si>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</si>
  <si>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</si>
  <si>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</si>
  <si>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</si>
  <si>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</si>
  <si>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</si>
  <si>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</si>
  <si>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</si>
  <si>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</si>
  <si>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</si>
  <si>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</si>
  <si>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</si>
  <si>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</si>
  <si>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</si>
  <si>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</si>
  <si>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</si>
  <si>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</si>
  <si>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</si>
  <si>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</si>
  <si>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</si>
  <si>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</si>
  <si>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</si>
  <si>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</si>
  <si>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</si>
  <si>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</si>
  <si>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</si>
  <si>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</si>
  <si>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</si>
  <si>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</si>
  <si>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</si>
  <si>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</si>
  <si>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</si>
  <si>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</si>
  <si>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</si>
  <si>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</si>
  <si>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</si>
  <si>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</si>
  <si>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</si>
  <si>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</si>
  <si>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</si>
  <si>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</si>
  <si>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</si>
  <si>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</si>
  <si>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</si>
  <si>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</si>
  <si>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</si>
  <si>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</si>
  <si>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</si>
  <si>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</si>
  <si>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</si>
  <si>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</si>
  <si>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</si>
  <si>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</si>
  <si>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</si>
  <si>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</si>
  <si>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</si>
  <si>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</si>
  <si>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</si>
  <si>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</si>
  <si>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</si>
  <si>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</si>
  <si>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</si>
  <si>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</si>
  <si>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</si>
  <si>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</si>
  <si>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</si>
  <si>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</si>
  <si>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</si>
  <si>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</si>
  <si>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</si>
  <si>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</si>
  <si>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</si>
  <si>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</si>
  <si>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</si>
  <si>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</si>
  <si>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</si>
  <si>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</si>
  <si>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</si>
  <si>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</si>
  <si>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</si>
  <si>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</si>
  <si>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</si>
  <si>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</si>
  <si>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</si>
  <si>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</si>
  <si>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</si>
  <si>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</si>
  <si>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</si>
  <si>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</si>
  <si>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</si>
  <si>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</si>
  <si>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</si>
  <si>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</si>
  <si>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</si>
  <si>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</si>
  <si>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</si>
  <si>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</si>
  <si>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</si>
  <si>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</si>
  <si>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</si>
  <si>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</si>
  <si>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</si>
  <si>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</si>
  <si>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</si>
  <si>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</si>
  <si>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</si>
  <si>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</si>
  <si>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</si>
  <si>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</si>
  <si>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</si>
  <si>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</si>
  <si>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</si>
  <si>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</si>
  <si>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</si>
  <si>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</si>
  <si>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</si>
  <si>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</si>
  <si>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</si>
  <si>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</si>
  <si>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</si>
  <si>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</si>
  <si>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</si>
  <si>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</si>
  <si>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</si>
  <si>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</si>
  <si>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</si>
  <si>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</si>
  <si>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</si>
  <si>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</si>
  <si>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</si>
  <si>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</si>
  <si>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</si>
  <si>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</si>
  <si>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</si>
  <si>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</si>
  <si>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</si>
  <si>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</si>
  <si>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</si>
  <si>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</si>
  <si>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</si>
  <si>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</si>
  <si>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</si>
  <si>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</si>
  <si>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</si>
  <si>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</si>
  <si>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</si>
  <si>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</si>
  <si>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</si>
  <si>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</si>
  <si>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</si>
  <si>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</si>
  <si>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</si>
  <si>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</si>
  <si>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</si>
  <si>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</si>
  <si>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</si>
  <si>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</si>
  <si>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</si>
  <si>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</si>
  <si>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</si>
  <si>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</si>
  <si>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</si>
  <si>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</si>
  <si>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</si>
  <si>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</si>
  <si>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</si>
  <si>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</si>
  <si>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</si>
  <si>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</si>
  <si>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</si>
  <si>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</si>
  <si>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</si>
  <si>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</si>
  <si>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</si>
  <si>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</si>
  <si>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</si>
  <si>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</si>
  <si>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</si>
  <si>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</si>
  <si>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</si>
  <si>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</si>
  <si>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</si>
  <si>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</si>
  <si>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</si>
  <si>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</si>
  <si>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</si>
  <si>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</si>
  <si>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</si>
  <si>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</si>
  <si>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</si>
  <si>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</si>
  <si>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</si>
  <si>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</si>
  <si>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</si>
  <si>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</si>
  <si>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</si>
  <si>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</si>
  <si>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</si>
  <si>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</si>
  <si>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</si>
  <si>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</si>
  <si>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</si>
  <si>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</si>
  <si>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</si>
  <si>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</si>
  <si>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</si>
  <si>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</si>
  <si>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</si>
  <si>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</si>
  <si>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</si>
  <si>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</si>
  <si>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</si>
  <si>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</si>
  <si>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</si>
  <si>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</si>
  <si>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</si>
  <si>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</si>
  <si>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</si>
  <si>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</si>
  <si>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</si>
  <si>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区画基準 高さ</t>
    <phoneticPr fontId="12"/>
  </si>
  <si>
    <t>（TP+m）</t>
    <phoneticPr fontId="12"/>
  </si>
  <si>
    <t>TP</t>
    <phoneticPr fontId="12"/>
  </si>
  <si>
    <t>（AP+m）</t>
    <phoneticPr fontId="12"/>
  </si>
  <si>
    <t>AP</t>
    <phoneticPr fontId="12"/>
  </si>
  <si>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</si>
  <si>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</si>
  <si>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</si>
  <si>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</si>
  <si>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</si>
  <si>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</si>
  <si>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</si>
  <si>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</si>
  <si>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</si>
  <si>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</si>
  <si>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</si>
  <si>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</si>
  <si>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</si>
  <si>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</si>
  <si>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</si>
  <si>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</si>
  <si>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</si>
  <si>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</si>
  <si>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</si>
  <si>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</si>
  <si>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※記載行が足りない場合は30番目の行をコピーして行を追加してください。</t>
  </si>
  <si>
    <t>この行より上に行を追加してください。</t>
  </si>
  <si>
    <t>別紙「土壌汚染対策計画確認シート」のとおり</t>
    <phoneticPr fontId="12"/>
  </si>
  <si>
    <t>別紙「汚染拡散防止確認シート」のとおり</t>
    <phoneticPr fontId="12"/>
  </si>
  <si>
    <t>申請者10</t>
    <rPh sb="0" eb="3">
      <t>シンセイシャ</t>
    </rPh>
    <phoneticPr fontId="19"/>
  </si>
  <si>
    <t>※申請者欄は必要な個所だけを入力し、印刷時には不要な行を非表示にしてください。</t>
    <rPh sb="1" eb="3">
      <t>シンセイ</t>
    </rPh>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</si>
  <si>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</si>
  <si>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</si>
  <si>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</si>
  <si>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</si>
  <si>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</si>
  <si>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</si>
  <si>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u_t_yoshiki_20</t>
  </si>
  <si>
    <t>（入力用シート）汚染状態一覧_様式20</t>
  </si>
  <si>
    <t>区市町村3</t>
  </si>
  <si>
    <t>区市町村以降3</t>
    <rPh sb="4" eb="6">
      <t>イコウ</t>
    </rPh>
    <phoneticPr fontId="37"/>
  </si>
  <si>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</si>
  <si>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</si>
  <si>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</si>
  <si>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</si>
  <si>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</si>
  <si>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</si>
  <si>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</si>
  <si>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</si>
  <si>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</si>
  <si>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</si>
  <si>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rPh sb="0" eb="2">
      <t>ショゾク</t>
    </rPh>
    <phoneticPr fontId="37"/>
  </si>
  <si>
    <t>氏名2</t>
    <rPh sb="0" eb="2">
      <t>シメイ</t>
    </rPh>
    <phoneticPr fontId="37"/>
  </si>
  <si>
    <t>電話番号2</t>
    <rPh sb="0" eb="4">
      <t>デンワバンゴウ</t>
    </rPh>
    <phoneticPr fontId="37"/>
  </si>
  <si>
    <t>電子メールアドレス2</t>
    <rPh sb="0" eb="2">
      <t>デンシ</t>
    </rPh>
    <phoneticPr fontId="37"/>
  </si>
  <si>
    <t>所属3</t>
    <rPh sb="0" eb="2">
      <t>ショゾク</t>
    </rPh>
    <phoneticPr fontId="37"/>
  </si>
  <si>
    <t>氏名3</t>
    <rPh sb="0" eb="2">
      <t>シメイ</t>
    </rPh>
    <phoneticPr fontId="37"/>
  </si>
  <si>
    <t>電話番号3</t>
    <rPh sb="0" eb="4">
      <t>デンワバンゴウ</t>
    </rPh>
    <phoneticPr fontId="37"/>
  </si>
  <si>
    <t>電子メールアドレス3</t>
    <rPh sb="0" eb="2">
      <t>デンシ</t>
    </rPh>
    <phoneticPr fontId="37"/>
  </si>
  <si>
    <t>所属4</t>
    <rPh sb="0" eb="2">
      <t>ショゾク</t>
    </rPh>
    <phoneticPr fontId="37"/>
  </si>
  <si>
    <t>氏名4</t>
    <rPh sb="0" eb="2">
      <t>シメイ</t>
    </rPh>
    <phoneticPr fontId="37"/>
  </si>
  <si>
    <t>電話番号4</t>
    <rPh sb="0" eb="4">
      <t>デンワバンゴウ</t>
    </rPh>
    <phoneticPr fontId="37"/>
  </si>
  <si>
    <t>電子メールアドレス4</t>
    <rPh sb="0" eb="2">
      <t>デンシ</t>
    </rPh>
    <phoneticPr fontId="37"/>
  </si>
  <si>
    <t>所属5</t>
    <rPh sb="0" eb="2">
      <t>ショゾク</t>
    </rPh>
    <phoneticPr fontId="37"/>
  </si>
  <si>
    <t>氏名5</t>
    <rPh sb="0" eb="2">
      <t>シメイ</t>
    </rPh>
    <phoneticPr fontId="37"/>
  </si>
  <si>
    <t>電話番号5</t>
    <rPh sb="0" eb="4">
      <t>デンワバンゴウ</t>
    </rPh>
    <phoneticPr fontId="37"/>
  </si>
  <si>
    <t>電子メールアドレス5</t>
    <rPh sb="0" eb="2">
      <t>デンシ</t>
    </rPh>
    <phoneticPr fontId="37"/>
  </si>
  <si>
    <t>データ最終列番号</t>
  </si>
  <si>
    <t>u_field_010</t>
  </si>
  <si>
    <t>u_field_020_010_010</t>
  </si>
  <si>
    <t>u_field_020_020_010</t>
  </si>
  <si>
    <t>u_field_020_030_010</t>
  </si>
  <si>
    <t>u_field_020_010_020</t>
  </si>
  <si>
    <t>u_field_020_020_020</t>
  </si>
  <si>
    <t>u_field_020_030_020</t>
  </si>
  <si>
    <t>u_field_020_010_030</t>
  </si>
  <si>
    <t>u_field_020_020_030</t>
  </si>
  <si>
    <t>u_field_020_030_030</t>
  </si>
  <si>
    <t>u_field_020_010_040</t>
  </si>
  <si>
    <t>u_field_020_020_040</t>
  </si>
  <si>
    <t>u_field_020_030_040</t>
  </si>
  <si>
    <t>u_field_020_010_050</t>
  </si>
  <si>
    <t>u_field_020_020_050</t>
  </si>
  <si>
    <t>u_field_020_030_050</t>
  </si>
  <si>
    <t>u_field_020_010_060</t>
  </si>
  <si>
    <t>u_field_020_020_060</t>
  </si>
  <si>
    <t>u_field_020_030_060</t>
  </si>
  <si>
    <t>u_field_020_010_070</t>
  </si>
  <si>
    <t>u_field_020_020_070</t>
  </si>
  <si>
    <t>u_field_020_030_070</t>
  </si>
  <si>
    <t>u_field_020_010_080</t>
  </si>
  <si>
    <t>u_field_020_020_080</t>
  </si>
  <si>
    <t>u_field_020_030_080</t>
  </si>
  <si>
    <t>u_field_020_010_090</t>
  </si>
  <si>
    <t>u_field_020_020_090</t>
  </si>
  <si>
    <t>u_field_020_030_090</t>
  </si>
  <si>
    <t>u_field_020_010_100</t>
  </si>
  <si>
    <t>u_field_020_020_100</t>
  </si>
  <si>
    <t>u_field_020_030_100</t>
  </si>
  <si>
    <t>u_field_030_010_010</t>
  </si>
  <si>
    <t>u_field_030_020_010</t>
  </si>
  <si>
    <t>u_field_030_010_020</t>
  </si>
  <si>
    <t>u_field_030_020_020</t>
  </si>
  <si>
    <t>u_field_030_010_030</t>
  </si>
  <si>
    <t>u_field_030_020_030</t>
  </si>
  <si>
    <t>u_field_040</t>
  </si>
  <si>
    <t>u_field_050</t>
  </si>
  <si>
    <t>u_field_060</t>
  </si>
  <si>
    <t>u_field_070</t>
  </si>
  <si>
    <t>u_field_080</t>
  </si>
  <si>
    <t>u_field_090</t>
  </si>
  <si>
    <t>u_field_100_010_010</t>
  </si>
  <si>
    <t>u_field_100_020_010</t>
  </si>
  <si>
    <t>u_field_100_010_020</t>
  </si>
  <si>
    <t>u_field_100_020_020</t>
  </si>
  <si>
    <t>u_field_100_010_030</t>
  </si>
  <si>
    <t>u_field_100_020_030</t>
  </si>
  <si>
    <t>u_field_100_010_040</t>
  </si>
  <si>
    <t>u_field_100_020_040</t>
  </si>
  <si>
    <t>u_field_100_010_050</t>
  </si>
  <si>
    <t>u_field_100_020_050</t>
  </si>
  <si>
    <t>u_field_100_010_060</t>
  </si>
  <si>
    <t>u_field_100_020_060</t>
  </si>
  <si>
    <t>u_field_100_010_070</t>
  </si>
  <si>
    <t>u_field_100_020_070</t>
  </si>
  <si>
    <t>u_field_100_010_080</t>
  </si>
  <si>
    <t>u_field_100_020_080</t>
  </si>
  <si>
    <t>u_field_100_010_090</t>
  </si>
  <si>
    <t>u_field_100_020_090</t>
  </si>
  <si>
    <t>u_field_100_010_100</t>
  </si>
  <si>
    <t>u_field_100_020_100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</si>
  <si>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</si>
  <si>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</si>
  <si>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</si>
  <si>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</si>
  <si>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</si>
  <si>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</si>
  <si>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</si>
  <si>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</si>
  <si>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</si>
  <si>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</si>
  <si>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</si>
  <si>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</si>
  <si>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</si>
  <si>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</si>
  <si>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</si>
  <si>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</si>
  <si>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</si>
  <si>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</si>
  <si>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</si>
  <si>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</si>
  <si>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</si>
  <si>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</si>
  <si>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</si>
  <si>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</si>
  <si>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</si>
  <si>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</si>
  <si>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</si>
  <si>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</si>
  <si>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</si>
  <si>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</si>
  <si>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</si>
  <si>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</si>
  <si>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</si>
  <si>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</si>
  <si>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</si>
  <si>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</si>
  <si>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</si>
  <si>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</si>
  <si>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</si>
  <si>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指定を受けたい土地の所在地一覧</t>
  </si>
  <si>
    <t>※詳細は別紙「指定を受けたい土地の所在地一覧」のとおり</t>
    <phoneticPr fontId="19"/>
  </si>
  <si>
    <t>シート「指定を受けたい土地の所在地一覧」よりご記入ください。</t>
    <rPh sb="23" eb="25">
      <t>キニュウ</t>
    </rPh>
    <phoneticPr fontId="19"/>
  </si>
  <si>
    <t>無地番、道、水の場合は、「区市町村」と「無地番道水」へ記入してください。その他項目の入力は不要です。</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</si>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</sst>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sz val="11"/>
      <color theme="1"/>
      <name val="游ゴシック"/>
      <family val="3"/>
      <charset val="128"/>
      <scheme val="minor"/>
    </font>
    <font>
      <b/>
      <sz val="10.5"/>
      <color theme="1"/>
      <name val="Meiryo UI"/>
      <family val="3"/>
      <charset val="128"/>
    </font>
    <font>
      <sz val="10.5"/>
      <color theme="1"/>
      <name val="Meiryo UI"/>
      <family val="3"/>
      <charset val="128"/>
    </font>
    <font>
      <b/>
      <sz val="11"/>
      <color theme="1"/>
      <name val="游ゴシック"/>
      <family val="3"/>
      <charset val="128"/>
      <scheme val="minor"/>
    </font>
    <font>
      <sz val="10.5"/>
      <name val="Meiryo UI"/>
      <family val="3"/>
      <charset val="128"/>
    </font>
    <font>
      <b/>
      <sz val="14"/>
      <color theme="1"/>
      <name val="Meiryo UI"/>
      <family val="3"/>
      <charset val="128"/>
    </font>
    <font>
      <b/>
      <sz val="10.5"/>
      <name val="Meiryo UI"/>
      <family val="3"/>
      <charset val="128"/>
    </font>
    <font>
      <sz val="11"/>
      <name val="ＭＳ Ｐ明朝"/>
      <family val="1"/>
      <charset val="128"/>
    </font>
    <font>
      <sz val="14"/>
      <name val="ＭＳ Ｐ明朝"/>
      <family val="1"/>
      <charset val="128"/>
    </font>
    <font>
      <sz val="11"/>
      <color rgb="FF00B050"/>
      <name val="ＭＳ Ｐ明朝"/>
      <family val="1"/>
      <charset val="128"/>
    </font>
    <font>
      <vertAlign val="superscript"/>
      <sz val="10.5"/>
      <name val="Meiryo UI"/>
      <family val="3"/>
      <charset val="128"/>
    </font>
    <font>
      <u/>
      <sz val="10.5"/>
      <name val="Meiryo UI"/>
      <family val="3"/>
      <charset val="128"/>
    </font>
    <font>
      <sz val="10.5"/>
      <color rgb="FF00B050"/>
      <name val="Meiryo UI"/>
      <family val="3"/>
      <charset val="128"/>
    </font>
    <font>
      <b/>
      <u/>
      <sz val="10.5"/>
      <name val="Meiryo UI"/>
      <family val="3"/>
      <charset val="128"/>
    </font>
    <font>
      <sz val="6"/>
      <name val="游ゴシック"/>
      <family val="3"/>
      <charset val="128"/>
      <scheme val="minor"/>
    </font>
    <font>
      <b/>
      <sz val="11"/>
      <color theme="1"/>
      <name val="ＭＳ 明朝"/>
      <family val="1"/>
      <charset val="128"/>
    </font>
    <font>
      <sz val="11"/>
      <color theme="1"/>
      <name val="ＭＳ 明朝"/>
      <family val="1"/>
      <charset val="128"/>
    </font>
    <font>
      <b/>
      <sz val="10.5"/>
      <color rgb="FFC00000"/>
      <name val="Meiryo UI"/>
      <family val="3"/>
      <charset val="128"/>
    </font>
    <font>
      <sz val="10.5"/>
      <color rgb="FF242424"/>
      <name val="Meiryo UI"/>
      <family val="3"/>
      <charset val="128"/>
    </font>
    <font>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09">
    <xf numFmtId="0" fontId="0" fillId="0" borderId="0" xfId="0">
      <alignment vertical="center"/>
    </xf>
    <xf numFmtId="0" fontId="23" fillId="0" borderId="0" xfId="0" applyFont="1">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25" fillId="0" borderId="0" xfId="0" applyFont="1">
      <alignment vertical="center"/>
    </xf>
    <xf numFmtId="0" fontId="20" fillId="34" borderId="26" xfId="42" applyFont="1" applyFill="1" applyBorder="1" applyAlignment="1" applyProtection="1">
      <alignment vertical="center" wrapText="1"/>
      <protection locked="0"/>
    </xf>
    <xf numFmtId="0" fontId="20" fillId="33" borderId="26" xfId="42" applyFont="1" applyFill="1" applyBorder="1" applyAlignment="1" applyProtection="1">
      <alignment vertical="center" wrapText="1"/>
      <protection locked="0"/>
    </xf>
    <xf numFmtId="49" fontId="20" fillId="33" borderId="26" xfId="42" applyNumberFormat="1" applyFont="1" applyFill="1" applyBorder="1" applyAlignment="1" applyProtection="1">
      <alignment vertical="center" wrapText="1"/>
      <protection locked="0"/>
    </xf>
    <xf numFmtId="0" fontId="20" fillId="33" borderId="26" xfId="42" applyFont="1" applyFill="1" applyBorder="1" applyAlignment="1" applyProtection="1">
      <alignment horizontal="center" vertical="center" wrapText="1"/>
      <protection locked="0"/>
    </xf>
    <xf numFmtId="0" fontId="20" fillId="33" borderId="26" xfId="42" applyFont="1" applyFill="1" applyBorder="1" applyAlignment="1" applyProtection="1">
      <alignment horizontal="center" vertical="center"/>
      <protection locked="0"/>
    </xf>
    <xf numFmtId="0" fontId="28" fillId="0" borderId="0" xfId="0" applyFo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24" fillId="0" borderId="32" xfId="0" applyFont="1" applyBorder="1" applyAlignment="1">
      <alignment horizontal="left" vertical="center"/>
    </xf>
    <xf numFmtId="0" fontId="29" fillId="0" borderId="33" xfId="0" applyFont="1" applyBorder="1" applyAlignment="1">
      <alignment horizontal="left"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xf>
    <xf numFmtId="0" fontId="30" fillId="0" borderId="0" xfId="0" applyFont="1">
      <alignment vertical="center"/>
    </xf>
    <xf numFmtId="0" fontId="25" fillId="0" borderId="36" xfId="0" applyFont="1" applyBorder="1" applyAlignment="1">
      <alignment horizontal="left" vertical="center"/>
    </xf>
    <xf numFmtId="0" fontId="27" fillId="0" borderId="23" xfId="0" applyFont="1" applyBorder="1" applyAlignment="1">
      <alignment horizontal="left" vertical="center" wrapText="1"/>
    </xf>
    <xf numFmtId="0" fontId="25" fillId="0" borderId="30" xfId="0" applyFont="1" applyBorder="1" applyAlignment="1">
      <alignment horizontal="center" vertical="center" wrapText="1"/>
    </xf>
    <xf numFmtId="0" fontId="31" fillId="37" borderId="37" xfId="0" applyFont="1" applyFill="1" applyBorder="1" applyAlignment="1">
      <alignment horizontal="center" vertical="center"/>
    </xf>
    <xf numFmtId="0" fontId="24" fillId="0" borderId="38" xfId="0" applyFont="1" applyBorder="1" applyAlignment="1">
      <alignment horizontal="left" vertical="center"/>
    </xf>
    <xf numFmtId="0" fontId="29" fillId="0" borderId="28" xfId="0" applyFont="1" applyBorder="1" applyAlignment="1">
      <alignment horizontal="left" vertical="center" wrapText="1"/>
    </xf>
    <xf numFmtId="0" fontId="24" fillId="0" borderId="26" xfId="0" applyFont="1" applyBorder="1" applyAlignment="1">
      <alignment horizontal="center" vertical="center" wrapText="1"/>
    </xf>
    <xf numFmtId="0" fontId="24" fillId="0" borderId="39" xfId="0" applyFont="1" applyBorder="1" applyAlignment="1">
      <alignment horizontal="center" vertical="center"/>
    </xf>
    <xf numFmtId="0" fontId="32" fillId="0" borderId="0" xfId="0" applyFont="1">
      <alignment vertical="center"/>
    </xf>
    <xf numFmtId="0" fontId="25" fillId="0" borderId="40" xfId="0" applyFont="1" applyBorder="1" applyAlignment="1">
      <alignment horizontal="left" vertical="center"/>
    </xf>
    <xf numFmtId="0" fontId="27" fillId="0" borderId="11" xfId="0" applyFont="1" applyBorder="1" applyAlignment="1">
      <alignment horizontal="left" vertical="center" wrapText="1"/>
    </xf>
    <xf numFmtId="0" fontId="25" fillId="0" borderId="25" xfId="0" applyFont="1" applyBorder="1" applyAlignment="1">
      <alignment horizontal="center" vertical="center" wrapText="1"/>
    </xf>
    <xf numFmtId="0" fontId="31" fillId="37" borderId="41" xfId="0" applyFont="1" applyFill="1" applyBorder="1" applyAlignment="1">
      <alignment horizontal="center" vertical="center"/>
    </xf>
    <xf numFmtId="0" fontId="25" fillId="0" borderId="42" xfId="0" applyFont="1" applyBorder="1" applyAlignment="1">
      <alignment horizontal="left" vertical="center"/>
    </xf>
    <xf numFmtId="0" fontId="27" fillId="0" borderId="0" xfId="0" applyFont="1" applyAlignment="1">
      <alignment horizontal="left" vertical="center" wrapText="1"/>
    </xf>
    <xf numFmtId="0" fontId="25" fillId="0" borderId="24" xfId="0" applyFont="1" applyBorder="1" applyAlignment="1">
      <alignment horizontal="center" vertical="center" wrapText="1"/>
    </xf>
    <xf numFmtId="0" fontId="25" fillId="0" borderId="43" xfId="0" applyFont="1" applyBorder="1">
      <alignment vertical="center"/>
    </xf>
    <xf numFmtId="0" fontId="25" fillId="0" borderId="44" xfId="0" applyFont="1" applyBorder="1" applyAlignment="1">
      <alignment horizontal="left" vertical="center"/>
    </xf>
    <xf numFmtId="0" fontId="27" fillId="0" borderId="45" xfId="0" applyFont="1" applyBorder="1" applyAlignment="1">
      <alignment horizontal="left" vertical="center" wrapText="1"/>
    </xf>
    <xf numFmtId="0" fontId="25" fillId="0" borderId="46" xfId="0" applyFont="1" applyBorder="1" applyAlignment="1">
      <alignment horizontal="center" vertical="center" wrapText="1"/>
    </xf>
    <xf numFmtId="0" fontId="31" fillId="37" borderId="47" xfId="0" applyFont="1" applyFill="1" applyBorder="1" applyAlignment="1">
      <alignment horizontal="center" vertical="center"/>
    </xf>
    <xf numFmtId="0" fontId="25" fillId="0" borderId="42" xfId="0" applyFont="1" applyBorder="1">
      <alignment vertical="center"/>
    </xf>
    <xf numFmtId="0" fontId="27" fillId="0" borderId="0" xfId="0" applyFont="1" applyAlignment="1">
      <alignment vertical="center" wrapText="1"/>
    </xf>
    <xf numFmtId="0" fontId="27" fillId="0" borderId="24" xfId="0" applyFont="1" applyBorder="1" applyAlignment="1">
      <alignment horizontal="center" vertical="center" wrapText="1"/>
    </xf>
    <xf numFmtId="0" fontId="25" fillId="0" borderId="48" xfId="0" applyFont="1" applyBorder="1">
      <alignment vertical="center"/>
    </xf>
    <xf numFmtId="0" fontId="27" fillId="0" borderId="49" xfId="0" applyFont="1" applyBorder="1" applyAlignment="1">
      <alignment vertical="center" wrapText="1"/>
    </xf>
    <xf numFmtId="0" fontId="25" fillId="0" borderId="50" xfId="0" applyFont="1" applyBorder="1" applyAlignment="1">
      <alignment horizontal="center" vertical="center" wrapText="1"/>
    </xf>
    <xf numFmtId="0" fontId="25" fillId="0" borderId="51" xfId="0" applyFont="1" applyBorder="1">
      <alignment vertical="center"/>
    </xf>
    <xf numFmtId="0" fontId="31" fillId="37" borderId="43" xfId="0" applyFont="1" applyFill="1" applyBorder="1" applyAlignment="1">
      <alignment horizontal="center" vertical="center"/>
    </xf>
    <xf numFmtId="0" fontId="35" fillId="0" borderId="42" xfId="0" applyFont="1" applyBorder="1">
      <alignment vertical="center"/>
    </xf>
    <xf numFmtId="0" fontId="35" fillId="0" borderId="24" xfId="0" applyFont="1" applyBorder="1" applyAlignment="1">
      <alignment horizontal="center" vertical="center" wrapText="1"/>
    </xf>
    <xf numFmtId="0" fontId="27" fillId="0" borderId="46" xfId="0" applyFont="1" applyBorder="1" applyAlignment="1">
      <alignment horizontal="center" vertical="center" wrapText="1"/>
    </xf>
    <xf numFmtId="0" fontId="31" fillId="37" borderId="51" xfId="0" applyFont="1" applyFill="1" applyBorder="1" applyAlignment="1">
      <alignment horizontal="center" vertical="center"/>
    </xf>
    <xf numFmtId="0" fontId="35" fillId="0" borderId="48" xfId="0" applyFont="1" applyBorder="1">
      <alignment vertical="center"/>
    </xf>
    <xf numFmtId="0" fontId="27" fillId="0" borderId="50" xfId="0" applyFont="1" applyBorder="1" applyAlignment="1">
      <alignment horizontal="center" vertical="center" wrapText="1"/>
    </xf>
    <xf numFmtId="0" fontId="31" fillId="37" borderId="52" xfId="0" applyFont="1" applyFill="1" applyBorder="1" applyAlignment="1">
      <alignment horizontal="center" vertical="center"/>
    </xf>
    <xf numFmtId="0" fontId="27" fillId="0" borderId="14" xfId="0" applyFont="1" applyBorder="1" applyAlignment="1">
      <alignment vertical="center" wrapText="1"/>
    </xf>
    <xf numFmtId="0" fontId="35" fillId="0" borderId="0" xfId="0" applyFont="1" applyAlignment="1">
      <alignment vertical="center" wrapText="1"/>
    </xf>
    <xf numFmtId="0" fontId="35" fillId="0" borderId="0" xfId="0" applyFont="1">
      <alignment vertical="center"/>
    </xf>
    <xf numFmtId="0" fontId="25" fillId="0" borderId="36" xfId="0" applyFont="1" applyBorder="1">
      <alignment vertical="center"/>
    </xf>
    <xf numFmtId="0" fontId="27" fillId="0" borderId="23" xfId="0" applyFont="1" applyBorder="1" applyAlignment="1">
      <alignment vertical="center" wrapText="1"/>
    </xf>
    <xf numFmtId="0" fontId="29" fillId="0" borderId="28" xfId="0" applyFont="1" applyBorder="1" applyAlignment="1">
      <alignment vertical="center" wrapText="1"/>
    </xf>
    <xf numFmtId="0" fontId="31" fillId="38" borderId="43" xfId="0" applyFont="1" applyFill="1" applyBorder="1">
      <alignment vertical="center"/>
    </xf>
    <xf numFmtId="0" fontId="31" fillId="38" borderId="51" xfId="0" applyFont="1" applyFill="1" applyBorder="1">
      <alignment vertical="center"/>
    </xf>
    <xf numFmtId="0" fontId="25" fillId="0" borderId="44" xfId="0" applyFont="1" applyBorder="1">
      <alignment vertical="center"/>
    </xf>
    <xf numFmtId="0" fontId="27" fillId="0" borderId="45" xfId="0" applyFont="1" applyBorder="1" applyAlignment="1">
      <alignment vertical="center" wrapText="1"/>
    </xf>
    <xf numFmtId="0" fontId="25" fillId="0" borderId="53" xfId="0" applyFont="1" applyBorder="1">
      <alignment vertical="center"/>
    </xf>
    <xf numFmtId="0" fontId="27" fillId="0" borderId="54" xfId="0" applyFont="1" applyBorder="1" applyAlignment="1">
      <alignment vertical="center" wrapText="1"/>
    </xf>
    <xf numFmtId="0" fontId="25" fillId="0" borderId="55" xfId="0" applyFont="1" applyBorder="1" applyAlignment="1">
      <alignment horizontal="center" vertical="center" wrapText="1"/>
    </xf>
    <xf numFmtId="0" fontId="31" fillId="37" borderId="56" xfId="0" applyFont="1" applyFill="1" applyBorder="1" applyAlignment="1">
      <alignment horizontal="center" vertical="center"/>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18" fillId="34" borderId="26" xfId="0" applyFont="1" applyFill="1" applyBorder="1" applyAlignment="1" applyProtection="1">
      <alignment vertical="center" wrapText="1"/>
      <protection locked="0"/>
    </xf>
    <xf numFmtId="49" fontId="18" fillId="34" borderId="26" xfId="0" applyNumberFormat="1"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49" fontId="18" fillId="33" borderId="26" xfId="0" applyNumberFormat="1" applyFont="1" applyFill="1" applyBorder="1" applyAlignment="1" applyProtection="1">
      <alignment vertical="center" wrapText="1"/>
      <protection locked="0"/>
    </xf>
    <xf numFmtId="49" fontId="43" fillId="0" borderId="0" xfId="46" applyNumberFormat="1" applyFont="1" applyAlignment="1">
      <alignment vertical="top"/>
    </xf>
    <xf numFmtId="49" fontId="43" fillId="0" borderId="0" xfId="46" applyNumberFormat="1" applyFont="1" applyAlignment="1">
      <alignment vertical="top" wrapText="1"/>
    </xf>
    <xf numFmtId="0" fontId="43" fillId="39" borderId="0" xfId="46" applyFont="1" applyFill="1" applyAlignment="1">
      <alignment vertical="top" wrapText="1"/>
    </xf>
    <xf numFmtId="0" fontId="43" fillId="0" borderId="0" xfId="46" applyFont="1" applyAlignment="1">
      <alignment vertical="top" wrapText="1"/>
    </xf>
    <xf numFmtId="0" fontId="44" fillId="0" borderId="0" xfId="46" applyFont="1" applyAlignment="1">
      <alignment vertical="top" wrapText="1"/>
    </xf>
    <xf numFmtId="0" fontId="43" fillId="0" borderId="0" xfId="46" applyFont="1" applyAlignment="1">
      <alignment vertical="top"/>
    </xf>
    <xf numFmtId="0" fontId="44" fillId="0" borderId="0" xfId="46" applyFont="1" applyAlignment="1">
      <alignment vertical="top"/>
    </xf>
    <xf numFmtId="0" fontId="44" fillId="39" borderId="0" xfId="46" applyFont="1" applyFill="1" applyAlignment="1">
      <alignment vertical="top" wrapText="1"/>
    </xf>
    <xf numFmtId="0" fontId="23" fillId="0" borderId="0" xfId="0" applyFont="1" applyAlignment="1">
      <alignment vertical="top"/>
    </xf>
    <xf numFmtId="49" fontId="26" fillId="34" borderId="26" xfId="46" applyNumberFormat="1" applyFont="1" applyFill="1" applyBorder="1">
      <alignment vertical="center"/>
    </xf>
    <xf numFmtId="0" fontId="26" fillId="39" borderId="26" xfId="46" applyFont="1" applyFill="1" applyBorder="1" applyAlignment="1"/>
    <xf numFmtId="0" fontId="26" fillId="34" borderId="26" xfId="46" applyFont="1" applyFill="1" applyBorder="1" applyAlignment="1"/>
    <xf numFmtId="0" fontId="45" fillId="34" borderId="26" xfId="46" applyFont="1" applyFill="1" applyBorder="1">
      <alignment vertical="center"/>
    </xf>
    <xf numFmtId="49" fontId="26" fillId="34" borderId="26" xfId="44" applyNumberFormat="1" applyFont="1" applyFill="1" applyBorder="1">
      <alignment vertical="center"/>
    </xf>
    <xf numFmtId="0" fontId="46" fillId="34" borderId="26" xfId="46" applyFont="1" applyFill="1" applyBorder="1">
      <alignment vertical="center"/>
    </xf>
    <xf numFmtId="0" fontId="45" fillId="39" borderId="26" xfId="46" applyFont="1" applyFill="1" applyBorder="1">
      <alignment vertical="center"/>
    </xf>
    <xf numFmtId="49" fontId="23" fillId="0" borderId="0" xfId="46" applyNumberFormat="1" applyFont="1">
      <alignment vertical="center"/>
    </xf>
    <xf numFmtId="49" fontId="23" fillId="0" borderId="0" xfId="46" applyNumberFormat="1" applyFont="1" applyAlignment="1">
      <alignment horizontal="left" vertical="center"/>
    </xf>
    <xf numFmtId="0" fontId="23" fillId="39" borderId="0" xfId="46" applyFont="1" applyFill="1" applyAlignment="1"/>
    <xf numFmtId="0" fontId="0" fillId="0" borderId="0" xfId="46" applyFont="1" applyAlignment="1"/>
    <xf numFmtId="0" fontId="48" fillId="0" borderId="0" xfId="46" applyFont="1">
      <alignment vertical="center"/>
    </xf>
    <xf numFmtId="0" fontId="23" fillId="0" borderId="0" xfId="46" applyFont="1" applyAlignment="1"/>
    <xf numFmtId="49" fontId="23" fillId="0" borderId="0" xfId="44" applyNumberFormat="1" applyFont="1">
      <alignment vertical="center"/>
    </xf>
    <xf numFmtId="0" fontId="49" fillId="0" borderId="0" xfId="46" applyFont="1">
      <alignment vertical="center"/>
    </xf>
    <xf numFmtId="0" fontId="50" fillId="0" borderId="0" xfId="46" applyFont="1">
      <alignment vertical="center"/>
    </xf>
    <xf numFmtId="0" fontId="49" fillId="0" borderId="0" xfId="46" quotePrefix="1" applyFont="1">
      <alignment vertical="center"/>
    </xf>
    <xf numFmtId="0" fontId="48" fillId="39" borderId="0" xfId="46" applyFont="1" applyFill="1">
      <alignment vertical="center"/>
    </xf>
    <xf numFmtId="0" fontId="48" fillId="0" borderId="0" xfId="46" applyFont="1" applyAlignment="1">
      <alignment horizontal="left" vertical="center"/>
    </xf>
    <xf numFmtId="0" fontId="49" fillId="39" borderId="0" xfId="46" applyFont="1" applyFill="1">
      <alignment vertical="center"/>
    </xf>
    <xf numFmtId="49" fontId="47" fillId="0" borderId="0" xfId="44" applyNumberFormat="1" applyFont="1">
      <alignment vertical="center"/>
    </xf>
    <xf numFmtId="0" fontId="0" fillId="0" borderId="0" xfId="0" applyAlignment="1">
      <alignment horizontal="left" vertical="center"/>
    </xf>
    <xf numFmtId="0" fontId="23" fillId="39" borderId="0" xfId="0" applyFont="1" applyFill="1">
      <alignment vertical="center"/>
    </xf>
    <xf numFmtId="0" fontId="0" fillId="0" borderId="23" xfId="0" applyBorder="1">
      <alignment vertical="center"/>
    </xf>
    <xf numFmtId="49" fontId="43" fillId="0" borderId="0" xfId="47" applyNumberFormat="1" applyFont="1" applyAlignment="1">
      <alignment vertical="top" wrapText="1"/>
    </xf>
    <xf numFmtId="0" fontId="44" fillId="0" borderId="0" xfId="47" applyFont="1" applyAlignment="1">
      <alignment vertical="top" wrapText="1"/>
    </xf>
    <xf numFmtId="49" fontId="43" fillId="39" borderId="0" xfId="46" applyNumberFormat="1" applyFont="1" applyFill="1" applyAlignment="1">
      <alignment vertical="top" wrapText="1"/>
    </xf>
    <xf numFmtId="49" fontId="26" fillId="39" borderId="26" xfId="46" applyNumberFormat="1" applyFont="1" applyFill="1" applyBorder="1">
      <alignment vertical="center"/>
    </xf>
    <xf numFmtId="0" fontId="45" fillId="34" borderId="26" xfId="46" applyFont="1" applyFill="1" applyBorder="1" applyAlignment="1">
      <alignment vertical="center" wrapText="1"/>
    </xf>
    <xf numFmtId="49" fontId="23" fillId="39" borderId="0" xfId="46" applyNumberFormat="1" applyFont="1" applyFill="1">
      <alignment vertical="center"/>
    </xf>
    <xf numFmtId="0" fontId="0" fillId="37" borderId="26" xfId="0" applyFill="1" applyBorder="1" applyAlignment="1">
      <alignment horizontal="center" vertical="center"/>
    </xf>
    <xf numFmtId="0" fontId="20" fillId="0" borderId="0" xfId="0" applyFont="1">
      <alignment vertical="center"/>
    </xf>
    <xf numFmtId="0" fontId="18" fillId="0" borderId="0" xfId="0" applyFont="1" applyAlignment="1">
      <alignment horizontal="left" vertical="center"/>
    </xf>
    <xf numFmtId="0" fontId="25" fillId="0" borderId="0" xfId="0" applyFont="1" applyAlignment="1">
      <alignment vertical="center" shrinkToFit="1"/>
    </xf>
    <xf numFmtId="0" fontId="18" fillId="0" borderId="11" xfId="0" applyFont="1" applyBorder="1" applyAlignment="1">
      <alignment horizontal="lef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18" fillId="0" borderId="13" xfId="0" applyFont="1" applyBorder="1" applyAlignment="1">
      <alignment vertical="center" wrapText="1"/>
    </xf>
    <xf numFmtId="0" fontId="18" fillId="0" borderId="14" xfId="0" applyFont="1" applyBorder="1" applyAlignment="1">
      <alignment vertical="center" wrapText="1"/>
    </xf>
    <xf numFmtId="0" fontId="24" fillId="0" borderId="0" xfId="0" applyFont="1" applyAlignment="1">
      <alignment vertical="center" wrapText="1"/>
    </xf>
    <xf numFmtId="0" fontId="24" fillId="0" borderId="0" xfId="0" applyFont="1" applyAlignment="1">
      <alignment vertical="center" shrinkToFit="1"/>
    </xf>
    <xf numFmtId="0" fontId="24" fillId="0" borderId="0" xfId="0" applyFont="1">
      <alignment vertical="center"/>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40" fillId="0" borderId="0" xfId="0" applyFont="1">
      <alignment vertical="center"/>
    </xf>
    <xf numFmtId="0" fontId="18" fillId="0" borderId="0" xfId="0" applyFont="1" applyAlignment="1">
      <alignment vertical="center" wrapText="1"/>
    </xf>
    <xf numFmtId="0" fontId="18" fillId="0" borderId="0" xfId="0" applyFont="1" applyAlignment="1">
      <alignment horizontal="righ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41" fillId="0" borderId="0" xfId="0" applyFont="1">
      <alignment vertical="center"/>
    </xf>
    <xf numFmtId="0" fontId="18" fillId="0" borderId="20" xfId="0" applyFont="1" applyBorder="1" applyAlignment="1">
      <alignment vertical="top" wrapText="1"/>
    </xf>
    <xf numFmtId="0" fontId="18" fillId="0" borderId="21"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20" fillId="35" borderId="13" xfId="0" applyFont="1" applyFill="1" applyBorder="1" applyAlignment="1">
      <alignment horizontal="left" vertical="top" shrinkToFit="1"/>
    </xf>
    <xf numFmtId="0" fontId="18" fillId="0" borderId="22" xfId="0" applyFont="1" applyBorder="1" applyAlignment="1">
      <alignment vertical="top" wrapText="1"/>
    </xf>
    <xf numFmtId="0" fontId="18" fillId="0" borderId="26"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20" fillId="0" borderId="0" xfId="42" applyFont="1">
      <alignment vertical="center"/>
    </xf>
    <xf numFmtId="0" fontId="25" fillId="0" borderId="0" xfId="42" applyFont="1">
      <alignment vertical="center"/>
    </xf>
    <xf numFmtId="0" fontId="24" fillId="0" borderId="0" xfId="42" applyFont="1" applyAlignment="1">
      <alignment horizontal="center" vertical="center"/>
    </xf>
    <xf numFmtId="0" fontId="20" fillId="0" borderId="11" xfId="42" applyFont="1" applyBorder="1">
      <alignment vertical="center"/>
    </xf>
    <xf numFmtId="0" fontId="24" fillId="0" borderId="0" xfId="42" applyFont="1" applyAlignment="1">
      <alignment horizontal="center" vertical="center" shrinkToFit="1"/>
    </xf>
    <xf numFmtId="0" fontId="20" fillId="0" borderId="13" xfId="42" applyFont="1" applyBorder="1" applyAlignment="1">
      <alignment vertical="center" wrapText="1"/>
    </xf>
    <xf numFmtId="0" fontId="20" fillId="0" borderId="0" xfId="42" applyFont="1" applyAlignment="1">
      <alignment vertical="center" wrapText="1"/>
    </xf>
    <xf numFmtId="0" fontId="20" fillId="0" borderId="14" xfId="42" applyFont="1" applyBorder="1" applyAlignment="1">
      <alignment vertical="center" wrapText="1"/>
    </xf>
    <xf numFmtId="0" fontId="40" fillId="0" borderId="0" xfId="42" applyFont="1">
      <alignment vertical="center"/>
    </xf>
    <xf numFmtId="0" fontId="24" fillId="0" borderId="0" xfId="42" applyFont="1" applyAlignment="1">
      <alignment vertical="center" shrinkToFit="1"/>
    </xf>
    <xf numFmtId="0" fontId="24" fillId="0" borderId="0" xfId="42" applyFont="1">
      <alignment vertical="center"/>
    </xf>
    <xf numFmtId="0" fontId="20" fillId="35" borderId="27" xfId="42" applyFont="1" applyFill="1" applyBorder="1">
      <alignment vertical="center"/>
    </xf>
    <xf numFmtId="0" fontId="20" fillId="35" borderId="28" xfId="42" applyFont="1" applyFill="1" applyBorder="1">
      <alignment vertical="center"/>
    </xf>
    <xf numFmtId="49" fontId="20" fillId="35" borderId="28" xfId="42" applyNumberFormat="1" applyFont="1" applyFill="1" applyBorder="1">
      <alignment vertical="center"/>
    </xf>
    <xf numFmtId="0" fontId="20" fillId="35" borderId="29" xfId="42" applyFont="1" applyFill="1" applyBorder="1">
      <alignment vertical="center"/>
    </xf>
    <xf numFmtId="0" fontId="20" fillId="0" borderId="18" xfId="42" applyFont="1" applyBorder="1">
      <alignment vertical="center"/>
    </xf>
    <xf numFmtId="0" fontId="20" fillId="0" borderId="23" xfId="42" applyFont="1" applyBorder="1">
      <alignment vertical="center"/>
    </xf>
    <xf numFmtId="0" fontId="20" fillId="0" borderId="19" xfId="42" applyFont="1" applyBorder="1">
      <alignment vertical="center"/>
    </xf>
    <xf numFmtId="0" fontId="25" fillId="0" borderId="0" xfId="42" applyFont="1" applyAlignment="1">
      <alignment vertical="center" shrinkToFit="1"/>
    </xf>
    <xf numFmtId="0" fontId="42" fillId="0" borderId="0" xfId="42" applyFont="1">
      <alignment vertical="center"/>
    </xf>
    <xf numFmtId="0" fontId="20" fillId="0" borderId="0" xfId="42" applyFont="1" applyAlignment="1">
      <alignment horizontal="justify" vertical="center" wrapText="1"/>
    </xf>
    <xf numFmtId="0" fontId="20" fillId="0" borderId="0" xfId="42" applyFont="1" applyAlignment="1">
      <alignment horizontal="left" vertical="center"/>
    </xf>
    <xf numFmtId="0" fontId="38" fillId="0" borderId="0" xfId="42" applyFont="1">
      <alignment vertical="center"/>
    </xf>
    <xf numFmtId="0" fontId="39" fillId="0" borderId="0" xfId="42" applyFont="1">
      <alignment vertical="center"/>
    </xf>
    <xf numFmtId="0" fontId="20" fillId="0" borderId="10" xfId="42" applyFont="1" applyBorder="1">
      <alignment vertical="center"/>
    </xf>
    <xf numFmtId="0" fontId="20" fillId="0" borderId="12" xfId="42" applyFont="1" applyBorder="1">
      <alignment vertical="center"/>
    </xf>
    <xf numFmtId="0" fontId="20" fillId="0" borderId="13" xfId="42" applyFont="1" applyBorder="1">
      <alignment vertical="center"/>
    </xf>
    <xf numFmtId="0" fontId="20" fillId="0" borderId="14" xfId="42" applyFont="1" applyBorder="1">
      <alignment vertical="center"/>
    </xf>
    <xf numFmtId="0" fontId="20" fillId="0" borderId="26" xfId="42" applyFont="1" applyBorder="1">
      <alignment vertical="center"/>
    </xf>
    <xf numFmtId="0" fontId="20" fillId="0" borderId="26" xfId="42" applyFont="1" applyBorder="1" applyAlignment="1">
      <alignment vertical="center" textRotation="255"/>
    </xf>
    <xf numFmtId="0" fontId="20" fillId="36" borderId="26" xfId="42" applyFont="1" applyFill="1" applyBorder="1" applyAlignment="1">
      <alignment horizontal="center" vertical="center"/>
    </xf>
    <xf numFmtId="0" fontId="20" fillId="0" borderId="0" xfId="42" applyFont="1" applyAlignment="1">
      <alignment vertical="center" shrinkToFit="1"/>
    </xf>
    <xf numFmtId="0" fontId="48" fillId="41" borderId="26" xfId="0" applyFont="1" applyFill="1" applyBorder="1" applyAlignment="1">
      <alignment horizontal="center" vertical="center"/>
    </xf>
    <xf numFmtId="49" fontId="25" fillId="0" borderId="59" xfId="0" applyNumberFormat="1" applyFont="1" applyBorder="1">
      <alignment vertical="center"/>
    </xf>
    <xf numFmtId="49" fontId="25" fillId="0" borderId="60" xfId="0" applyNumberFormat="1" applyFont="1" applyBorder="1">
      <alignment vertical="center"/>
    </xf>
    <xf numFmtId="0" fontId="25" fillId="0" borderId="26" xfId="0" applyFont="1" applyBorder="1" applyAlignment="1">
      <alignment vertical="center" wrapText="1"/>
    </xf>
    <xf numFmtId="0" fontId="25" fillId="0" borderId="25" xfId="0" applyFont="1" applyBorder="1" applyAlignment="1">
      <alignment vertical="center" wrapText="1"/>
    </xf>
    <xf numFmtId="0" fontId="25" fillId="40" borderId="25" xfId="0" applyFont="1" applyFill="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horizontal="left" vertical="center" wrapText="1"/>
    </xf>
    <xf numFmtId="0" fontId="25" fillId="40" borderId="24" xfId="0" applyFont="1" applyFill="1" applyBorder="1" applyAlignment="1">
      <alignment horizontal="left" vertical="center" wrapText="1"/>
    </xf>
    <xf numFmtId="0" fontId="25" fillId="0" borderId="24" xfId="0" applyFont="1" applyBorder="1" applyAlignment="1">
      <alignment vertical="center" wrapText="1"/>
    </xf>
    <xf numFmtId="0" fontId="25" fillId="0" borderId="29" xfId="0" applyFont="1" applyBorder="1" applyAlignment="1">
      <alignment vertical="center" wrapText="1"/>
    </xf>
    <xf numFmtId="0" fontId="25" fillId="0" borderId="29" xfId="0" applyFont="1" applyBorder="1" applyAlignment="1">
      <alignment horizontal="left" vertical="center" wrapText="1"/>
    </xf>
    <xf numFmtId="0" fontId="25" fillId="40" borderId="29" xfId="0" applyFont="1" applyFill="1" applyBorder="1" applyAlignment="1">
      <alignment horizontal="left" vertical="center" wrapText="1"/>
    </xf>
    <xf numFmtId="0" fontId="25" fillId="40" borderId="29" xfId="0" applyFont="1" applyFill="1" applyBorder="1" applyAlignment="1">
      <alignment vertical="center" wrapText="1"/>
    </xf>
    <xf numFmtId="0" fontId="25" fillId="0" borderId="26" xfId="0" applyFont="1" applyBorder="1" applyAlignment="1">
      <alignment horizontal="left" vertical="center" wrapText="1"/>
    </xf>
    <xf numFmtId="0" fontId="25" fillId="40" borderId="26" xfId="0" applyFont="1" applyFill="1" applyBorder="1" applyAlignment="1">
      <alignment horizontal="left" vertical="center" wrapText="1"/>
    </xf>
    <xf numFmtId="0" fontId="25" fillId="40" borderId="26" xfId="0" applyFont="1" applyFill="1" applyBorder="1" applyAlignment="1">
      <alignment vertical="center" wrapText="1"/>
    </xf>
    <xf numFmtId="0" fontId="25" fillId="37" borderId="26" xfId="0" applyFont="1" applyFill="1" applyBorder="1" applyAlignment="1">
      <alignment vertical="top" wrapText="1"/>
    </xf>
    <xf numFmtId="178" fontId="25" fillId="0" borderId="57" xfId="0" applyNumberFormat="1" applyFont="1" applyBorder="1" applyAlignment="1">
      <alignment vertical="center" wrapText="1"/>
    </xf>
    <xf numFmtId="0" fontId="25" fillId="0" borderId="57" xfId="0" applyFont="1" applyBorder="1" applyAlignment="1">
      <alignment vertical="center" wrapText="1"/>
    </xf>
    <xf numFmtId="0" fontId="25" fillId="37" borderId="26" xfId="0" applyFont="1" applyFill="1" applyBorder="1" applyAlignment="1">
      <alignment horizontal="center" vertical="center"/>
    </xf>
    <xf numFmtId="0" fontId="20" fillId="0" borderId="26" xfId="42" applyFont="1" applyBorder="1" applyAlignment="1">
      <alignment horizontal="center" vertical="center" wrapText="1"/>
    </xf>
    <xf numFmtId="0" fontId="22" fillId="0" borderId="0" xfId="42" applyFont="1" applyAlignment="1">
      <alignment horizontal="left" vertical="center"/>
    </xf>
    <xf numFmtId="0" fontId="20" fillId="0" borderId="10" xfId="42" applyFont="1" applyBorder="1" applyAlignment="1">
      <alignment vertical="center" wrapText="1"/>
    </xf>
    <xf numFmtId="0" fontId="20" fillId="0" borderId="11" xfId="42" applyFont="1" applyBorder="1" applyAlignment="1">
      <alignment vertical="center" wrapText="1"/>
    </xf>
    <xf numFmtId="0" fontId="20" fillId="0" borderId="11" xfId="42" applyFont="1" applyBorder="1" applyAlignment="1">
      <alignment horizontal="right" vertical="center" wrapText="1"/>
    </xf>
    <xf numFmtId="176" fontId="20" fillId="0" borderId="11" xfId="42" applyNumberFormat="1" applyFont="1" applyBorder="1" applyAlignment="1">
      <alignment horizontal="center" vertical="center" wrapText="1"/>
    </xf>
    <xf numFmtId="0" fontId="20" fillId="0" borderId="12" xfId="42" applyFont="1" applyBorder="1" applyAlignment="1">
      <alignment vertical="center" wrapText="1"/>
    </xf>
    <xf numFmtId="0" fontId="20" fillId="0" borderId="0" xfId="42" applyFont="1" applyAlignment="1">
      <alignment horizontal="right" vertical="center" wrapText="1"/>
    </xf>
    <xf numFmtId="176" fontId="20" fillId="0" borderId="0" xfId="42" applyNumberFormat="1" applyFont="1" applyAlignment="1">
      <alignment horizontal="center" vertical="center" wrapText="1"/>
    </xf>
    <xf numFmtId="0" fontId="20" fillId="0" borderId="13" xfId="42" applyFont="1" applyBorder="1" applyAlignment="1" applyProtection="1">
      <alignment vertical="center" wrapText="1"/>
      <protection locked="0"/>
    </xf>
    <xf numFmtId="0" fontId="20" fillId="0" borderId="26" xfId="42" applyFont="1" applyBorder="1" applyAlignment="1" applyProtection="1">
      <alignment horizontal="center" vertical="center" wrapText="1"/>
      <protection locked="0"/>
    </xf>
    <xf numFmtId="0" fontId="20" fillId="0" borderId="14" xfId="42" applyFont="1" applyBorder="1" applyAlignment="1" applyProtection="1">
      <alignment vertical="center" wrapText="1"/>
      <protection locked="0"/>
    </xf>
    <xf numFmtId="0" fontId="25" fillId="0" borderId="0" xfId="42" applyFont="1" applyProtection="1">
      <alignment vertical="center"/>
      <protection locked="0"/>
    </xf>
    <xf numFmtId="0" fontId="40" fillId="0" borderId="0" xfId="42" applyFont="1" applyProtection="1">
      <alignment vertical="center"/>
      <protection locked="0"/>
    </xf>
    <xf numFmtId="0" fontId="27" fillId="0" borderId="0" xfId="42" applyFont="1" applyProtection="1">
      <alignment vertical="center"/>
      <protection locked="0"/>
    </xf>
    <xf numFmtId="0" fontId="24" fillId="0" borderId="0" xfId="42" applyFont="1" applyProtection="1">
      <alignment vertical="center"/>
      <protection locked="0"/>
    </xf>
    <xf numFmtId="0" fontId="43" fillId="0" borderId="0" xfId="0" applyFont="1" applyAlignment="1">
      <alignment vertical="top" wrapText="1"/>
    </xf>
    <xf numFmtId="0" fontId="43" fillId="0" borderId="0" xfId="0" applyFont="1" applyAlignment="1">
      <alignment vertical="top"/>
    </xf>
    <xf numFmtId="0" fontId="45" fillId="34" borderId="27" xfId="46" applyFont="1" applyFill="1" applyBorder="1">
      <alignment vertical="center"/>
    </xf>
    <xf numFmtId="0" fontId="26" fillId="34" borderId="61" xfId="0" applyFont="1" applyFill="1" applyBorder="1">
      <alignment vertical="center"/>
    </xf>
    <xf numFmtId="0" fontId="26" fillId="34" borderId="15" xfId="0" applyFont="1" applyFill="1" applyBorder="1">
      <alignment vertical="center"/>
    </xf>
    <xf numFmtId="179" fontId="0" fillId="0" borderId="0" xfId="0" applyNumberFormat="1">
      <alignment vertical="center"/>
    </xf>
    <xf numFmtId="179" fontId="53" fillId="0" borderId="0" xfId="42" applyNumberFormat="1" applyFont="1">
      <alignment vertical="center"/>
    </xf>
    <xf numFmtId="179" fontId="25" fillId="0" borderId="26" xfId="0" applyNumberFormat="1" applyFont="1" applyBorder="1" applyAlignment="1">
      <alignment horizontal="center" vertical="center"/>
    </xf>
    <xf numFmtId="0" fontId="25" fillId="0" borderId="0" xfId="0" applyFont="1" applyAlignment="1">
      <alignment horizontal="left" vertical="center" wrapText="1"/>
    </xf>
    <xf numFmtId="0" fontId="18" fillId="33" borderId="26"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20" fillId="33" borderId="18" xfId="0" applyFont="1" applyFill="1" applyBorder="1" applyAlignment="1" applyProtection="1">
      <alignment vertical="center" wrapText="1"/>
      <protection locked="0"/>
    </xf>
    <xf numFmtId="0" fontId="20" fillId="33" borderId="23" xfId="0" applyFont="1" applyFill="1" applyBorder="1" applyAlignment="1" applyProtection="1">
      <alignment vertical="center" wrapText="1"/>
      <protection locked="0"/>
    </xf>
    <xf numFmtId="0" fontId="20" fillId="35" borderId="23" xfId="0" applyFont="1" applyFill="1" applyBorder="1" applyAlignment="1">
      <alignment horizontal="left" vertical="top" wrapText="1"/>
    </xf>
    <xf numFmtId="0" fontId="20" fillId="35" borderId="19" xfId="0" applyFont="1" applyFill="1" applyBorder="1" applyAlignment="1">
      <alignment horizontal="left" vertical="top" wrapText="1"/>
    </xf>
    <xf numFmtId="0" fontId="18" fillId="0" borderId="18" xfId="0" applyFont="1" applyBorder="1" applyAlignment="1">
      <alignment horizontal="left" vertical="center" wrapText="1"/>
    </xf>
    <xf numFmtId="0" fontId="18" fillId="0" borderId="23" xfId="0" applyFont="1" applyBorder="1" applyAlignment="1">
      <alignment horizontal="left" vertical="center" wrapText="1"/>
    </xf>
    <xf numFmtId="0" fontId="18" fillId="0" borderId="19" xfId="0" applyFont="1" applyBorder="1" applyAlignment="1">
      <alignment horizontal="left" vertical="center" wrapText="1"/>
    </xf>
    <xf numFmtId="0" fontId="20" fillId="35" borderId="13" xfId="0" applyFont="1" applyFill="1" applyBorder="1" applyAlignment="1">
      <alignment vertical="center" wrapText="1"/>
    </xf>
    <xf numFmtId="0" fontId="20" fillId="35" borderId="0" xfId="0" applyFont="1" applyFill="1" applyAlignment="1">
      <alignment vertical="center"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18" xfId="0" applyFont="1" applyBorder="1" applyAlignment="1">
      <alignment vertical="top" wrapText="1"/>
    </xf>
    <xf numFmtId="0" fontId="20" fillId="0" borderId="19" xfId="0" applyFont="1" applyBorder="1" applyAlignment="1">
      <alignment vertical="top" wrapText="1"/>
    </xf>
    <xf numFmtId="177" fontId="22" fillId="33" borderId="23" xfId="0" applyNumberFormat="1" applyFont="1" applyFill="1" applyBorder="1" applyAlignment="1" applyProtection="1">
      <alignment vertical="center" wrapText="1"/>
      <protection locked="0"/>
    </xf>
    <xf numFmtId="177" fontId="22" fillId="33" borderId="19" xfId="0" applyNumberFormat="1"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0" borderId="0" xfId="0" applyFont="1" applyAlignment="1">
      <alignment horizontal="left" vertical="center" wrapText="1"/>
    </xf>
    <xf numFmtId="0" fontId="18" fillId="0" borderId="3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0" fontId="18" fillId="34" borderId="26" xfId="0" applyFont="1" applyFill="1" applyBorder="1" applyAlignment="1" applyProtection="1">
      <alignment vertical="center" wrapText="1"/>
      <protection locked="0"/>
    </xf>
    <xf numFmtId="0" fontId="20" fillId="0" borderId="11" xfId="0" applyFont="1" applyBorder="1" applyAlignment="1">
      <alignment vertical="top" wrapText="1"/>
    </xf>
    <xf numFmtId="0" fontId="20" fillId="0" borderId="0" xfId="0" applyFont="1" applyAlignment="1">
      <alignment vertical="top" wrapText="1"/>
    </xf>
    <xf numFmtId="0" fontId="20" fillId="0" borderId="23" xfId="0" applyFont="1" applyBorder="1" applyAlignment="1">
      <alignment vertical="top" wrapText="1"/>
    </xf>
    <xf numFmtId="0" fontId="20" fillId="34" borderId="10" xfId="0" applyFont="1" applyFill="1" applyBorder="1" applyAlignment="1" applyProtection="1">
      <alignment vertical="center" wrapText="1"/>
      <protection locked="0"/>
    </xf>
    <xf numFmtId="0" fontId="20" fillId="34" borderId="0" xfId="0" applyFont="1" applyFill="1" applyAlignment="1" applyProtection="1">
      <alignment vertical="center" wrapText="1"/>
      <protection locked="0"/>
    </xf>
    <xf numFmtId="177" fontId="20" fillId="34" borderId="0" xfId="0" applyNumberFormat="1" applyFont="1" applyFill="1" applyAlignment="1" applyProtection="1">
      <alignment vertical="center" wrapText="1"/>
      <protection locked="0"/>
    </xf>
    <xf numFmtId="177" fontId="20" fillId="34" borderId="14" xfId="0" applyNumberFormat="1"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177" fontId="22" fillId="34" borderId="11" xfId="0" applyNumberFormat="1" applyFont="1" applyFill="1" applyBorder="1" applyAlignment="1" applyProtection="1">
      <alignment vertical="center" wrapText="1"/>
      <protection locked="0"/>
    </xf>
    <xf numFmtId="177" fontId="22" fillId="34" borderId="12" xfId="0" applyNumberFormat="1" applyFont="1" applyFill="1" applyBorder="1" applyAlignment="1" applyProtection="1">
      <alignment vertical="center" wrapText="1"/>
      <protection locked="0"/>
    </xf>
    <xf numFmtId="177" fontId="22" fillId="33" borderId="0" xfId="0" applyNumberFormat="1" applyFont="1" applyFill="1" applyAlignment="1" applyProtection="1">
      <alignment vertical="center" wrapText="1"/>
      <protection locked="0"/>
    </xf>
    <xf numFmtId="177" fontId="22" fillId="33" borderId="14" xfId="0" applyNumberFormat="1" applyFont="1" applyFill="1" applyBorder="1" applyAlignment="1" applyProtection="1">
      <alignment vertical="center" wrapText="1"/>
      <protection locked="0"/>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0" xfId="0" applyFont="1" applyAlignment="1">
      <alignment horizontal="center" vertical="center" wrapText="1"/>
    </xf>
    <xf numFmtId="0" fontId="18" fillId="0" borderId="58" xfId="0" applyFont="1" applyBorder="1" applyAlignment="1">
      <alignment horizontal="left" vertical="top" wrapText="1"/>
    </xf>
    <xf numFmtId="0" fontId="20" fillId="35" borderId="10" xfId="0" applyFont="1" applyFill="1" applyBorder="1" applyAlignment="1">
      <alignment vertical="center" wrapText="1"/>
    </xf>
    <xf numFmtId="0" fontId="20" fillId="35" borderId="11" xfId="0" applyFont="1" applyFill="1" applyBorder="1" applyAlignment="1">
      <alignment vertical="center" wrapText="1"/>
    </xf>
    <xf numFmtId="0" fontId="20" fillId="35" borderId="12" xfId="0" applyFont="1" applyFill="1" applyBorder="1" applyAlignment="1">
      <alignment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horizontal="left" vertical="center" wrapText="1"/>
      <protection locked="0"/>
    </xf>
    <xf numFmtId="0" fontId="18" fillId="34" borderId="17" xfId="0" applyFont="1" applyFill="1" applyBorder="1" applyAlignment="1" applyProtection="1">
      <alignment horizontal="left" vertical="center" wrapText="1"/>
      <protection locked="0"/>
    </xf>
    <xf numFmtId="0" fontId="18" fillId="34" borderId="16" xfId="0" applyFont="1" applyFill="1" applyBorder="1" applyAlignment="1" applyProtection="1">
      <alignment horizontal="left" vertical="center" wrapText="1"/>
      <protection locked="0"/>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35" borderId="0" xfId="0" applyFont="1" applyFill="1" applyAlignment="1">
      <alignment horizontal="left" vertical="top" wrapText="1"/>
    </xf>
    <xf numFmtId="0" fontId="20" fillId="35" borderId="14" xfId="0" applyFont="1" applyFill="1" applyBorder="1" applyAlignment="1">
      <alignment horizontal="left" vertical="top" wrapText="1"/>
    </xf>
    <xf numFmtId="0" fontId="24" fillId="0" borderId="0" xfId="42" applyFont="1" applyAlignment="1">
      <alignment horizontal="center" vertical="center"/>
    </xf>
    <xf numFmtId="0" fontId="20" fillId="0" borderId="23" xfId="42" applyFont="1" applyBorder="1" applyAlignment="1">
      <alignment horizontal="right" vertical="center" wrapText="1"/>
    </xf>
    <xf numFmtId="176" fontId="20" fillId="34" borderId="23" xfId="42" applyNumberFormat="1" applyFont="1" applyFill="1" applyBorder="1" applyAlignment="1" applyProtection="1">
      <alignment horizontal="center" vertical="center" wrapText="1"/>
      <protection locked="0"/>
    </xf>
    <xf numFmtId="0" fontId="20" fillId="0" borderId="25" xfId="42" applyFont="1" applyBorder="1" applyAlignment="1">
      <alignment horizontal="center" vertical="center" wrapText="1"/>
    </xf>
    <xf numFmtId="0" fontId="20" fillId="0" borderId="30" xfId="42" applyFont="1" applyBorder="1" applyAlignment="1">
      <alignment horizontal="center" vertical="center" wrapText="1"/>
    </xf>
    <xf numFmtId="0" fontId="20" fillId="0" borderId="27" xfId="42" applyFont="1" applyBorder="1" applyAlignment="1">
      <alignment horizontal="center" vertical="center" wrapText="1"/>
    </xf>
    <xf numFmtId="0" fontId="20" fillId="0" borderId="28" xfId="42" applyFont="1" applyBorder="1" applyAlignment="1">
      <alignment horizontal="center" vertical="center" wrapText="1"/>
    </xf>
    <xf numFmtId="0" fontId="20" fillId="0" borderId="29" xfId="42" applyFont="1" applyBorder="1" applyAlignment="1">
      <alignment horizontal="center" vertical="center" wrapText="1"/>
    </xf>
    <xf numFmtId="0" fontId="22" fillId="0" borderId="25" xfId="42" applyFont="1" applyBorder="1" applyAlignment="1">
      <alignment horizontal="center" vertical="center" wrapText="1"/>
    </xf>
    <xf numFmtId="0" fontId="22" fillId="0" borderId="30" xfId="42" applyFont="1" applyBorder="1" applyAlignment="1">
      <alignment horizontal="center" vertical="center" wrapText="1"/>
    </xf>
    <xf numFmtId="0" fontId="20" fillId="0" borderId="26" xfId="42" applyFont="1" applyBorder="1" applyAlignment="1">
      <alignment horizontal="center" vertical="center" wrapText="1"/>
    </xf>
    <xf numFmtId="0" fontId="20" fillId="0" borderId="26" xfId="42" applyFont="1" applyBorder="1" applyAlignment="1">
      <alignment horizontal="center" vertical="center"/>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6" xr:uid="{49A90884-5D89-4DEC-B747-9C938B8E120A}"/>
    <cellStyle name="標準 2 5" xfId="47" xr:uid="{774EEB71-A25C-4D1E-9EF4-3B2EE137E569}"/>
    <cellStyle name="良い" xfId="6" builtinId="26" customBuiltin="1"/>
  </cellStyles>
  <dxfs count="1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C221-CF5E-41DD-AE4B-46871498B714}">
  <sheetPr codeName="Sheet1"/>
  <dimension ref="A1:Q57"/>
  <sheetViews>
    <sheetView showGridLines="0" zoomScaleNormal="100" zoomScaleSheetLayoutView="100" workbookViewId="0"/>
  </sheetViews>
  <sheetFormatPr defaultColWidth="9" defaultRowHeight="15" customHeight="1"/>
  <cols>
    <col min="1" max="1" width="4.5" style="5" customWidth="1"/>
    <col min="2" max="2" width="5.58203125" style="5" customWidth="1"/>
    <col min="3" max="3" width="89.5" style="12" customWidth="1"/>
    <col min="4" max="4" width="14.58203125" style="13" customWidth="1"/>
    <col min="5" max="5" width="8.08203125" style="5" customWidth="1"/>
    <col min="6" max="6" width="3.58203125" style="5" customWidth="1"/>
    <col min="7" max="7" width="37" style="5" customWidth="1"/>
    <col min="8" max="16384" width="9" style="5"/>
  </cols>
  <sheetData>
    <row r="1" spans="1:7" ht="19.5">
      <c r="A1" s="11" t="s">
        <v>191</v>
      </c>
    </row>
    <row r="2" spans="1:7" ht="8.15" customHeight="1">
      <c r="A2" s="11"/>
    </row>
    <row r="3" spans="1:7" ht="49.5" customHeight="1">
      <c r="A3" s="11"/>
      <c r="B3" s="225" t="s">
        <v>192</v>
      </c>
      <c r="C3" s="225"/>
      <c r="D3" s="225"/>
      <c r="E3" s="225"/>
    </row>
    <row r="4" spans="1:7" ht="12.65" customHeight="1" thickBot="1">
      <c r="B4" s="14"/>
      <c r="C4" s="15"/>
    </row>
    <row r="5" spans="1:7" ht="24" customHeight="1">
      <c r="B5" s="16" t="s">
        <v>193</v>
      </c>
      <c r="C5" s="17"/>
      <c r="D5" s="18" t="s">
        <v>194</v>
      </c>
      <c r="E5" s="19" t="s">
        <v>195</v>
      </c>
    </row>
    <row r="6" spans="1:7" s="20" customFormat="1" ht="24" customHeight="1">
      <c r="B6" s="21"/>
      <c r="C6" s="22" t="s">
        <v>196</v>
      </c>
      <c r="D6" s="23" t="s">
        <v>197</v>
      </c>
      <c r="E6" s="24"/>
      <c r="G6" s="5" t="s">
        <v>198</v>
      </c>
    </row>
    <row r="7" spans="1:7" s="20" customFormat="1" ht="24" customHeight="1">
      <c r="B7" s="25" t="s">
        <v>199</v>
      </c>
      <c r="C7" s="26"/>
      <c r="D7" s="27" t="s">
        <v>200</v>
      </c>
      <c r="E7" s="28" t="s">
        <v>195</v>
      </c>
      <c r="G7" s="29"/>
    </row>
    <row r="8" spans="1:7" s="20" customFormat="1" ht="24" customHeight="1">
      <c r="B8" s="30"/>
      <c r="C8" s="31" t="s">
        <v>201</v>
      </c>
      <c r="D8" s="32" t="s">
        <v>202</v>
      </c>
      <c r="E8" s="33"/>
    </row>
    <row r="9" spans="1:7" s="20" customFormat="1" ht="24" customHeight="1">
      <c r="B9" s="34"/>
      <c r="C9" s="35" t="s">
        <v>203</v>
      </c>
      <c r="D9" s="36"/>
      <c r="E9" s="37"/>
    </row>
    <row r="10" spans="1:7" s="20" customFormat="1" ht="24" customHeight="1">
      <c r="B10" s="34"/>
      <c r="C10" s="35" t="s">
        <v>204</v>
      </c>
      <c r="D10" s="36"/>
      <c r="E10" s="37"/>
    </row>
    <row r="11" spans="1:7" s="20" customFormat="1" ht="24" customHeight="1">
      <c r="B11" s="38"/>
      <c r="C11" s="39" t="s">
        <v>205</v>
      </c>
      <c r="D11" s="40" t="s">
        <v>202</v>
      </c>
      <c r="E11" s="41"/>
    </row>
    <row r="12" spans="1:7" s="20" customFormat="1" ht="24" customHeight="1">
      <c r="B12" s="25" t="s">
        <v>206</v>
      </c>
      <c r="C12" s="26"/>
      <c r="D12" s="27" t="s">
        <v>200</v>
      </c>
      <c r="E12" s="28" t="s">
        <v>195</v>
      </c>
    </row>
    <row r="13" spans="1:7" ht="24" customHeight="1">
      <c r="B13" s="42"/>
      <c r="C13" s="43" t="s">
        <v>207</v>
      </c>
      <c r="D13" s="44" t="s">
        <v>197</v>
      </c>
      <c r="E13" s="41"/>
      <c r="G13" s="5" t="s">
        <v>208</v>
      </c>
    </row>
    <row r="14" spans="1:7" ht="24" customHeight="1">
      <c r="B14" s="45"/>
      <c r="C14" s="46" t="s">
        <v>209</v>
      </c>
      <c r="D14" s="47"/>
      <c r="E14" s="48"/>
    </row>
    <row r="15" spans="1:7" ht="24" customHeight="1">
      <c r="B15" s="42"/>
      <c r="C15" s="43" t="s">
        <v>210</v>
      </c>
      <c r="D15" s="44" t="s">
        <v>202</v>
      </c>
      <c r="E15" s="49"/>
    </row>
    <row r="16" spans="1:7" ht="24" customHeight="1">
      <c r="B16" s="45"/>
      <c r="C16" s="46" t="s">
        <v>211</v>
      </c>
      <c r="D16" s="47"/>
      <c r="E16" s="48"/>
    </row>
    <row r="17" spans="2:17" ht="24" customHeight="1">
      <c r="B17" s="42"/>
      <c r="C17" s="43" t="s">
        <v>212</v>
      </c>
      <c r="D17" s="44" t="s">
        <v>202</v>
      </c>
      <c r="E17" s="49"/>
    </row>
    <row r="18" spans="2:17" ht="32.15" customHeight="1">
      <c r="B18" s="45"/>
      <c r="C18" s="46" t="s">
        <v>213</v>
      </c>
      <c r="D18" s="47"/>
      <c r="E18" s="48"/>
    </row>
    <row r="19" spans="2:17" ht="24" customHeight="1">
      <c r="B19" s="42"/>
      <c r="C19" s="43" t="s">
        <v>214</v>
      </c>
      <c r="D19" s="44" t="s">
        <v>215</v>
      </c>
      <c r="E19" s="49"/>
      <c r="G19" s="5" t="s">
        <v>216</v>
      </c>
    </row>
    <row r="20" spans="2:17" ht="24" customHeight="1">
      <c r="B20" s="42"/>
      <c r="C20" s="43" t="s">
        <v>217</v>
      </c>
      <c r="D20" s="44"/>
      <c r="E20" s="37"/>
    </row>
    <row r="21" spans="2:17" ht="37.5" customHeight="1">
      <c r="B21" s="45"/>
      <c r="C21" s="46" t="s">
        <v>218</v>
      </c>
      <c r="D21" s="47"/>
      <c r="E21" s="48"/>
      <c r="G21" s="225"/>
      <c r="H21" s="225"/>
      <c r="I21" s="225"/>
      <c r="J21" s="225"/>
      <c r="K21" s="225"/>
      <c r="L21" s="225"/>
      <c r="M21" s="225"/>
      <c r="N21" s="225"/>
      <c r="O21" s="225"/>
      <c r="P21" s="225"/>
      <c r="Q21" s="225"/>
    </row>
    <row r="22" spans="2:17" ht="24" customHeight="1">
      <c r="B22" s="50"/>
      <c r="C22" s="43" t="s">
        <v>219</v>
      </c>
      <c r="D22" s="51"/>
      <c r="E22" s="37"/>
    </row>
    <row r="23" spans="2:17" ht="24" customHeight="1">
      <c r="B23" s="50"/>
      <c r="C23" s="43" t="s">
        <v>220</v>
      </c>
      <c r="D23" s="51"/>
      <c r="E23" s="37"/>
    </row>
    <row r="24" spans="2:17" ht="24" customHeight="1">
      <c r="B24" s="50"/>
      <c r="C24" s="43" t="s">
        <v>221</v>
      </c>
      <c r="D24" s="44"/>
      <c r="E24" s="48"/>
    </row>
    <row r="25" spans="2:17" ht="24" customHeight="1">
      <c r="B25" s="50"/>
      <c r="C25" s="43" t="s">
        <v>222</v>
      </c>
      <c r="D25" s="52" t="s">
        <v>197</v>
      </c>
      <c r="E25" s="53"/>
      <c r="G25" s="5" t="s">
        <v>223</v>
      </c>
    </row>
    <row r="26" spans="2:17" ht="24" customHeight="1">
      <c r="B26" s="50"/>
      <c r="C26" s="43" t="s">
        <v>224</v>
      </c>
      <c r="D26" s="52" t="s">
        <v>225</v>
      </c>
      <c r="E26" s="53"/>
    </row>
    <row r="27" spans="2:17" ht="24" customHeight="1">
      <c r="B27" s="50"/>
      <c r="C27" s="43" t="s">
        <v>226</v>
      </c>
      <c r="D27" s="52" t="s">
        <v>225</v>
      </c>
      <c r="E27" s="53"/>
    </row>
    <row r="28" spans="2:17" ht="24" customHeight="1">
      <c r="B28" s="54"/>
      <c r="C28" s="46" t="s">
        <v>227</v>
      </c>
      <c r="D28" s="55"/>
      <c r="E28" s="48"/>
    </row>
    <row r="29" spans="2:17" ht="24" customHeight="1">
      <c r="B29" s="50"/>
      <c r="C29" s="43" t="s">
        <v>228</v>
      </c>
      <c r="D29" s="44"/>
      <c r="E29" s="37"/>
    </row>
    <row r="30" spans="2:17" ht="24" customHeight="1">
      <c r="B30" s="50"/>
      <c r="C30" s="43" t="s">
        <v>229</v>
      </c>
      <c r="D30" s="52" t="s">
        <v>225</v>
      </c>
      <c r="E30" s="56"/>
    </row>
    <row r="31" spans="2:17" ht="24" customHeight="1">
      <c r="B31" s="50"/>
      <c r="C31" s="43" t="s">
        <v>230</v>
      </c>
      <c r="D31" s="52" t="s">
        <v>202</v>
      </c>
      <c r="E31" s="56"/>
    </row>
    <row r="32" spans="2:17" ht="24" customHeight="1">
      <c r="B32" s="50"/>
      <c r="C32" s="43" t="s">
        <v>231</v>
      </c>
      <c r="D32" s="52" t="s">
        <v>225</v>
      </c>
      <c r="E32" s="56"/>
    </row>
    <row r="33" spans="2:7" ht="24" customHeight="1">
      <c r="B33" s="50"/>
      <c r="C33" s="57" t="s">
        <v>232</v>
      </c>
      <c r="D33" s="52" t="s">
        <v>215</v>
      </c>
      <c r="E33" s="53"/>
      <c r="G33" s="5" t="s">
        <v>233</v>
      </c>
    </row>
    <row r="34" spans="2:7" ht="24" customHeight="1">
      <c r="B34" s="54"/>
      <c r="C34" s="46" t="s">
        <v>234</v>
      </c>
      <c r="D34" s="55" t="s">
        <v>225</v>
      </c>
      <c r="E34" s="53"/>
    </row>
    <row r="35" spans="2:7" ht="24" customHeight="1">
      <c r="B35" s="50"/>
      <c r="C35" s="43" t="s">
        <v>235</v>
      </c>
      <c r="D35" s="44"/>
      <c r="E35" s="37"/>
    </row>
    <row r="36" spans="2:7" ht="24" customHeight="1">
      <c r="B36" s="50"/>
      <c r="C36" s="43" t="s">
        <v>236</v>
      </c>
      <c r="D36" s="52" t="s">
        <v>225</v>
      </c>
      <c r="E36" s="56"/>
    </row>
    <row r="37" spans="2:7" ht="48.75" customHeight="1">
      <c r="B37" s="50"/>
      <c r="C37" s="43" t="s">
        <v>237</v>
      </c>
      <c r="D37" s="52" t="s">
        <v>225</v>
      </c>
      <c r="E37" s="56"/>
      <c r="G37" s="58"/>
    </row>
    <row r="38" spans="2:7" ht="37.5" customHeight="1">
      <c r="B38" s="50"/>
      <c r="C38" s="43" t="s">
        <v>238</v>
      </c>
      <c r="D38" s="52"/>
      <c r="E38" s="53"/>
      <c r="G38" s="59"/>
    </row>
    <row r="39" spans="2:7" ht="24" customHeight="1">
      <c r="B39" s="50"/>
      <c r="C39" s="57" t="s">
        <v>239</v>
      </c>
      <c r="D39" s="52" t="s">
        <v>215</v>
      </c>
      <c r="E39" s="53"/>
      <c r="G39" s="5" t="s">
        <v>233</v>
      </c>
    </row>
    <row r="40" spans="2:7" ht="24.75" customHeight="1">
      <c r="B40" s="54"/>
      <c r="C40" s="46" t="s">
        <v>240</v>
      </c>
      <c r="D40" s="52" t="s">
        <v>225</v>
      </c>
      <c r="E40" s="53"/>
    </row>
    <row r="41" spans="2:7" ht="24" customHeight="1">
      <c r="B41" s="50"/>
      <c r="C41" s="43" t="s">
        <v>241</v>
      </c>
      <c r="D41" s="44"/>
      <c r="E41" s="37"/>
    </row>
    <row r="42" spans="2:7" ht="24" customHeight="1">
      <c r="B42" s="50"/>
      <c r="C42" s="43" t="s">
        <v>242</v>
      </c>
      <c r="D42" s="52" t="s">
        <v>225</v>
      </c>
      <c r="E42" s="56"/>
    </row>
    <row r="43" spans="2:7" ht="24" customHeight="1">
      <c r="B43" s="50"/>
      <c r="C43" s="43" t="s">
        <v>243</v>
      </c>
      <c r="D43" s="52" t="s">
        <v>225</v>
      </c>
      <c r="E43" s="56"/>
    </row>
    <row r="44" spans="2:7" ht="24" customHeight="1">
      <c r="B44" s="54"/>
      <c r="C44" s="46" t="s">
        <v>244</v>
      </c>
      <c r="D44" s="52" t="s">
        <v>215</v>
      </c>
      <c r="E44" s="56"/>
      <c r="G44" s="5" t="s">
        <v>233</v>
      </c>
    </row>
    <row r="45" spans="2:7" ht="33" customHeight="1">
      <c r="B45" s="60"/>
      <c r="C45" s="61" t="s">
        <v>245</v>
      </c>
      <c r="D45" s="23" t="s">
        <v>202</v>
      </c>
      <c r="E45" s="24"/>
    </row>
    <row r="46" spans="2:7" ht="24" customHeight="1">
      <c r="B46" s="25" t="s">
        <v>246</v>
      </c>
      <c r="C46" s="62"/>
      <c r="D46" s="27" t="s">
        <v>200</v>
      </c>
      <c r="E46" s="28" t="s">
        <v>195</v>
      </c>
    </row>
    <row r="47" spans="2:7" ht="24" customHeight="1">
      <c r="B47" s="42"/>
      <c r="C47" s="43" t="s">
        <v>247</v>
      </c>
      <c r="D47" s="36" t="s">
        <v>225</v>
      </c>
      <c r="E47" s="49"/>
    </row>
    <row r="48" spans="2:7" ht="48" customHeight="1">
      <c r="B48" s="42"/>
      <c r="C48" s="43" t="s">
        <v>248</v>
      </c>
      <c r="D48" s="36"/>
      <c r="E48" s="63"/>
    </row>
    <row r="49" spans="2:5" ht="24" customHeight="1">
      <c r="B49" s="42"/>
      <c r="C49" s="43" t="s">
        <v>249</v>
      </c>
      <c r="D49" s="36"/>
      <c r="E49" s="63"/>
    </row>
    <row r="50" spans="2:5" ht="24" customHeight="1">
      <c r="B50" s="45"/>
      <c r="C50" s="46" t="s">
        <v>250</v>
      </c>
      <c r="D50" s="47"/>
      <c r="E50" s="64"/>
    </row>
    <row r="51" spans="2:5" ht="24" customHeight="1">
      <c r="B51" s="42"/>
      <c r="C51" s="43" t="s">
        <v>251</v>
      </c>
      <c r="D51" s="36" t="s">
        <v>225</v>
      </c>
      <c r="E51" s="41"/>
    </row>
    <row r="52" spans="2:5" ht="24" customHeight="1">
      <c r="B52" s="42"/>
      <c r="C52" s="43" t="s">
        <v>252</v>
      </c>
      <c r="D52" s="36"/>
      <c r="E52" s="63"/>
    </row>
    <row r="53" spans="2:5" ht="36" customHeight="1">
      <c r="B53" s="45"/>
      <c r="C53" s="46" t="s">
        <v>253</v>
      </c>
      <c r="D53" s="47"/>
      <c r="E53" s="64"/>
    </row>
    <row r="54" spans="2:5" ht="24" customHeight="1">
      <c r="B54" s="65"/>
      <c r="C54" s="66" t="s">
        <v>254</v>
      </c>
      <c r="D54" s="40" t="s">
        <v>225</v>
      </c>
      <c r="E54" s="56"/>
    </row>
    <row r="55" spans="2:5" ht="24" customHeight="1" thickBot="1">
      <c r="B55" s="67"/>
      <c r="C55" s="68" t="s">
        <v>255</v>
      </c>
      <c r="D55" s="69" t="s">
        <v>225</v>
      </c>
      <c r="E55" s="70"/>
    </row>
    <row r="56" spans="2:5" ht="24" customHeight="1"/>
    <row r="57" spans="2:5" ht="14">
      <c r="B57" s="71"/>
      <c r="C57" s="72" t="s">
        <v>256</v>
      </c>
      <c r="D57" s="73"/>
    </row>
  </sheetData>
  <mergeCells count="2">
    <mergeCell ref="B3:E3"/>
    <mergeCell ref="G21:Q21"/>
  </mergeCells>
  <phoneticPr fontId="19"/>
  <dataValidations count="1">
    <dataValidation type="list" allowBlank="1" showInputMessage="1" showErrorMessage="1" sqref="E13 E51 E6 E15 E17 E47 E8 E11 E42:E45 E19 E36:E40 E30:E34 E25:E27 E54:E55" xr:uid="{F393C58B-454E-43AF-A5F8-94FEF5ED211A}">
      <formula1>"●"</formula1>
    </dataValidation>
  </dataValidations>
  <printOptions horizontalCentered="1"/>
  <pageMargins left="0.19685039370078741" right="0.19685039370078741" top="0.19685039370078741" bottom="0.19685039370078741" header="0.11811023622047245" footer="0"/>
  <pageSetup paperSize="9" scale="68" fitToHeight="3" orientation="portrait" r:id="rId1"/>
  <rowBreaks count="1" manualBreakCount="1">
    <brk id="45"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83"/>
  <sheetViews>
    <sheetView showGridLines="0" tabSelected="1" zoomScaleNormal="100" zoomScaleSheetLayoutView="100" workbookViewId="0"/>
  </sheetViews>
  <sheetFormatPr defaultColWidth="8.58203125" defaultRowHeight="14" outlineLevelRow="2"/>
  <cols>
    <col min="1" max="2" width="2.58203125" style="118" customWidth="1"/>
    <col min="3" max="8" width="15.58203125" style="118" customWidth="1"/>
    <col min="9" max="10" width="2.58203125" style="118" customWidth="1"/>
    <col min="11" max="11" width="8.58203125" style="5"/>
    <col min="12" max="12" width="11.58203125" style="5" customWidth="1"/>
    <col min="13" max="13" width="30.58203125" style="120" customWidth="1"/>
    <col min="14" max="15" width="9" style="5" customWidth="1"/>
    <col min="16" max="16384" width="8.58203125" style="5"/>
  </cols>
  <sheetData>
    <row r="1" spans="2:14" ht="15" customHeight="1">
      <c r="B1" s="119" t="s">
        <v>0</v>
      </c>
    </row>
    <row r="2" spans="2:14" ht="15" customHeight="1">
      <c r="B2" s="271"/>
      <c r="C2" s="272"/>
      <c r="D2" s="272"/>
      <c r="E2" s="272"/>
      <c r="F2" s="272"/>
      <c r="G2" s="272"/>
      <c r="H2" s="272"/>
      <c r="I2" s="273"/>
      <c r="L2" s="122" t="s">
        <v>1</v>
      </c>
      <c r="M2" s="123" t="s">
        <v>2</v>
      </c>
    </row>
    <row r="3" spans="2:14">
      <c r="B3" s="124"/>
      <c r="C3" s="282" t="s">
        <v>3</v>
      </c>
      <c r="D3" s="282"/>
      <c r="E3" s="282"/>
      <c r="F3" s="282"/>
      <c r="G3" s="282"/>
      <c r="H3" s="282"/>
      <c r="I3" s="125"/>
      <c r="L3" s="126"/>
      <c r="M3" s="127"/>
    </row>
    <row r="4" spans="2:14" ht="7.5" customHeight="1">
      <c r="B4" s="274"/>
      <c r="C4" s="275"/>
      <c r="D4" s="275"/>
      <c r="E4" s="275"/>
      <c r="F4" s="275"/>
      <c r="G4" s="275"/>
      <c r="H4" s="275"/>
      <c r="I4" s="276"/>
      <c r="L4" s="128"/>
      <c r="M4" s="127"/>
    </row>
    <row r="5" spans="2:14" ht="15" customHeight="1">
      <c r="B5" s="277"/>
      <c r="C5" s="278"/>
      <c r="D5" s="278"/>
      <c r="E5" s="278"/>
      <c r="F5" s="129"/>
      <c r="G5" s="130"/>
      <c r="H5" s="2"/>
      <c r="I5" s="131"/>
      <c r="L5" s="132" t="s">
        <v>4</v>
      </c>
      <c r="M5" s="127" t="str">
        <f>IF(H5="","（エラー）未入力",IF(ISERROR(VALUE(H5)),"（エラー）形式に不備あり","（正常）入力済み"))</f>
        <v>（エラー）未入力</v>
      </c>
      <c r="N5" s="5" t="s">
        <v>5</v>
      </c>
    </row>
    <row r="6" spans="2:14" ht="7.5" customHeight="1">
      <c r="B6" s="279"/>
      <c r="C6" s="280"/>
      <c r="D6" s="280"/>
      <c r="E6" s="280"/>
      <c r="F6" s="280"/>
      <c r="G6" s="280"/>
      <c r="H6" s="280"/>
      <c r="I6" s="281"/>
      <c r="L6" s="128"/>
      <c r="M6" s="127"/>
    </row>
    <row r="7" spans="2:14" ht="15" customHeight="1">
      <c r="B7" s="255" t="s">
        <v>6</v>
      </c>
      <c r="C7" s="282"/>
      <c r="D7" s="133" t="s">
        <v>7</v>
      </c>
      <c r="E7" s="133"/>
      <c r="F7" s="133"/>
      <c r="G7" s="133"/>
      <c r="H7" s="133"/>
      <c r="I7" s="125"/>
      <c r="L7" s="128"/>
      <c r="M7" s="127"/>
    </row>
    <row r="8" spans="2:14" ht="15" customHeight="1">
      <c r="B8" s="249"/>
      <c r="C8" s="250"/>
      <c r="D8" s="250"/>
      <c r="E8" s="251" t="s">
        <v>1247</v>
      </c>
      <c r="F8" s="252"/>
      <c r="G8" s="252"/>
      <c r="H8" s="252"/>
      <c r="I8" s="125"/>
      <c r="L8" s="132" t="s">
        <v>4</v>
      </c>
      <c r="M8" s="127" t="str">
        <f>IF(F8="","（エラー）未入力","（正常）入力済み")</f>
        <v>（エラー）未入力</v>
      </c>
      <c r="N8" s="5" t="s">
        <v>8</v>
      </c>
    </row>
    <row r="9" spans="2:14" ht="15" customHeight="1">
      <c r="B9" s="249"/>
      <c r="C9" s="250"/>
      <c r="D9" s="250"/>
      <c r="E9" s="251"/>
      <c r="F9" s="248"/>
      <c r="G9" s="248"/>
      <c r="H9" s="248"/>
      <c r="I9" s="125"/>
      <c r="L9" s="128" t="s">
        <v>9</v>
      </c>
      <c r="M9" s="127" t="str">
        <f>IF(F9="","（注意）未入力","（正常）入力済み")</f>
        <v>（注意）未入力</v>
      </c>
      <c r="N9" s="5" t="s">
        <v>10</v>
      </c>
    </row>
    <row r="10" spans="2:14" ht="15" customHeight="1">
      <c r="B10" s="249"/>
      <c r="C10" s="250"/>
      <c r="D10" s="250"/>
      <c r="E10" s="251"/>
      <c r="F10" s="252"/>
      <c r="G10" s="252"/>
      <c r="H10" s="252"/>
      <c r="I10" s="125"/>
      <c r="L10" s="132" t="s">
        <v>4</v>
      </c>
      <c r="M10" s="127" t="str">
        <f>IF(F10="","（エラー）未入力","（正常）入力済み")</f>
        <v>（エラー）未入力</v>
      </c>
      <c r="N10" s="5" t="s">
        <v>11</v>
      </c>
    </row>
    <row r="11" spans="2:14" ht="15" hidden="1" customHeight="1" outlineLevel="2">
      <c r="B11" s="249"/>
      <c r="C11" s="250"/>
      <c r="D11" s="250"/>
      <c r="E11" s="251" t="s">
        <v>1248</v>
      </c>
      <c r="F11" s="248"/>
      <c r="G11" s="248"/>
      <c r="H11" s="248"/>
      <c r="I11" s="125"/>
      <c r="L11" s="128" t="s">
        <v>9</v>
      </c>
      <c r="M11" s="127" t="str">
        <f>IF(AND(F11="",F12="",F13=""),"（複数入力）未入力",IF(AND(F11&lt;&gt;"",F13&lt;&gt;""),"（正常）入力済み","（エラー）未入力"))</f>
        <v>（複数入力）未入力</v>
      </c>
      <c r="N11" s="5" t="s">
        <v>1116</v>
      </c>
    </row>
    <row r="12" spans="2:14" ht="15" hidden="1" customHeight="1" outlineLevel="2">
      <c r="B12" s="249"/>
      <c r="C12" s="250"/>
      <c r="D12" s="250"/>
      <c r="E12" s="251"/>
      <c r="F12" s="248"/>
      <c r="G12" s="248"/>
      <c r="H12" s="248"/>
      <c r="I12" s="125"/>
      <c r="L12" s="128" t="s">
        <v>9</v>
      </c>
      <c r="M12" s="127" t="str">
        <f>IF(F12="","（注意）未入力","（正常）入力済み")</f>
        <v>（注意）未入力</v>
      </c>
    </row>
    <row r="13" spans="2:14" ht="15" hidden="1" customHeight="1" outlineLevel="2">
      <c r="B13" s="249"/>
      <c r="C13" s="250"/>
      <c r="D13" s="250"/>
      <c r="E13" s="251"/>
      <c r="F13" s="248"/>
      <c r="G13" s="248"/>
      <c r="H13" s="248"/>
      <c r="I13" s="125"/>
      <c r="L13" s="128" t="s">
        <v>9</v>
      </c>
      <c r="M13" s="127" t="str">
        <f>IF(AND(F11="",F12="",F13=""),"（複数入力）未入力",IF(AND(F11&lt;&gt;"",F13&lt;&gt;""),"（正常）入力済み","（エラー）未入力"))</f>
        <v>（複数入力）未入力</v>
      </c>
    </row>
    <row r="14" spans="2:14" ht="15" hidden="1" customHeight="1" outlineLevel="1">
      <c r="B14" s="124"/>
      <c r="C14" s="133"/>
      <c r="D14" s="133"/>
      <c r="E14" s="134"/>
      <c r="F14" s="133"/>
      <c r="G14" s="133"/>
      <c r="H14" s="133"/>
      <c r="I14" s="125"/>
      <c r="L14" s="128"/>
      <c r="M14" s="127"/>
    </row>
    <row r="15" spans="2:14" ht="15" hidden="1" customHeight="1" outlineLevel="2">
      <c r="B15" s="249"/>
      <c r="C15" s="250"/>
      <c r="D15" s="250"/>
      <c r="E15" s="251" t="s">
        <v>1249</v>
      </c>
      <c r="F15" s="248"/>
      <c r="G15" s="248"/>
      <c r="H15" s="248"/>
      <c r="I15" s="125"/>
      <c r="L15" s="128" t="s">
        <v>9</v>
      </c>
      <c r="M15" s="127" t="str">
        <f>IF(AND(F15="",F16="",F17=""),"（複数入力）未入力",IF(AND(F15&lt;&gt;"",F17&lt;&gt;""),"（正常）入力済み","（エラー）未入力"))</f>
        <v>（複数入力）未入力</v>
      </c>
    </row>
    <row r="16" spans="2:14" ht="15" hidden="1" customHeight="1" outlineLevel="2">
      <c r="B16" s="249"/>
      <c r="C16" s="250"/>
      <c r="D16" s="250"/>
      <c r="E16" s="251"/>
      <c r="F16" s="248"/>
      <c r="G16" s="248"/>
      <c r="H16" s="248"/>
      <c r="I16" s="125"/>
      <c r="L16" s="128" t="s">
        <v>9</v>
      </c>
      <c r="M16" s="127" t="str">
        <f>IF(F16="","（注意）未入力","（正常）入力済み")</f>
        <v>（注意）未入力</v>
      </c>
    </row>
    <row r="17" spans="2:13" ht="15" hidden="1" customHeight="1" outlineLevel="2">
      <c r="B17" s="249"/>
      <c r="C17" s="250"/>
      <c r="D17" s="250"/>
      <c r="E17" s="251"/>
      <c r="F17" s="248"/>
      <c r="G17" s="248"/>
      <c r="H17" s="248"/>
      <c r="I17" s="125"/>
      <c r="L17" s="128" t="s">
        <v>9</v>
      </c>
      <c r="M17" s="127" t="str">
        <f>IF(AND(F15="",F16="",F17=""),"（複数入力）未入力",IF(AND(F15&lt;&gt;"",F17&lt;&gt;""),"（正常）入力済み","（エラー）未入力"))</f>
        <v>（複数入力）未入力</v>
      </c>
    </row>
    <row r="18" spans="2:13" ht="15" hidden="1" customHeight="1" outlineLevel="1">
      <c r="B18" s="124"/>
      <c r="C18" s="133"/>
      <c r="D18" s="133"/>
      <c r="E18" s="134"/>
      <c r="F18" s="133"/>
      <c r="G18" s="133"/>
      <c r="H18" s="133"/>
      <c r="I18" s="125"/>
      <c r="L18" s="128"/>
      <c r="M18" s="127"/>
    </row>
    <row r="19" spans="2:13" ht="15" hidden="1" customHeight="1" outlineLevel="2">
      <c r="B19" s="249"/>
      <c r="C19" s="250"/>
      <c r="D19" s="250"/>
      <c r="E19" s="251" t="s">
        <v>1250</v>
      </c>
      <c r="F19" s="248"/>
      <c r="G19" s="248"/>
      <c r="H19" s="248"/>
      <c r="I19" s="125"/>
      <c r="L19" s="128" t="s">
        <v>9</v>
      </c>
      <c r="M19" s="127" t="str">
        <f>IF(AND(F19="",F20="",F21=""),"（複数入力）未入力",IF(AND(F19&lt;&gt;"",F21&lt;&gt;""),"（正常）入力済み","（エラー）未入力"))</f>
        <v>（複数入力）未入力</v>
      </c>
    </row>
    <row r="20" spans="2:13" ht="15" hidden="1" customHeight="1" outlineLevel="2">
      <c r="B20" s="249"/>
      <c r="C20" s="250"/>
      <c r="D20" s="250"/>
      <c r="E20" s="251"/>
      <c r="F20" s="248"/>
      <c r="G20" s="248"/>
      <c r="H20" s="248"/>
      <c r="I20" s="125"/>
      <c r="L20" s="128" t="s">
        <v>9</v>
      </c>
      <c r="M20" s="127" t="str">
        <f>IF(F20="","（注意）未入力","（正常）入力済み")</f>
        <v>（注意）未入力</v>
      </c>
    </row>
    <row r="21" spans="2:13" ht="15" hidden="1" customHeight="1" outlineLevel="2">
      <c r="B21" s="249"/>
      <c r="C21" s="250"/>
      <c r="D21" s="250"/>
      <c r="E21" s="251"/>
      <c r="F21" s="248"/>
      <c r="G21" s="248"/>
      <c r="H21" s="248"/>
      <c r="I21" s="125"/>
      <c r="L21" s="128" t="s">
        <v>9</v>
      </c>
      <c r="M21" s="127" t="str">
        <f>IF(AND(F19="",F20="",F21=""),"（複数入力）未入力",IF(AND(F19&lt;&gt;"",F21&lt;&gt;""),"（正常）入力済み","（エラー）未入力"))</f>
        <v>（複数入力）未入力</v>
      </c>
    </row>
    <row r="22" spans="2:13" ht="15" hidden="1" customHeight="1" outlineLevel="1">
      <c r="B22" s="124"/>
      <c r="C22" s="133"/>
      <c r="D22" s="133"/>
      <c r="E22" s="134"/>
      <c r="F22" s="133"/>
      <c r="G22" s="133"/>
      <c r="H22" s="133"/>
      <c r="I22" s="125"/>
      <c r="L22" s="128"/>
      <c r="M22" s="127"/>
    </row>
    <row r="23" spans="2:13" ht="15" hidden="1" customHeight="1" outlineLevel="2">
      <c r="B23" s="249"/>
      <c r="C23" s="250"/>
      <c r="D23" s="250"/>
      <c r="E23" s="251" t="s">
        <v>1251</v>
      </c>
      <c r="F23" s="248"/>
      <c r="G23" s="248"/>
      <c r="H23" s="248"/>
      <c r="I23" s="125"/>
      <c r="L23" s="128" t="s">
        <v>9</v>
      </c>
      <c r="M23" s="127" t="str">
        <f>IF(AND(F23="",F24="",F25=""),"（複数入力）未入力",IF(AND(F23&lt;&gt;"",F25&lt;&gt;""),"（正常）入力済み","（エラー）未入力"))</f>
        <v>（複数入力）未入力</v>
      </c>
    </row>
    <row r="24" spans="2:13" ht="15" hidden="1" customHeight="1" outlineLevel="2">
      <c r="B24" s="249"/>
      <c r="C24" s="250"/>
      <c r="D24" s="250"/>
      <c r="E24" s="251"/>
      <c r="F24" s="248"/>
      <c r="G24" s="248"/>
      <c r="H24" s="248"/>
      <c r="I24" s="125"/>
      <c r="L24" s="128" t="s">
        <v>9</v>
      </c>
      <c r="M24" s="127" t="str">
        <f>IF(F24="","（注意）未入力","（正常）入力済み")</f>
        <v>（注意）未入力</v>
      </c>
    </row>
    <row r="25" spans="2:13" ht="15" hidden="1" customHeight="1" outlineLevel="2">
      <c r="B25" s="249"/>
      <c r="C25" s="250"/>
      <c r="D25" s="250"/>
      <c r="E25" s="251"/>
      <c r="F25" s="248"/>
      <c r="G25" s="248"/>
      <c r="H25" s="248"/>
      <c r="I25" s="125"/>
      <c r="L25" s="128" t="s">
        <v>9</v>
      </c>
      <c r="M25" s="127" t="str">
        <f>IF(AND(F23="",F24="",F25=""),"（複数入力）未入力",IF(AND(F23&lt;&gt;"",F25&lt;&gt;""),"（正常）入力済み","（エラー）未入力"))</f>
        <v>（複数入力）未入力</v>
      </c>
    </row>
    <row r="26" spans="2:13" ht="15" hidden="1" customHeight="1" outlineLevel="1">
      <c r="B26" s="124"/>
      <c r="C26" s="133"/>
      <c r="D26" s="133"/>
      <c r="E26" s="134"/>
      <c r="F26" s="133"/>
      <c r="G26" s="133"/>
      <c r="H26" s="133"/>
      <c r="I26" s="125"/>
      <c r="L26" s="128"/>
      <c r="M26" s="127"/>
    </row>
    <row r="27" spans="2:13" ht="15" hidden="1" customHeight="1" outlineLevel="2">
      <c r="B27" s="249"/>
      <c r="C27" s="250"/>
      <c r="D27" s="250"/>
      <c r="E27" s="251" t="s">
        <v>1252</v>
      </c>
      <c r="F27" s="248"/>
      <c r="G27" s="248"/>
      <c r="H27" s="248"/>
      <c r="I27" s="125"/>
      <c r="L27" s="128" t="s">
        <v>9</v>
      </c>
      <c r="M27" s="127" t="str">
        <f>IF(AND(F27="",F28="",F29=""),"（複数入力）未入力",IF(AND(F27&lt;&gt;"",F29&lt;&gt;""),"（正常）入力済み","（エラー）未入力"))</f>
        <v>（複数入力）未入力</v>
      </c>
    </row>
    <row r="28" spans="2:13" ht="15" hidden="1" customHeight="1" outlineLevel="2">
      <c r="B28" s="249"/>
      <c r="C28" s="250"/>
      <c r="D28" s="250"/>
      <c r="E28" s="251"/>
      <c r="F28" s="248"/>
      <c r="G28" s="248"/>
      <c r="H28" s="248"/>
      <c r="I28" s="125"/>
      <c r="L28" s="128" t="s">
        <v>9</v>
      </c>
      <c r="M28" s="127" t="str">
        <f>IF(F28="","（注意）未入力","（正常）入力済み")</f>
        <v>（注意）未入力</v>
      </c>
    </row>
    <row r="29" spans="2:13" ht="15" hidden="1" customHeight="1" outlineLevel="2">
      <c r="B29" s="249"/>
      <c r="C29" s="250"/>
      <c r="D29" s="250"/>
      <c r="E29" s="251"/>
      <c r="F29" s="248"/>
      <c r="G29" s="248"/>
      <c r="H29" s="248"/>
      <c r="I29" s="125"/>
      <c r="L29" s="128" t="s">
        <v>9</v>
      </c>
      <c r="M29" s="127" t="str">
        <f>IF(AND(F27="",F28="",F29=""),"（複数入力）未入力",IF(AND(F27&lt;&gt;"",F29&lt;&gt;""),"（正常）入力済み","（エラー）未入力"))</f>
        <v>（複数入力）未入力</v>
      </c>
    </row>
    <row r="30" spans="2:13" ht="15" hidden="1" customHeight="1" outlineLevel="1">
      <c r="B30" s="124"/>
      <c r="C30" s="133"/>
      <c r="D30" s="133"/>
      <c r="E30" s="134"/>
      <c r="F30" s="133"/>
      <c r="G30" s="133"/>
      <c r="H30" s="133"/>
      <c r="I30" s="125"/>
      <c r="L30" s="128"/>
      <c r="M30" s="127"/>
    </row>
    <row r="31" spans="2:13" ht="15" hidden="1" customHeight="1" outlineLevel="2">
      <c r="B31" s="249"/>
      <c r="C31" s="250"/>
      <c r="D31" s="250"/>
      <c r="E31" s="251" t="s">
        <v>1253</v>
      </c>
      <c r="F31" s="248"/>
      <c r="G31" s="248"/>
      <c r="H31" s="248"/>
      <c r="I31" s="125"/>
      <c r="L31" s="128" t="s">
        <v>9</v>
      </c>
      <c r="M31" s="127" t="str">
        <f>IF(AND(F31="",F32="",F33=""),"（複数入力）未入力",IF(AND(F31&lt;&gt;"",F33&lt;&gt;""),"（正常）入力済み","（エラー）未入力"))</f>
        <v>（複数入力）未入力</v>
      </c>
    </row>
    <row r="32" spans="2:13" ht="15" hidden="1" customHeight="1" outlineLevel="2">
      <c r="B32" s="249"/>
      <c r="C32" s="250"/>
      <c r="D32" s="250"/>
      <c r="E32" s="251"/>
      <c r="F32" s="248"/>
      <c r="G32" s="248"/>
      <c r="H32" s="248"/>
      <c r="I32" s="125"/>
      <c r="L32" s="128" t="s">
        <v>9</v>
      </c>
      <c r="M32" s="127" t="str">
        <f>IF(F32="","（注意）未入力","（正常）入力済み")</f>
        <v>（注意）未入力</v>
      </c>
    </row>
    <row r="33" spans="2:14" ht="15" hidden="1" customHeight="1" outlineLevel="2">
      <c r="B33" s="249"/>
      <c r="C33" s="250"/>
      <c r="D33" s="250"/>
      <c r="E33" s="251"/>
      <c r="F33" s="248"/>
      <c r="G33" s="248"/>
      <c r="H33" s="248"/>
      <c r="I33" s="125"/>
      <c r="L33" s="128" t="s">
        <v>9</v>
      </c>
      <c r="M33" s="127" t="str">
        <f>IF(AND(F31="",F32="",F33=""),"（複数入力）未入力",IF(AND(F31&lt;&gt;"",F33&lt;&gt;""),"（正常）入力済み","（エラー）未入力"))</f>
        <v>（複数入力）未入力</v>
      </c>
    </row>
    <row r="34" spans="2:14" ht="15" hidden="1" customHeight="1" outlineLevel="1">
      <c r="B34" s="124"/>
      <c r="C34" s="133"/>
      <c r="D34" s="133"/>
      <c r="E34" s="134"/>
      <c r="F34" s="133"/>
      <c r="G34" s="133"/>
      <c r="H34" s="133"/>
      <c r="I34" s="125"/>
      <c r="L34" s="128"/>
      <c r="M34" s="127"/>
    </row>
    <row r="35" spans="2:14" ht="15" hidden="1" customHeight="1" outlineLevel="2">
      <c r="B35" s="249"/>
      <c r="C35" s="250"/>
      <c r="D35" s="250"/>
      <c r="E35" s="251" t="s">
        <v>1254</v>
      </c>
      <c r="F35" s="248"/>
      <c r="G35" s="248"/>
      <c r="H35" s="248"/>
      <c r="I35" s="125"/>
      <c r="L35" s="128" t="s">
        <v>9</v>
      </c>
      <c r="M35" s="127" t="str">
        <f>IF(AND(F35="",F36="",F37=""),"（複数入力）未入力",IF(AND(F35&lt;&gt;"",F37&lt;&gt;""),"（正常）入力済み","（エラー）未入力"))</f>
        <v>（複数入力）未入力</v>
      </c>
    </row>
    <row r="36" spans="2:14" ht="15" hidden="1" customHeight="1" outlineLevel="2">
      <c r="B36" s="249"/>
      <c r="C36" s="250"/>
      <c r="D36" s="250"/>
      <c r="E36" s="251"/>
      <c r="F36" s="248"/>
      <c r="G36" s="248"/>
      <c r="H36" s="248"/>
      <c r="I36" s="125"/>
      <c r="L36" s="128" t="s">
        <v>9</v>
      </c>
      <c r="M36" s="127" t="str">
        <f>IF(F36="","（注意）未入力","（正常）入力済み")</f>
        <v>（注意）未入力</v>
      </c>
    </row>
    <row r="37" spans="2:14" ht="15" hidden="1" customHeight="1" outlineLevel="2">
      <c r="B37" s="249"/>
      <c r="C37" s="250"/>
      <c r="D37" s="250"/>
      <c r="E37" s="251"/>
      <c r="F37" s="248"/>
      <c r="G37" s="248"/>
      <c r="H37" s="248"/>
      <c r="I37" s="125"/>
      <c r="L37" s="128" t="s">
        <v>9</v>
      </c>
      <c r="M37" s="127" t="str">
        <f>IF(AND(F35="",F36="",F37=""),"（複数入力）未入力",IF(AND(F35&lt;&gt;"",F37&lt;&gt;""),"（正常）入力済み","（エラー）未入力"))</f>
        <v>（複数入力）未入力</v>
      </c>
    </row>
    <row r="38" spans="2:14" ht="15" hidden="1" customHeight="1" outlineLevel="1">
      <c r="B38" s="124"/>
      <c r="C38" s="133"/>
      <c r="D38" s="133"/>
      <c r="E38" s="134"/>
      <c r="F38" s="133"/>
      <c r="G38" s="133"/>
      <c r="H38" s="133"/>
      <c r="I38" s="125"/>
      <c r="L38" s="128"/>
      <c r="M38" s="127"/>
    </row>
    <row r="39" spans="2:14" ht="15" hidden="1" customHeight="1" outlineLevel="2">
      <c r="B39" s="249"/>
      <c r="C39" s="250"/>
      <c r="D39" s="250"/>
      <c r="E39" s="251" t="s">
        <v>1255</v>
      </c>
      <c r="F39" s="248"/>
      <c r="G39" s="248"/>
      <c r="H39" s="248"/>
      <c r="I39" s="125"/>
      <c r="L39" s="128" t="s">
        <v>9</v>
      </c>
      <c r="M39" s="127" t="str">
        <f>IF(AND(F39="",F40="",F41=""),"（複数入力）未入力",IF(AND(F39&lt;&gt;"",F41&lt;&gt;""),"（正常）入力済み","（エラー）未入力"))</f>
        <v>（複数入力）未入力</v>
      </c>
    </row>
    <row r="40" spans="2:14" ht="15" hidden="1" customHeight="1" outlineLevel="2">
      <c r="B40" s="249"/>
      <c r="C40" s="250"/>
      <c r="D40" s="250"/>
      <c r="E40" s="251"/>
      <c r="F40" s="248"/>
      <c r="G40" s="248"/>
      <c r="H40" s="248"/>
      <c r="I40" s="125"/>
      <c r="L40" s="128" t="s">
        <v>9</v>
      </c>
      <c r="M40" s="127" t="str">
        <f>IF(F40="","（注意）未入力","（正常）入力済み")</f>
        <v>（注意）未入力</v>
      </c>
    </row>
    <row r="41" spans="2:14" ht="15" hidden="1" customHeight="1" outlineLevel="2">
      <c r="B41" s="249"/>
      <c r="C41" s="250"/>
      <c r="D41" s="250"/>
      <c r="E41" s="251"/>
      <c r="F41" s="248"/>
      <c r="G41" s="248"/>
      <c r="H41" s="248"/>
      <c r="I41" s="125"/>
      <c r="L41" s="128" t="s">
        <v>9</v>
      </c>
      <c r="M41" s="127" t="str">
        <f>IF(AND(F39="",F40="",F41=""),"（複数入力）未入力",IF(AND(F39&lt;&gt;"",F41&lt;&gt;""),"（正常）入力済み","（エラー）未入力"))</f>
        <v>（複数入力）未入力</v>
      </c>
    </row>
    <row r="42" spans="2:14" ht="15" hidden="1" customHeight="1" outlineLevel="1">
      <c r="B42" s="124"/>
      <c r="C42" s="133"/>
      <c r="D42" s="133"/>
      <c r="E42" s="134"/>
      <c r="F42" s="133"/>
      <c r="G42" s="133"/>
      <c r="H42" s="133"/>
      <c r="I42" s="125"/>
      <c r="L42" s="128"/>
      <c r="M42" s="127"/>
    </row>
    <row r="43" spans="2:14" ht="15" hidden="1" customHeight="1" outlineLevel="2">
      <c r="B43" s="249"/>
      <c r="C43" s="250"/>
      <c r="D43" s="250"/>
      <c r="E43" s="251" t="s">
        <v>1115</v>
      </c>
      <c r="F43" s="248"/>
      <c r="G43" s="248"/>
      <c r="H43" s="248"/>
      <c r="I43" s="125"/>
      <c r="L43" s="128" t="s">
        <v>9</v>
      </c>
      <c r="M43" s="127" t="str">
        <f>IF(AND(F43="",F44="",F45=""),"（複数入力）未入力",IF(AND(F43&lt;&gt;"",F45&lt;&gt;""),"（正常）入力済み","（エラー）未入力"))</f>
        <v>（複数入力）未入力</v>
      </c>
    </row>
    <row r="44" spans="2:14" ht="15" hidden="1" customHeight="1" outlineLevel="2">
      <c r="B44" s="249"/>
      <c r="C44" s="250"/>
      <c r="D44" s="250"/>
      <c r="E44" s="251"/>
      <c r="F44" s="248"/>
      <c r="G44" s="248"/>
      <c r="H44" s="248"/>
      <c r="I44" s="125"/>
      <c r="L44" s="128" t="s">
        <v>9</v>
      </c>
      <c r="M44" s="127" t="str">
        <f>IF(F44="","（注意）未入力","（正常）入力済み")</f>
        <v>（注意）未入力</v>
      </c>
    </row>
    <row r="45" spans="2:14" ht="15" hidden="1" customHeight="1" outlineLevel="2">
      <c r="B45" s="249"/>
      <c r="C45" s="250"/>
      <c r="D45" s="250"/>
      <c r="E45" s="251"/>
      <c r="F45" s="248"/>
      <c r="G45" s="248"/>
      <c r="H45" s="248"/>
      <c r="I45" s="125"/>
      <c r="L45" s="128" t="s">
        <v>9</v>
      </c>
      <c r="M45" s="127" t="str">
        <f>IF(AND(F43="",F44="",F45=""),"（複数入力）未入力",IF(AND(F43&lt;&gt;"",F45&lt;&gt;""),"（正常）入力済み","（エラー）未入力"))</f>
        <v>（複数入力）未入力</v>
      </c>
    </row>
    <row r="46" spans="2:14" ht="15" hidden="1" customHeight="1" outlineLevel="1">
      <c r="B46" s="124"/>
      <c r="C46" s="133"/>
      <c r="D46" s="133"/>
      <c r="E46" s="134"/>
      <c r="F46" s="133"/>
      <c r="G46" s="133"/>
      <c r="H46" s="133"/>
      <c r="I46" s="125"/>
      <c r="L46" s="128"/>
      <c r="M46" s="127"/>
    </row>
    <row r="47" spans="2:14" ht="15" customHeight="1" collapsed="1">
      <c r="B47" s="135"/>
      <c r="C47" s="130"/>
      <c r="D47" s="130"/>
      <c r="E47" s="130"/>
      <c r="F47" s="130"/>
      <c r="G47" s="130"/>
      <c r="H47" s="130"/>
      <c r="I47" s="136"/>
      <c r="L47" s="128"/>
      <c r="M47" s="127"/>
      <c r="N47" s="137"/>
    </row>
    <row r="48" spans="2:14" ht="30" customHeight="1">
      <c r="B48" s="138"/>
      <c r="C48" s="253" t="s">
        <v>12</v>
      </c>
      <c r="D48" s="253"/>
      <c r="E48" s="253"/>
      <c r="F48" s="253"/>
      <c r="G48" s="253"/>
      <c r="H48" s="253"/>
      <c r="I48" s="139"/>
    </row>
    <row r="49" spans="2:14" ht="7.5" customHeight="1">
      <c r="B49" s="138"/>
      <c r="C49" s="140"/>
      <c r="D49" s="140"/>
      <c r="E49" s="140"/>
      <c r="F49" s="140"/>
      <c r="G49" s="140"/>
      <c r="H49" s="140"/>
      <c r="I49" s="139"/>
    </row>
    <row r="50" spans="2:14" ht="30" customHeight="1">
      <c r="B50" s="141"/>
      <c r="C50" s="240" t="s">
        <v>13</v>
      </c>
      <c r="D50" s="241"/>
      <c r="E50" s="3"/>
      <c r="F50" s="266"/>
      <c r="G50" s="266"/>
      <c r="H50" s="142" t="s">
        <v>14</v>
      </c>
      <c r="I50" s="136"/>
      <c r="L50" s="132" t="s">
        <v>4</v>
      </c>
      <c r="M50" s="127" t="str">
        <f>IF(OR(E50="",F50=""),"（エラー）未入力","（正常）入力済み")</f>
        <v>（エラー）未入力</v>
      </c>
      <c r="N50" s="5" t="s">
        <v>15</v>
      </c>
    </row>
    <row r="51" spans="2:14" ht="30" hidden="1" customHeight="1" outlineLevel="1">
      <c r="B51" s="141"/>
      <c r="C51" s="242"/>
      <c r="D51" s="243"/>
      <c r="E51" s="4"/>
      <c r="F51" s="227"/>
      <c r="G51" s="227"/>
      <c r="H51" s="131"/>
      <c r="I51" s="136"/>
      <c r="L51" s="128" t="s">
        <v>16</v>
      </c>
      <c r="M51" s="127" t="str">
        <f>IF(OR(E51="",F51=""),"（複数入力）未入力","（正常）入力済み")</f>
        <v>（複数入力）未入力</v>
      </c>
    </row>
    <row r="52" spans="2:14" ht="30" hidden="1" customHeight="1" outlineLevel="1">
      <c r="B52" s="141"/>
      <c r="C52" s="242"/>
      <c r="D52" s="243"/>
      <c r="E52" s="4"/>
      <c r="F52" s="227"/>
      <c r="G52" s="227"/>
      <c r="H52" s="131"/>
      <c r="I52" s="136"/>
      <c r="L52" s="128" t="s">
        <v>16</v>
      </c>
      <c r="M52" s="127" t="str">
        <f>IF(OR(E52="",F52=""),"（複数入力）未入力","（正常）入力済み")</f>
        <v>（複数入力）未入力</v>
      </c>
    </row>
    <row r="53" spans="2:14" ht="15" customHeight="1" collapsed="1">
      <c r="B53" s="141"/>
      <c r="C53" s="242"/>
      <c r="D53" s="243"/>
      <c r="E53" s="238" t="str">
        <f>指定を受けたい土地の所在地一覧!D46&amp;""</f>
        <v/>
      </c>
      <c r="F53" s="239"/>
      <c r="G53" s="239"/>
      <c r="H53" s="131" t="s">
        <v>17</v>
      </c>
      <c r="I53" s="136"/>
      <c r="L53" s="128" t="s">
        <v>18</v>
      </c>
      <c r="N53" s="5" t="s">
        <v>1258</v>
      </c>
    </row>
    <row r="54" spans="2:14">
      <c r="B54" s="135"/>
      <c r="C54" s="244"/>
      <c r="D54" s="245"/>
      <c r="E54" s="235" t="s">
        <v>1257</v>
      </c>
      <c r="F54" s="236"/>
      <c r="G54" s="236"/>
      <c r="H54" s="237"/>
      <c r="I54" s="136"/>
    </row>
    <row r="55" spans="2:14" ht="80.25" customHeight="1">
      <c r="B55" s="138"/>
      <c r="C55" s="287" t="s">
        <v>19</v>
      </c>
      <c r="D55" s="288"/>
      <c r="E55" s="284" t="str">
        <f>'（入力用シート）汚染状態一覧_様式20'!AD14&amp;""</f>
        <v/>
      </c>
      <c r="F55" s="285"/>
      <c r="G55" s="285"/>
      <c r="H55" s="286"/>
      <c r="I55" s="139"/>
      <c r="L55" s="128" t="s">
        <v>18</v>
      </c>
      <c r="N55" s="5" t="s">
        <v>20</v>
      </c>
    </row>
    <row r="56" spans="2:14" ht="15" customHeight="1">
      <c r="B56" s="138"/>
      <c r="C56" s="287" t="s">
        <v>21</v>
      </c>
      <c r="D56" s="288"/>
      <c r="E56" s="289"/>
      <c r="F56" s="290"/>
      <c r="G56" s="290"/>
      <c r="H56" s="291"/>
      <c r="I56" s="139"/>
      <c r="L56" s="132" t="s">
        <v>4</v>
      </c>
      <c r="M56" s="127" t="str">
        <f>IF(E56="","（エラー）未入力","（正常）入力済み")</f>
        <v>（エラー）未入力</v>
      </c>
    </row>
    <row r="57" spans="2:14">
      <c r="B57" s="141"/>
      <c r="C57" s="240" t="s">
        <v>22</v>
      </c>
      <c r="D57" s="241"/>
      <c r="E57" s="292" t="s">
        <v>23</v>
      </c>
      <c r="F57" s="293"/>
      <c r="G57" s="293"/>
      <c r="H57" s="294"/>
      <c r="I57" s="136"/>
      <c r="L57" s="128" t="s">
        <v>24</v>
      </c>
      <c r="M57" s="127" t="str">
        <f>IF(COUNTIF('（入力用シート）汚染状態一覧_様式20'!AH:AH,"*エラー*")&lt;1,"（正常）入力用シートエラーなし","（エラー）入力用シートエラーあり")</f>
        <v>（エラー）入力用シートエラーあり</v>
      </c>
    </row>
    <row r="58" spans="2:14" ht="30" customHeight="1">
      <c r="B58" s="141"/>
      <c r="C58" s="242"/>
      <c r="D58" s="243"/>
      <c r="E58" s="143" t="s">
        <v>25</v>
      </c>
      <c r="F58" s="295" t="str">
        <f>IF('（入力用シート）汚染状態一覧_様式20'!AD15="",
IF(OR('（入力用シート）汚染状態一覧_様式20'!AE8&lt;&gt;0,'（入力用シート）汚染状態一覧_様式20'!AE9&lt;&gt;0),"該当なし",""),'（入力用シート）汚染状態一覧_様式20'!AD15)</f>
        <v/>
      </c>
      <c r="G58" s="295"/>
      <c r="H58" s="296"/>
      <c r="I58" s="136"/>
      <c r="L58" s="128" t="s">
        <v>18</v>
      </c>
      <c r="N58" s="5" t="s">
        <v>26</v>
      </c>
    </row>
    <row r="59" spans="2:14" ht="30" customHeight="1">
      <c r="B59" s="141"/>
      <c r="C59" s="242"/>
      <c r="D59" s="243"/>
      <c r="E59" s="143" t="s">
        <v>27</v>
      </c>
      <c r="F59" s="295" t="str">
        <f>IF('（入力用シート）汚染状態一覧_様式20'!AD16="",
IF(OR('（入力用シート）汚染状態一覧_様式20'!AE7&lt;&gt;0,'（入力用シート）汚染状態一覧_様式20'!AE9&lt;&gt;0),"該当なし",""),'（入力用シート）汚染状態一覧_様式20'!AD16)</f>
        <v/>
      </c>
      <c r="G59" s="295"/>
      <c r="H59" s="296"/>
      <c r="I59" s="136"/>
      <c r="L59" s="128" t="s">
        <v>18</v>
      </c>
      <c r="N59" s="5" t="s">
        <v>26</v>
      </c>
    </row>
    <row r="60" spans="2:14" ht="30" customHeight="1">
      <c r="B60" s="141"/>
      <c r="C60" s="242"/>
      <c r="D60" s="243"/>
      <c r="E60" s="143" t="s">
        <v>28</v>
      </c>
      <c r="F60" s="233" t="str">
        <f>IF('（入力用シート）汚染状態一覧_様式20'!AD17="",
IF(OR('（入力用シート）汚染状態一覧_様式20'!AE7&lt;&gt;0,'（入力用シート）汚染状態一覧_様式20'!AE8&lt;&gt;0),"該当なし",""),'（入力用シート）汚染状態一覧_様式20'!AD17)</f>
        <v/>
      </c>
      <c r="G60" s="233"/>
      <c r="H60" s="234"/>
      <c r="I60" s="136"/>
      <c r="L60" s="128" t="s">
        <v>18</v>
      </c>
      <c r="N60" s="5" t="s">
        <v>26</v>
      </c>
    </row>
    <row r="61" spans="2:14" ht="30" customHeight="1">
      <c r="B61" s="141"/>
      <c r="C61" s="240" t="s">
        <v>29</v>
      </c>
      <c r="D61" s="259"/>
      <c r="E61" s="262"/>
      <c r="F61" s="263"/>
      <c r="G61" s="264"/>
      <c r="H61" s="265"/>
      <c r="I61" s="136"/>
      <c r="L61" s="132" t="s">
        <v>4</v>
      </c>
      <c r="M61" s="127" t="str">
        <f>IF(OR(E61="",G61=""),"（エラー）未入力","（正常）入力済み")</f>
        <v>（エラー）未入力</v>
      </c>
      <c r="N61" s="5" t="s">
        <v>30</v>
      </c>
    </row>
    <row r="62" spans="2:14" hidden="1" outlineLevel="1">
      <c r="B62" s="141"/>
      <c r="C62" s="242"/>
      <c r="D62" s="260"/>
      <c r="E62" s="228"/>
      <c r="F62" s="227"/>
      <c r="G62" s="229"/>
      <c r="H62" s="230"/>
      <c r="I62" s="136"/>
      <c r="L62" s="128" t="s">
        <v>16</v>
      </c>
      <c r="M62" s="127" t="str">
        <f t="shared" ref="M62:M70" si="0">IF(OR(E62="",G62=""),"（複数入力）未入力","（正常）入力済み")</f>
        <v>（複数入力）未入力</v>
      </c>
    </row>
    <row r="63" spans="2:14" hidden="1" outlineLevel="1">
      <c r="B63" s="141"/>
      <c r="C63" s="242"/>
      <c r="D63" s="260"/>
      <c r="E63" s="228"/>
      <c r="F63" s="227"/>
      <c r="G63" s="229"/>
      <c r="H63" s="230"/>
      <c r="I63" s="136"/>
      <c r="L63" s="128" t="s">
        <v>16</v>
      </c>
      <c r="M63" s="127" t="str">
        <f t="shared" si="0"/>
        <v>（複数入力）未入力</v>
      </c>
    </row>
    <row r="64" spans="2:14" hidden="1" outlineLevel="1">
      <c r="B64" s="141"/>
      <c r="C64" s="242"/>
      <c r="D64" s="260"/>
      <c r="E64" s="228"/>
      <c r="F64" s="227"/>
      <c r="G64" s="229"/>
      <c r="H64" s="230"/>
      <c r="I64" s="136"/>
      <c r="L64" s="128" t="s">
        <v>16</v>
      </c>
      <c r="M64" s="127" t="str">
        <f t="shared" si="0"/>
        <v>（複数入力）未入力</v>
      </c>
    </row>
    <row r="65" spans="2:14" hidden="1" outlineLevel="1">
      <c r="B65" s="141"/>
      <c r="C65" s="242"/>
      <c r="D65" s="260"/>
      <c r="E65" s="228"/>
      <c r="F65" s="227"/>
      <c r="G65" s="229"/>
      <c r="H65" s="230"/>
      <c r="I65" s="136"/>
      <c r="L65" s="128" t="s">
        <v>16</v>
      </c>
      <c r="M65" s="127" t="str">
        <f t="shared" si="0"/>
        <v>（複数入力）未入力</v>
      </c>
    </row>
    <row r="66" spans="2:14" hidden="1" outlineLevel="1">
      <c r="B66" s="141"/>
      <c r="C66" s="242"/>
      <c r="D66" s="260"/>
      <c r="E66" s="228"/>
      <c r="F66" s="227"/>
      <c r="G66" s="229"/>
      <c r="H66" s="230"/>
      <c r="I66" s="136"/>
      <c r="L66" s="128" t="s">
        <v>16</v>
      </c>
      <c r="M66" s="127" t="str">
        <f t="shared" si="0"/>
        <v>（複数入力）未入力</v>
      </c>
    </row>
    <row r="67" spans="2:14" hidden="1" outlineLevel="1">
      <c r="B67" s="141"/>
      <c r="C67" s="242"/>
      <c r="D67" s="260"/>
      <c r="E67" s="228"/>
      <c r="F67" s="227"/>
      <c r="G67" s="229"/>
      <c r="H67" s="230"/>
      <c r="I67" s="136"/>
      <c r="L67" s="128" t="s">
        <v>16</v>
      </c>
      <c r="M67" s="127" t="str">
        <f t="shared" si="0"/>
        <v>（複数入力）未入力</v>
      </c>
    </row>
    <row r="68" spans="2:14" hidden="1" outlineLevel="1">
      <c r="B68" s="141"/>
      <c r="C68" s="242"/>
      <c r="D68" s="260"/>
      <c r="E68" s="228"/>
      <c r="F68" s="227"/>
      <c r="G68" s="229"/>
      <c r="H68" s="230"/>
      <c r="I68" s="136"/>
      <c r="L68" s="128" t="s">
        <v>16</v>
      </c>
      <c r="M68" s="127" t="str">
        <f t="shared" si="0"/>
        <v>（複数入力）未入力</v>
      </c>
    </row>
    <row r="69" spans="2:14" hidden="1" outlineLevel="1">
      <c r="B69" s="141"/>
      <c r="C69" s="242"/>
      <c r="D69" s="260"/>
      <c r="E69" s="228"/>
      <c r="F69" s="227"/>
      <c r="G69" s="229"/>
      <c r="H69" s="230"/>
      <c r="I69" s="136"/>
      <c r="L69" s="128" t="s">
        <v>16</v>
      </c>
      <c r="M69" s="127" t="str">
        <f t="shared" si="0"/>
        <v>（複数入力）未入力</v>
      </c>
    </row>
    <row r="70" spans="2:14" hidden="1" outlineLevel="1">
      <c r="B70" s="141"/>
      <c r="C70" s="244"/>
      <c r="D70" s="261"/>
      <c r="E70" s="231"/>
      <c r="F70" s="232"/>
      <c r="G70" s="229"/>
      <c r="H70" s="230"/>
      <c r="I70" s="136"/>
      <c r="L70" s="128" t="s">
        <v>16</v>
      </c>
      <c r="M70" s="127" t="str">
        <f t="shared" si="0"/>
        <v>（複数入力）未入力</v>
      </c>
    </row>
    <row r="71" spans="2:14" ht="30" customHeight="1" collapsed="1">
      <c r="B71" s="141"/>
      <c r="C71" s="240" t="s">
        <v>31</v>
      </c>
      <c r="D71" s="241"/>
      <c r="E71" s="262"/>
      <c r="F71" s="266"/>
      <c r="G71" s="267"/>
      <c r="H71" s="268"/>
      <c r="I71" s="136"/>
      <c r="L71" s="132" t="s">
        <v>4</v>
      </c>
      <c r="M71" s="127" t="str">
        <f>IF(OR(E71="",G71=""),"（エラー）未入力","（正常）入力済み")</f>
        <v>（エラー）未入力</v>
      </c>
      <c r="N71" s="5" t="s">
        <v>32</v>
      </c>
    </row>
    <row r="72" spans="2:14" hidden="1" outlineLevel="1">
      <c r="B72" s="141"/>
      <c r="C72" s="242"/>
      <c r="D72" s="243"/>
      <c r="E72" s="228"/>
      <c r="F72" s="227"/>
      <c r="G72" s="269"/>
      <c r="H72" s="270"/>
      <c r="I72" s="136"/>
      <c r="L72" s="128" t="s">
        <v>16</v>
      </c>
      <c r="M72" s="127" t="str">
        <f>IF(OR(E72="",G72=""),"（複数入力）未入力","（正常）入力済み")</f>
        <v>（複数入力）未入力</v>
      </c>
    </row>
    <row r="73" spans="2:14" hidden="1" outlineLevel="1">
      <c r="B73" s="141"/>
      <c r="C73" s="242"/>
      <c r="D73" s="243"/>
      <c r="E73" s="228"/>
      <c r="F73" s="227"/>
      <c r="G73" s="269"/>
      <c r="H73" s="270"/>
      <c r="I73" s="136"/>
      <c r="L73" s="128" t="s">
        <v>16</v>
      </c>
      <c r="M73" s="127" t="str">
        <f>IF(OR(E73="",G73=""),"（複数入力）未入力","（正常）入力済み")</f>
        <v>（複数入力）未入力</v>
      </c>
    </row>
    <row r="74" spans="2:14" hidden="1" outlineLevel="1">
      <c r="B74" s="141"/>
      <c r="C74" s="242"/>
      <c r="D74" s="243"/>
      <c r="E74" s="228"/>
      <c r="F74" s="227"/>
      <c r="G74" s="269"/>
      <c r="H74" s="270"/>
      <c r="I74" s="136"/>
      <c r="L74" s="128" t="s">
        <v>16</v>
      </c>
      <c r="M74" s="127" t="str">
        <f t="shared" ref="M74:M75" si="1">IF(OR(E74="",G74=""),"（複数入力）未入力","（正常）入力済み")</f>
        <v>（複数入力）未入力</v>
      </c>
    </row>
    <row r="75" spans="2:14" hidden="1" outlineLevel="1">
      <c r="B75" s="141"/>
      <c r="C75" s="244"/>
      <c r="D75" s="245"/>
      <c r="E75" s="231"/>
      <c r="F75" s="232"/>
      <c r="G75" s="246"/>
      <c r="H75" s="247"/>
      <c r="I75" s="136"/>
      <c r="L75" s="128" t="s">
        <v>16</v>
      </c>
      <c r="M75" s="127" t="str">
        <f t="shared" si="1"/>
        <v>（複数入力）未入力</v>
      </c>
    </row>
    <row r="76" spans="2:14" ht="15" customHeight="1" collapsed="1">
      <c r="B76" s="144"/>
      <c r="C76" s="283"/>
      <c r="D76" s="283"/>
      <c r="E76" s="121"/>
      <c r="F76" s="121"/>
      <c r="G76" s="121"/>
      <c r="H76" s="121"/>
      <c r="I76" s="139"/>
    </row>
    <row r="77" spans="2:14" ht="15" customHeight="1">
      <c r="B77" s="254" t="s">
        <v>33</v>
      </c>
      <c r="C77" s="257" t="s">
        <v>34</v>
      </c>
      <c r="D77" s="257"/>
      <c r="E77" s="145" t="s">
        <v>35</v>
      </c>
      <c r="F77" s="145" t="s">
        <v>36</v>
      </c>
      <c r="G77" s="257" t="s">
        <v>37</v>
      </c>
      <c r="H77" s="257"/>
      <c r="I77" s="257"/>
      <c r="L77" s="128"/>
      <c r="M77" s="127"/>
    </row>
    <row r="78" spans="2:14" ht="15" customHeight="1">
      <c r="B78" s="255"/>
      <c r="C78" s="258"/>
      <c r="D78" s="258"/>
      <c r="E78" s="74"/>
      <c r="F78" s="75"/>
      <c r="G78" s="258"/>
      <c r="H78" s="258"/>
      <c r="I78" s="258"/>
      <c r="L78" s="132" t="s">
        <v>4</v>
      </c>
      <c r="M78" s="127" t="str">
        <f>IF(E78="","（エラー）氏名未入力",IF(F78&amp;G78="","（エラー）電話番号又はメールアドレス未入力",IF($F$9&lt;&gt;"",IF(C78="","（エラー）所属未入力","（正常）入力済み"),"（正常）入力済み")))</f>
        <v>（エラー）氏名未入力</v>
      </c>
      <c r="N78" s="5" t="s">
        <v>38</v>
      </c>
    </row>
    <row r="79" spans="2:14" ht="15" customHeight="1">
      <c r="B79" s="255"/>
      <c r="C79" s="226"/>
      <c r="D79" s="226"/>
      <c r="E79" s="76"/>
      <c r="F79" s="77"/>
      <c r="G79" s="226"/>
      <c r="H79" s="226"/>
      <c r="I79" s="226"/>
      <c r="L79" s="128" t="s">
        <v>9</v>
      </c>
      <c r="M79" s="127" t="str">
        <f>IF(E79="","（複数入力）氏名未入力",IF(F79&amp;G79="","（エラー）電話番号又はメールアドレス未入力",IF($F$9&lt;&gt;"",IF(C79="","（エラー）所属未入力","（正常）入力済み"),"（正常）入力済み")))</f>
        <v>（複数入力）氏名未入力</v>
      </c>
      <c r="N79" s="5" t="s">
        <v>39</v>
      </c>
    </row>
    <row r="80" spans="2:14" ht="15" hidden="1" customHeight="1" outlineLevel="1">
      <c r="B80" s="255"/>
      <c r="C80" s="226"/>
      <c r="D80" s="226"/>
      <c r="E80" s="76"/>
      <c r="F80" s="77"/>
      <c r="G80" s="226"/>
      <c r="H80" s="226"/>
      <c r="I80" s="226"/>
      <c r="L80" s="128" t="s">
        <v>9</v>
      </c>
      <c r="M80" s="127" t="str">
        <f>IF(E80="","（複数入力）氏名未入力",IF(F80&amp;G80="","（エラー）電話番号又はメールアドレス未入力",IF($F$9&lt;&gt;"",IF(C80="","（エラー）所属未入力","（正常）入力済み"),"（正常）入力済み")))</f>
        <v>（複数入力）氏名未入力</v>
      </c>
      <c r="N80" s="5" t="s">
        <v>41</v>
      </c>
    </row>
    <row r="81" spans="2:13" ht="15" hidden="1" customHeight="1" outlineLevel="1">
      <c r="B81" s="255"/>
      <c r="C81" s="226"/>
      <c r="D81" s="226"/>
      <c r="E81" s="76"/>
      <c r="F81" s="77"/>
      <c r="G81" s="226"/>
      <c r="H81" s="226"/>
      <c r="I81" s="226"/>
      <c r="L81" s="128" t="s">
        <v>9</v>
      </c>
      <c r="M81" s="127" t="str">
        <f>IF(E81="","（複数入力）氏名未入力",IF(F81&amp;G81="","（エラー）電話番号又はメールアドレス未入力",IF($F$9&lt;&gt;"",IF(C81="","（エラー）所属未入力","（正常）入力済み"),"（正常）入力済み")))</f>
        <v>（複数入力）氏名未入力</v>
      </c>
    </row>
    <row r="82" spans="2:13" ht="15" hidden="1" customHeight="1" outlineLevel="1">
      <c r="B82" s="256"/>
      <c r="C82" s="226"/>
      <c r="D82" s="226"/>
      <c r="E82" s="76"/>
      <c r="F82" s="77"/>
      <c r="G82" s="226"/>
      <c r="H82" s="226"/>
      <c r="I82" s="226"/>
      <c r="L82" s="128" t="s">
        <v>9</v>
      </c>
      <c r="M82" s="127" t="str">
        <f>IF(E82="","（複数入力）氏名未入力",IF(F82&amp;G82="","（エラー）電話番号又はメールアドレス未入力",IF($F$9&lt;&gt;"",IF(C82="","（エラー）所属未入力","（正常）入力済み"),"（正常）入力済み")))</f>
        <v>（複数入力）氏名未入力</v>
      </c>
    </row>
    <row r="83" spans="2:13" ht="15" customHeight="1" collapsed="1">
      <c r="B83" s="146" t="s">
        <v>40</v>
      </c>
      <c r="C83" s="147"/>
      <c r="D83" s="147"/>
      <c r="E83" s="147"/>
      <c r="F83" s="147"/>
      <c r="G83" s="147"/>
      <c r="H83" s="147"/>
      <c r="I83" s="147"/>
    </row>
  </sheetData>
  <sheetProtection algorithmName="SHA-512" hashValue="cTGZjysDuo/O9rX/xGhcE4rkQnHvMlzbUOpDipwQ1XVkgQMqqvZ5H6EjtSoLPZ8q7XHXAw3icjU/E0it7vjg9w==" saltValue="gdeg1xuSD9w2zXJaGxiu5Q==" spinCount="100000" sheet="1" formatColumns="0" formatRows="0"/>
  <mergeCells count="118">
    <mergeCell ref="B2:I2"/>
    <mergeCell ref="B4:I4"/>
    <mergeCell ref="B5:E5"/>
    <mergeCell ref="B6:I6"/>
    <mergeCell ref="B7:C7"/>
    <mergeCell ref="C3:H3"/>
    <mergeCell ref="F50:G50"/>
    <mergeCell ref="F52:G52"/>
    <mergeCell ref="C76:D76"/>
    <mergeCell ref="E55:H55"/>
    <mergeCell ref="C56:D56"/>
    <mergeCell ref="E56:H56"/>
    <mergeCell ref="C55:D55"/>
    <mergeCell ref="C57:D60"/>
    <mergeCell ref="E57:H57"/>
    <mergeCell ref="F58:H58"/>
    <mergeCell ref="F59:H59"/>
    <mergeCell ref="B19:D21"/>
    <mergeCell ref="E19:E21"/>
    <mergeCell ref="F19:H19"/>
    <mergeCell ref="F20:H20"/>
    <mergeCell ref="F21:H21"/>
    <mergeCell ref="B27:D29"/>
    <mergeCell ref="E27:E29"/>
    <mergeCell ref="B77:B82"/>
    <mergeCell ref="C77:D77"/>
    <mergeCell ref="C78:D78"/>
    <mergeCell ref="C82:D82"/>
    <mergeCell ref="G77:I77"/>
    <mergeCell ref="G78:I78"/>
    <mergeCell ref="G82:I82"/>
    <mergeCell ref="C61:D70"/>
    <mergeCell ref="E61:F61"/>
    <mergeCell ref="G61:H61"/>
    <mergeCell ref="G62:H62"/>
    <mergeCell ref="E63:F63"/>
    <mergeCell ref="G63:H63"/>
    <mergeCell ref="E69:F69"/>
    <mergeCell ref="G69:H69"/>
    <mergeCell ref="C71:D75"/>
    <mergeCell ref="E71:F71"/>
    <mergeCell ref="G71:H71"/>
    <mergeCell ref="E72:F72"/>
    <mergeCell ref="G72:H72"/>
    <mergeCell ref="E73:F73"/>
    <mergeCell ref="G73:H73"/>
    <mergeCell ref="E74:F74"/>
    <mergeCell ref="G74:H74"/>
    <mergeCell ref="E8:E10"/>
    <mergeCell ref="F8:H8"/>
    <mergeCell ref="F9:H9"/>
    <mergeCell ref="F10:H10"/>
    <mergeCell ref="C48:H48"/>
    <mergeCell ref="B8:D10"/>
    <mergeCell ref="B11:D13"/>
    <mergeCell ref="E11:E13"/>
    <mergeCell ref="F11:H11"/>
    <mergeCell ref="F12:H12"/>
    <mergeCell ref="F13:H13"/>
    <mergeCell ref="B15:D17"/>
    <mergeCell ref="E15:E17"/>
    <mergeCell ref="F15:H15"/>
    <mergeCell ref="F16:H16"/>
    <mergeCell ref="F17:H17"/>
    <mergeCell ref="F45:H45"/>
    <mergeCell ref="B39:D41"/>
    <mergeCell ref="E39:E41"/>
    <mergeCell ref="F39:H39"/>
    <mergeCell ref="F40:H40"/>
    <mergeCell ref="F41:H41"/>
    <mergeCell ref="F27:H27"/>
    <mergeCell ref="E75:F75"/>
    <mergeCell ref="G75:H75"/>
    <mergeCell ref="F28:H28"/>
    <mergeCell ref="F29:H29"/>
    <mergeCell ref="B23:D25"/>
    <mergeCell ref="E23:E25"/>
    <mergeCell ref="F23:H23"/>
    <mergeCell ref="F24:H24"/>
    <mergeCell ref="F25:H25"/>
    <mergeCell ref="B35:D37"/>
    <mergeCell ref="E35:E37"/>
    <mergeCell ref="F35:H35"/>
    <mergeCell ref="F36:H36"/>
    <mergeCell ref="F37:H37"/>
    <mergeCell ref="B31:D33"/>
    <mergeCell ref="E31:E33"/>
    <mergeCell ref="F31:H31"/>
    <mergeCell ref="F32:H32"/>
    <mergeCell ref="F33:H33"/>
    <mergeCell ref="B43:D45"/>
    <mergeCell ref="E43:E45"/>
    <mergeCell ref="F43:H43"/>
    <mergeCell ref="F44:H44"/>
    <mergeCell ref="G79:I79"/>
    <mergeCell ref="G80:I80"/>
    <mergeCell ref="G81:I81"/>
    <mergeCell ref="C79:D79"/>
    <mergeCell ref="C80:D80"/>
    <mergeCell ref="C81:D81"/>
    <mergeCell ref="F51:G51"/>
    <mergeCell ref="E65:F65"/>
    <mergeCell ref="G65:H65"/>
    <mergeCell ref="E66:F66"/>
    <mergeCell ref="G66:H66"/>
    <mergeCell ref="E67:F67"/>
    <mergeCell ref="G67:H67"/>
    <mergeCell ref="E68:F68"/>
    <mergeCell ref="G68:H68"/>
    <mergeCell ref="E70:F70"/>
    <mergeCell ref="G70:H70"/>
    <mergeCell ref="F60:H60"/>
    <mergeCell ref="E54:H54"/>
    <mergeCell ref="E62:F62"/>
    <mergeCell ref="E64:F64"/>
    <mergeCell ref="G64:H64"/>
    <mergeCell ref="E53:G53"/>
    <mergeCell ref="C50:D54"/>
  </mergeCells>
  <phoneticPr fontId="19"/>
  <conditionalFormatting sqref="M1:M1048576">
    <cfRule type="containsText" dxfId="11" priority="1" operator="containsText" text="（注意）">
      <formula>NOT(ISERROR(SEARCH("（注意）",M1)))</formula>
    </cfRule>
    <cfRule type="containsText" dxfId="10" priority="2" operator="containsText" text="（正常）">
      <formula>NOT(ISERROR(SEARCH("（正常）",M1)))</formula>
    </cfRule>
    <cfRule type="containsText" dxfId="9" priority="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1E71E82-FAB4-472B-A2AB-9974326C535E}">
          <x14:formula1>
            <xm:f>OFFSET(選択肢!$CJ$3,,,COUNTA(選択肢!$CJ$3:$CJ$32))</xm:f>
          </x14:formula1>
          <xm:sqref>E56:H56</xm:sqref>
        </x14:dataValidation>
        <x14:dataValidation type="list" allowBlank="1" showInputMessage="1" showErrorMessage="1" xr:uid="{64440B60-6014-4D03-A30D-946644E1E92A}">
          <x14:formula1>
            <xm:f>OFFSET(マスタ!$A$5,,,COUNTA(マスタ!$A$5:$A$104))</xm:f>
          </x14:formula1>
          <xm:sqref>E50:E52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8972-249E-48B7-93DE-C31CF24BAD34}">
  <sheetPr codeName="Sheet47">
    <pageSetUpPr fitToPage="1"/>
  </sheetPr>
  <dimension ref="B1:R111"/>
  <sheetViews>
    <sheetView showGridLines="0" zoomScaleNormal="100" zoomScaleSheetLayoutView="100" workbookViewId="0"/>
  </sheetViews>
  <sheetFormatPr defaultColWidth="9" defaultRowHeight="15"/>
  <cols>
    <col min="1" max="1" width="2.58203125" style="149" customWidth="1"/>
    <col min="2" max="2" width="2.58203125" style="148" customWidth="1"/>
    <col min="3" max="3" width="4.08203125" style="148" customWidth="1"/>
    <col min="4" max="8" width="10.58203125" style="148" customWidth="1"/>
    <col min="9" max="9" width="7.58203125" style="148" customWidth="1"/>
    <col min="10" max="10" width="22.58203125" style="148" customWidth="1"/>
    <col min="11" max="11" width="20.58203125" style="148" customWidth="1"/>
    <col min="12" max="12" width="6.5" style="148" customWidth="1"/>
    <col min="13" max="13" width="2.58203125" style="148" customWidth="1"/>
    <col min="14" max="14" width="2.58203125" style="149" customWidth="1"/>
    <col min="15" max="15" width="9" style="158"/>
    <col min="16" max="16" width="12.08203125" style="149" customWidth="1"/>
    <col min="17" max="17" width="30.58203125" style="166" customWidth="1"/>
    <col min="18" max="18" width="27" style="167" customWidth="1"/>
    <col min="19" max="16384" width="9" style="149"/>
  </cols>
  <sheetData>
    <row r="1" spans="2:18" ht="15" customHeight="1">
      <c r="B1" s="202" t="s">
        <v>63</v>
      </c>
      <c r="O1" s="149"/>
      <c r="P1" s="297" t="s">
        <v>64</v>
      </c>
      <c r="Q1" s="297"/>
      <c r="R1" s="223">
        <v>1</v>
      </c>
    </row>
    <row r="2" spans="2:18" ht="15" customHeight="1">
      <c r="B2" s="203"/>
      <c r="C2" s="151" t="s">
        <v>65</v>
      </c>
      <c r="D2" s="204"/>
      <c r="E2" s="204"/>
      <c r="F2" s="204"/>
      <c r="G2" s="204"/>
      <c r="H2" s="204"/>
      <c r="I2" s="204"/>
      <c r="J2" s="204"/>
      <c r="K2" s="205"/>
      <c r="L2" s="206"/>
      <c r="M2" s="207"/>
      <c r="O2" s="149"/>
      <c r="P2" s="150" t="s">
        <v>1</v>
      </c>
      <c r="Q2" s="152" t="s">
        <v>2</v>
      </c>
      <c r="R2" s="149"/>
    </row>
    <row r="3" spans="2:18" ht="15" customHeight="1">
      <c r="B3" s="153"/>
      <c r="C3" s="148" t="s">
        <v>66</v>
      </c>
      <c r="D3" s="154"/>
      <c r="E3" s="154"/>
      <c r="F3" s="154"/>
      <c r="G3" s="154"/>
      <c r="H3" s="154"/>
      <c r="I3" s="154"/>
      <c r="J3" s="154"/>
      <c r="K3" s="208"/>
      <c r="L3" s="209"/>
      <c r="M3" s="155"/>
      <c r="O3" s="149"/>
      <c r="P3" s="156"/>
      <c r="Q3" s="157"/>
      <c r="R3" s="149"/>
    </row>
    <row r="4" spans="2:18" ht="15" customHeight="1">
      <c r="B4" s="153"/>
      <c r="C4" s="148" t="s">
        <v>1111</v>
      </c>
      <c r="D4" s="154"/>
      <c r="E4" s="154"/>
      <c r="F4" s="154"/>
      <c r="G4" s="154"/>
      <c r="H4" s="154"/>
      <c r="I4" s="154"/>
      <c r="J4" s="154"/>
      <c r="M4" s="155"/>
      <c r="O4" s="149"/>
      <c r="P4" s="156"/>
      <c r="Q4" s="157"/>
      <c r="R4" s="149"/>
    </row>
    <row r="5" spans="2:18" ht="15" customHeight="1">
      <c r="B5" s="153"/>
      <c r="D5" s="154"/>
      <c r="E5" s="154"/>
      <c r="F5" s="154"/>
      <c r="G5" s="154"/>
      <c r="H5" s="154"/>
      <c r="I5" s="298" t="s">
        <v>67</v>
      </c>
      <c r="J5" s="298"/>
      <c r="K5" s="299"/>
      <c r="L5" s="299"/>
      <c r="M5" s="155"/>
      <c r="O5" s="149"/>
      <c r="P5" s="156" t="s">
        <v>4</v>
      </c>
      <c r="Q5" s="157" t="str">
        <f>IF(K5="","（エラー）未入力",IF(ISERROR(VALUE(K5)),"（エラー）形式に不備あり","（正常）入力済み"))</f>
        <v>（エラー）未入力</v>
      </c>
      <c r="R5" s="149"/>
    </row>
    <row r="6" spans="2:18" ht="22.5" customHeight="1">
      <c r="B6" s="153"/>
      <c r="C6" s="300" t="s">
        <v>68</v>
      </c>
      <c r="D6" s="302" t="s">
        <v>69</v>
      </c>
      <c r="E6" s="303"/>
      <c r="F6" s="303"/>
      <c r="G6" s="304"/>
      <c r="H6" s="300" t="s">
        <v>70</v>
      </c>
      <c r="I6" s="300" t="s">
        <v>71</v>
      </c>
      <c r="J6" s="305" t="s">
        <v>72</v>
      </c>
      <c r="K6" s="305" t="s">
        <v>73</v>
      </c>
      <c r="L6" s="305" t="s">
        <v>74</v>
      </c>
      <c r="M6" s="155"/>
      <c r="O6" s="149"/>
      <c r="P6" s="158"/>
      <c r="Q6" s="157"/>
      <c r="R6" s="149"/>
    </row>
    <row r="7" spans="2:18" ht="22.5" customHeight="1">
      <c r="B7" s="153"/>
      <c r="C7" s="301"/>
      <c r="D7" s="201" t="s">
        <v>75</v>
      </c>
      <c r="E7" s="201" t="s">
        <v>76</v>
      </c>
      <c r="F7" s="201" t="s">
        <v>77</v>
      </c>
      <c r="G7" s="201" t="s">
        <v>78</v>
      </c>
      <c r="H7" s="301"/>
      <c r="I7" s="301"/>
      <c r="J7" s="306"/>
      <c r="K7" s="306"/>
      <c r="L7" s="306"/>
      <c r="M7" s="155"/>
      <c r="O7" s="149"/>
      <c r="P7" s="158"/>
      <c r="Q7" s="157"/>
      <c r="R7" s="149"/>
    </row>
    <row r="8" spans="2:18" s="213" customFormat="1" ht="24.75" customHeight="1">
      <c r="B8" s="210"/>
      <c r="C8" s="211">
        <f>ROW()-7</f>
        <v>1</v>
      </c>
      <c r="D8" s="6"/>
      <c r="E8" s="7"/>
      <c r="F8" s="7"/>
      <c r="G8" s="8"/>
      <c r="H8" s="8"/>
      <c r="I8" s="9"/>
      <c r="J8" s="7"/>
      <c r="K8" s="7"/>
      <c r="L8" s="9"/>
      <c r="M8" s="212"/>
      <c r="P8" s="214" t="s">
        <v>4</v>
      </c>
      <c r="Q8" s="157" t="str">
        <f>IF(D8&amp;E8&amp;G8&amp;J8&amp;K8="",
"（エラー）未入力",
IF(AND(H8&lt;&gt;"",D8&lt;&gt;""),
IF(AND(E8="",F8="",G8="",I8="",J8="",K8=""),"（正常）入力済み","（エラー）入力重複"),
IF(K8="個人",
IF(OR(D8="",E8="",G8=""),"（エラー）一部未入力","（正常）入力済み"),
IF(OR(D8="",E8="",G8="",J8="",K8=""),"（エラー）一部未入力","（正常）入力済み"))))</f>
        <v>（エラー）未入力</v>
      </c>
      <c r="R8" s="215" t="s">
        <v>79</v>
      </c>
    </row>
    <row r="9" spans="2:18" s="213" customFormat="1" ht="24.75" customHeight="1">
      <c r="B9" s="210"/>
      <c r="C9" s="211">
        <f t="shared" ref="C9:C37" si="0">ROW()-7</f>
        <v>2</v>
      </c>
      <c r="D9" s="7"/>
      <c r="E9" s="7"/>
      <c r="F9" s="7"/>
      <c r="G9" s="8"/>
      <c r="H9" s="8"/>
      <c r="I9" s="9"/>
      <c r="J9" s="7"/>
      <c r="K9" s="7"/>
      <c r="L9" s="9"/>
      <c r="M9" s="212"/>
      <c r="P9" s="216" t="s">
        <v>9</v>
      </c>
      <c r="Q9" s="157" t="str">
        <f>IF(D9&amp;E9&amp;G9&amp;J9&amp;K9="",
"（複数入力）未入力",
IF(AND(H9&lt;&gt;"",D9&lt;&gt;""),
IF(AND(E9="",F9="",G9="",I9="",J9="",K9=""),"（正常）入力済み","（エラー）入力重複"),
IF(K9="個人",
IF(OR(D9="",E9="",G9=""),"（エラー）一部未入力","（正常）入力済み"),
IF(OR(D9="",E9="",G9="",J9="",K9=""),"（エラー）一部未入力","（正常）入力済み"))))</f>
        <v>（複数入力）未入力</v>
      </c>
      <c r="R9" s="215" t="s">
        <v>1259</v>
      </c>
    </row>
    <row r="10" spans="2:18" s="213" customFormat="1" ht="24.75" customHeight="1">
      <c r="B10" s="210"/>
      <c r="C10" s="211">
        <f t="shared" si="0"/>
        <v>3</v>
      </c>
      <c r="D10" s="7"/>
      <c r="E10" s="7"/>
      <c r="F10" s="7"/>
      <c r="G10" s="8"/>
      <c r="H10" s="8"/>
      <c r="I10" s="9"/>
      <c r="J10" s="7"/>
      <c r="K10" s="7"/>
      <c r="L10" s="9"/>
      <c r="M10" s="212"/>
      <c r="P10" s="216" t="s">
        <v>9</v>
      </c>
      <c r="Q10" s="157" t="str">
        <f t="shared" ref="Q10:Q37" si="1">IF(D10&amp;E10&amp;G10&amp;J10&amp;K10="",
"（複数入力）未入力",
IF(AND(H10&lt;&gt;"",D10&lt;&gt;""),
IF(AND(E10="",F10="",G10="",I10="",J10="",K10=""),"（正常）入力済み","（エラー）入力重複"),
IF(K10="個人",
IF(OR(D10="",E10="",G10=""),"（エラー）一部未入力","（正常）入力済み"),
IF(OR(D10="",E10="",G10="",J10="",K10=""),"（エラー）一部未入力","（正常）入力済み"))))</f>
        <v>（複数入力）未入力</v>
      </c>
      <c r="R10" s="215" t="s">
        <v>80</v>
      </c>
    </row>
    <row r="11" spans="2:18" s="213" customFormat="1" ht="24.75" customHeight="1">
      <c r="B11" s="210"/>
      <c r="C11" s="211">
        <f t="shared" si="0"/>
        <v>4</v>
      </c>
      <c r="D11" s="7"/>
      <c r="E11" s="7"/>
      <c r="F11" s="7"/>
      <c r="G11" s="8"/>
      <c r="H11" s="8"/>
      <c r="I11" s="9"/>
      <c r="J11" s="7"/>
      <c r="K11" s="7"/>
      <c r="L11" s="9"/>
      <c r="M11" s="212"/>
      <c r="P11" s="216" t="s">
        <v>9</v>
      </c>
      <c r="Q11" s="157" t="str">
        <f t="shared" si="1"/>
        <v>（複数入力）未入力</v>
      </c>
      <c r="R11" s="215" t="s">
        <v>81</v>
      </c>
    </row>
    <row r="12" spans="2:18" s="213" customFormat="1" ht="24.75" customHeight="1">
      <c r="B12" s="210"/>
      <c r="C12" s="211">
        <f t="shared" si="0"/>
        <v>5</v>
      </c>
      <c r="D12" s="7"/>
      <c r="E12" s="7"/>
      <c r="F12" s="7"/>
      <c r="G12" s="8"/>
      <c r="H12" s="8"/>
      <c r="I12" s="9"/>
      <c r="J12" s="7"/>
      <c r="K12" s="7"/>
      <c r="L12" s="9"/>
      <c r="M12" s="212"/>
      <c r="P12" s="216" t="s">
        <v>9</v>
      </c>
      <c r="Q12" s="157" t="str">
        <f t="shared" si="1"/>
        <v>（複数入力）未入力</v>
      </c>
      <c r="R12" s="215" t="s">
        <v>82</v>
      </c>
    </row>
    <row r="13" spans="2:18" s="213" customFormat="1" ht="24.75" customHeight="1">
      <c r="B13" s="210"/>
      <c r="C13" s="211">
        <f t="shared" si="0"/>
        <v>6</v>
      </c>
      <c r="D13" s="7"/>
      <c r="E13" s="7"/>
      <c r="F13" s="7"/>
      <c r="G13" s="8"/>
      <c r="H13" s="8"/>
      <c r="I13" s="9"/>
      <c r="J13" s="7"/>
      <c r="K13" s="7"/>
      <c r="L13" s="9"/>
      <c r="M13" s="212"/>
      <c r="P13" s="216" t="s">
        <v>9</v>
      </c>
      <c r="Q13" s="157" t="str">
        <f t="shared" si="1"/>
        <v>（複数入力）未入力</v>
      </c>
      <c r="R13" s="215" t="s">
        <v>83</v>
      </c>
    </row>
    <row r="14" spans="2:18" s="213" customFormat="1" ht="24.75" customHeight="1">
      <c r="B14" s="210"/>
      <c r="C14" s="211">
        <f t="shared" si="0"/>
        <v>7</v>
      </c>
      <c r="D14" s="7"/>
      <c r="E14" s="7"/>
      <c r="F14" s="7"/>
      <c r="G14" s="8"/>
      <c r="H14" s="8"/>
      <c r="I14" s="9"/>
      <c r="J14" s="7"/>
      <c r="K14" s="7"/>
      <c r="L14" s="9"/>
      <c r="M14" s="212"/>
      <c r="P14" s="216" t="s">
        <v>9</v>
      </c>
      <c r="Q14" s="157" t="str">
        <f t="shared" si="1"/>
        <v>（複数入力）未入力</v>
      </c>
      <c r="R14" s="215" t="s">
        <v>84</v>
      </c>
    </row>
    <row r="15" spans="2:18" s="213" customFormat="1" ht="24.75" customHeight="1">
      <c r="B15" s="210"/>
      <c r="C15" s="211">
        <f t="shared" si="0"/>
        <v>8</v>
      </c>
      <c r="D15" s="7"/>
      <c r="E15" s="7"/>
      <c r="F15" s="7"/>
      <c r="G15" s="8"/>
      <c r="H15" s="8"/>
      <c r="I15" s="9"/>
      <c r="J15" s="7"/>
      <c r="K15" s="7"/>
      <c r="L15" s="9"/>
      <c r="M15" s="212"/>
      <c r="P15" s="216" t="s">
        <v>9</v>
      </c>
      <c r="Q15" s="157" t="str">
        <f t="shared" si="1"/>
        <v>（複数入力）未入力</v>
      </c>
    </row>
    <row r="16" spans="2:18" s="213" customFormat="1" ht="24.75" customHeight="1">
      <c r="B16" s="210"/>
      <c r="C16" s="211">
        <f t="shared" si="0"/>
        <v>9</v>
      </c>
      <c r="D16" s="7"/>
      <c r="E16" s="7"/>
      <c r="F16" s="7"/>
      <c r="G16" s="8"/>
      <c r="H16" s="8"/>
      <c r="I16" s="9"/>
      <c r="J16" s="7"/>
      <c r="K16" s="7"/>
      <c r="L16" s="9"/>
      <c r="M16" s="212"/>
      <c r="P16" s="216" t="s">
        <v>9</v>
      </c>
      <c r="Q16" s="157" t="str">
        <f t="shared" si="1"/>
        <v>（複数入力）未入力</v>
      </c>
    </row>
    <row r="17" spans="2:17" s="213" customFormat="1" ht="24.75" customHeight="1">
      <c r="B17" s="210"/>
      <c r="C17" s="211">
        <f t="shared" si="0"/>
        <v>10</v>
      </c>
      <c r="D17" s="7"/>
      <c r="E17" s="7"/>
      <c r="F17" s="7"/>
      <c r="G17" s="8"/>
      <c r="H17" s="8"/>
      <c r="I17" s="9"/>
      <c r="J17" s="7"/>
      <c r="K17" s="7"/>
      <c r="L17" s="9"/>
      <c r="M17" s="212"/>
      <c r="P17" s="216" t="s">
        <v>9</v>
      </c>
      <c r="Q17" s="157" t="str">
        <f t="shared" si="1"/>
        <v>（複数入力）未入力</v>
      </c>
    </row>
    <row r="18" spans="2:17" s="213" customFormat="1" ht="24.75" customHeight="1">
      <c r="B18" s="210"/>
      <c r="C18" s="211">
        <f t="shared" si="0"/>
        <v>11</v>
      </c>
      <c r="D18" s="7"/>
      <c r="E18" s="7"/>
      <c r="F18" s="7"/>
      <c r="G18" s="8"/>
      <c r="H18" s="8"/>
      <c r="I18" s="9"/>
      <c r="J18" s="7"/>
      <c r="K18" s="7"/>
      <c r="L18" s="9"/>
      <c r="M18" s="212"/>
      <c r="P18" s="216" t="s">
        <v>9</v>
      </c>
      <c r="Q18" s="157" t="str">
        <f t="shared" si="1"/>
        <v>（複数入力）未入力</v>
      </c>
    </row>
    <row r="19" spans="2:17" s="213" customFormat="1" ht="24.75" customHeight="1">
      <c r="B19" s="210"/>
      <c r="C19" s="211">
        <f t="shared" si="0"/>
        <v>12</v>
      </c>
      <c r="D19" s="7"/>
      <c r="E19" s="7"/>
      <c r="F19" s="7"/>
      <c r="G19" s="8"/>
      <c r="H19" s="8"/>
      <c r="I19" s="9"/>
      <c r="J19" s="7"/>
      <c r="K19" s="7"/>
      <c r="L19" s="9"/>
      <c r="M19" s="212"/>
      <c r="P19" s="216" t="s">
        <v>9</v>
      </c>
      <c r="Q19" s="157" t="str">
        <f t="shared" si="1"/>
        <v>（複数入力）未入力</v>
      </c>
    </row>
    <row r="20" spans="2:17" s="213" customFormat="1" ht="24.75" customHeight="1">
      <c r="B20" s="210"/>
      <c r="C20" s="211">
        <f t="shared" si="0"/>
        <v>13</v>
      </c>
      <c r="D20" s="7"/>
      <c r="E20" s="7"/>
      <c r="F20" s="7"/>
      <c r="G20" s="8"/>
      <c r="H20" s="8"/>
      <c r="I20" s="9"/>
      <c r="J20" s="7"/>
      <c r="K20" s="7"/>
      <c r="L20" s="9"/>
      <c r="M20" s="212"/>
      <c r="P20" s="216" t="s">
        <v>9</v>
      </c>
      <c r="Q20" s="157" t="str">
        <f t="shared" si="1"/>
        <v>（複数入力）未入力</v>
      </c>
    </row>
    <row r="21" spans="2:17" s="213" customFormat="1" ht="24.75" customHeight="1">
      <c r="B21" s="210"/>
      <c r="C21" s="211">
        <f t="shared" si="0"/>
        <v>14</v>
      </c>
      <c r="D21" s="7"/>
      <c r="E21" s="7"/>
      <c r="F21" s="7"/>
      <c r="G21" s="8"/>
      <c r="H21" s="8"/>
      <c r="I21" s="9"/>
      <c r="J21" s="7"/>
      <c r="K21" s="7"/>
      <c r="L21" s="9"/>
      <c r="M21" s="212"/>
      <c r="P21" s="216" t="s">
        <v>9</v>
      </c>
      <c r="Q21" s="157" t="str">
        <f t="shared" si="1"/>
        <v>（複数入力）未入力</v>
      </c>
    </row>
    <row r="22" spans="2:17" s="213" customFormat="1" ht="24.75" customHeight="1">
      <c r="B22" s="210"/>
      <c r="C22" s="211">
        <f t="shared" si="0"/>
        <v>15</v>
      </c>
      <c r="D22" s="7"/>
      <c r="E22" s="7"/>
      <c r="F22" s="7"/>
      <c r="G22" s="8"/>
      <c r="H22" s="8"/>
      <c r="I22" s="9"/>
      <c r="J22" s="7"/>
      <c r="K22" s="7"/>
      <c r="L22" s="9"/>
      <c r="M22" s="212"/>
      <c r="P22" s="216" t="s">
        <v>9</v>
      </c>
      <c r="Q22" s="157" t="str">
        <f t="shared" si="1"/>
        <v>（複数入力）未入力</v>
      </c>
    </row>
    <row r="23" spans="2:17" s="213" customFormat="1" ht="24.75" customHeight="1">
      <c r="B23" s="210"/>
      <c r="C23" s="211">
        <f t="shared" si="0"/>
        <v>16</v>
      </c>
      <c r="D23" s="7"/>
      <c r="E23" s="7"/>
      <c r="F23" s="7"/>
      <c r="G23" s="8"/>
      <c r="H23" s="8"/>
      <c r="I23" s="9"/>
      <c r="J23" s="7"/>
      <c r="K23" s="7"/>
      <c r="L23" s="9"/>
      <c r="M23" s="212"/>
      <c r="P23" s="216" t="s">
        <v>9</v>
      </c>
      <c r="Q23" s="157" t="str">
        <f t="shared" si="1"/>
        <v>（複数入力）未入力</v>
      </c>
    </row>
    <row r="24" spans="2:17" s="213" customFormat="1" ht="24.75" customHeight="1">
      <c r="B24" s="210"/>
      <c r="C24" s="211">
        <f t="shared" si="0"/>
        <v>17</v>
      </c>
      <c r="D24" s="7"/>
      <c r="E24" s="7"/>
      <c r="F24" s="7"/>
      <c r="G24" s="8"/>
      <c r="H24" s="8"/>
      <c r="I24" s="9"/>
      <c r="J24" s="7"/>
      <c r="K24" s="7"/>
      <c r="L24" s="9"/>
      <c r="M24" s="212"/>
      <c r="P24" s="216" t="s">
        <v>9</v>
      </c>
      <c r="Q24" s="157" t="str">
        <f t="shared" si="1"/>
        <v>（複数入力）未入力</v>
      </c>
    </row>
    <row r="25" spans="2:17" s="213" customFormat="1" ht="24.75" customHeight="1">
      <c r="B25" s="210"/>
      <c r="C25" s="211">
        <f t="shared" si="0"/>
        <v>18</v>
      </c>
      <c r="D25" s="7"/>
      <c r="E25" s="7"/>
      <c r="F25" s="7"/>
      <c r="G25" s="8"/>
      <c r="H25" s="8"/>
      <c r="I25" s="9"/>
      <c r="J25" s="7"/>
      <c r="K25" s="7"/>
      <c r="L25" s="9"/>
      <c r="M25" s="212"/>
      <c r="P25" s="216" t="s">
        <v>9</v>
      </c>
      <c r="Q25" s="157" t="str">
        <f t="shared" si="1"/>
        <v>（複数入力）未入力</v>
      </c>
    </row>
    <row r="26" spans="2:17" s="213" customFormat="1" ht="24.75" customHeight="1">
      <c r="B26" s="210"/>
      <c r="C26" s="211">
        <f t="shared" si="0"/>
        <v>19</v>
      </c>
      <c r="D26" s="7"/>
      <c r="E26" s="7"/>
      <c r="F26" s="7"/>
      <c r="G26" s="8"/>
      <c r="H26" s="8"/>
      <c r="I26" s="9"/>
      <c r="J26" s="7"/>
      <c r="K26" s="7"/>
      <c r="L26" s="9"/>
      <c r="M26" s="212"/>
      <c r="P26" s="216" t="s">
        <v>9</v>
      </c>
      <c r="Q26" s="157" t="str">
        <f t="shared" si="1"/>
        <v>（複数入力）未入力</v>
      </c>
    </row>
    <row r="27" spans="2:17" s="213" customFormat="1" ht="24.75" customHeight="1">
      <c r="B27" s="210"/>
      <c r="C27" s="211">
        <f t="shared" si="0"/>
        <v>20</v>
      </c>
      <c r="D27" s="7"/>
      <c r="E27" s="7"/>
      <c r="F27" s="7"/>
      <c r="G27" s="8"/>
      <c r="H27" s="8"/>
      <c r="I27" s="9"/>
      <c r="J27" s="7"/>
      <c r="K27" s="7"/>
      <c r="L27" s="9"/>
      <c r="M27" s="212"/>
      <c r="P27" s="216" t="s">
        <v>9</v>
      </c>
      <c r="Q27" s="157" t="str">
        <f t="shared" si="1"/>
        <v>（複数入力）未入力</v>
      </c>
    </row>
    <row r="28" spans="2:17" s="213" customFormat="1" ht="24.75" customHeight="1">
      <c r="B28" s="210"/>
      <c r="C28" s="211">
        <f t="shared" si="0"/>
        <v>21</v>
      </c>
      <c r="D28" s="7"/>
      <c r="E28" s="7"/>
      <c r="F28" s="7"/>
      <c r="G28" s="8"/>
      <c r="H28" s="8"/>
      <c r="I28" s="9"/>
      <c r="J28" s="7"/>
      <c r="K28" s="7"/>
      <c r="L28" s="9"/>
      <c r="M28" s="212"/>
      <c r="P28" s="216" t="s">
        <v>9</v>
      </c>
      <c r="Q28" s="157" t="str">
        <f t="shared" si="1"/>
        <v>（複数入力）未入力</v>
      </c>
    </row>
    <row r="29" spans="2:17" s="213" customFormat="1" ht="24.75" customHeight="1">
      <c r="B29" s="210"/>
      <c r="C29" s="211">
        <f t="shared" si="0"/>
        <v>22</v>
      </c>
      <c r="D29" s="7"/>
      <c r="E29" s="7"/>
      <c r="F29" s="7"/>
      <c r="G29" s="8"/>
      <c r="H29" s="8"/>
      <c r="I29" s="9"/>
      <c r="J29" s="7"/>
      <c r="K29" s="7"/>
      <c r="L29" s="9"/>
      <c r="M29" s="212"/>
      <c r="P29" s="216" t="s">
        <v>9</v>
      </c>
      <c r="Q29" s="157" t="str">
        <f t="shared" si="1"/>
        <v>（複数入力）未入力</v>
      </c>
    </row>
    <row r="30" spans="2:17" s="213" customFormat="1" ht="24.75" customHeight="1">
      <c r="B30" s="210"/>
      <c r="C30" s="211">
        <f t="shared" si="0"/>
        <v>23</v>
      </c>
      <c r="D30" s="7"/>
      <c r="E30" s="7"/>
      <c r="F30" s="7"/>
      <c r="G30" s="8"/>
      <c r="H30" s="8"/>
      <c r="I30" s="9"/>
      <c r="J30" s="7"/>
      <c r="K30" s="7"/>
      <c r="L30" s="9"/>
      <c r="M30" s="212"/>
      <c r="P30" s="216" t="s">
        <v>9</v>
      </c>
      <c r="Q30" s="157" t="str">
        <f t="shared" si="1"/>
        <v>（複数入力）未入力</v>
      </c>
    </row>
    <row r="31" spans="2:17" s="213" customFormat="1" ht="24.75" customHeight="1">
      <c r="B31" s="210"/>
      <c r="C31" s="211">
        <f t="shared" si="0"/>
        <v>24</v>
      </c>
      <c r="D31" s="7"/>
      <c r="E31" s="7"/>
      <c r="F31" s="7"/>
      <c r="G31" s="8"/>
      <c r="H31" s="8"/>
      <c r="I31" s="9"/>
      <c r="J31" s="7"/>
      <c r="K31" s="7"/>
      <c r="L31" s="9"/>
      <c r="M31" s="212"/>
      <c r="P31" s="216" t="s">
        <v>9</v>
      </c>
      <c r="Q31" s="157" t="str">
        <f t="shared" si="1"/>
        <v>（複数入力）未入力</v>
      </c>
    </row>
    <row r="32" spans="2:17" s="213" customFormat="1" ht="24.75" customHeight="1">
      <c r="B32" s="210"/>
      <c r="C32" s="211">
        <f t="shared" si="0"/>
        <v>25</v>
      </c>
      <c r="D32" s="7"/>
      <c r="E32" s="7"/>
      <c r="F32" s="7"/>
      <c r="G32" s="8"/>
      <c r="H32" s="8"/>
      <c r="I32" s="9"/>
      <c r="J32" s="7"/>
      <c r="K32" s="7"/>
      <c r="L32" s="9"/>
      <c r="M32" s="212"/>
      <c r="P32" s="216" t="s">
        <v>9</v>
      </c>
      <c r="Q32" s="157" t="str">
        <f t="shared" si="1"/>
        <v>（複数入力）未入力</v>
      </c>
    </row>
    <row r="33" spans="2:18" s="213" customFormat="1" ht="24.75" customHeight="1">
      <c r="B33" s="210"/>
      <c r="C33" s="211">
        <f t="shared" si="0"/>
        <v>26</v>
      </c>
      <c r="D33" s="7"/>
      <c r="E33" s="7"/>
      <c r="F33" s="7"/>
      <c r="G33" s="8"/>
      <c r="H33" s="8"/>
      <c r="I33" s="9"/>
      <c r="J33" s="7"/>
      <c r="K33" s="7"/>
      <c r="L33" s="9"/>
      <c r="M33" s="212"/>
      <c r="P33" s="216" t="s">
        <v>9</v>
      </c>
      <c r="Q33" s="157" t="str">
        <f t="shared" si="1"/>
        <v>（複数入力）未入力</v>
      </c>
    </row>
    <row r="34" spans="2:18" s="213" customFormat="1" ht="24.75" customHeight="1">
      <c r="B34" s="210"/>
      <c r="C34" s="211">
        <f t="shared" si="0"/>
        <v>27</v>
      </c>
      <c r="D34" s="7"/>
      <c r="E34" s="7"/>
      <c r="F34" s="7"/>
      <c r="G34" s="8"/>
      <c r="H34" s="8"/>
      <c r="I34" s="9"/>
      <c r="J34" s="7"/>
      <c r="K34" s="7"/>
      <c r="L34" s="9"/>
      <c r="M34" s="212"/>
      <c r="P34" s="216" t="s">
        <v>9</v>
      </c>
      <c r="Q34" s="157" t="str">
        <f t="shared" si="1"/>
        <v>（複数入力）未入力</v>
      </c>
    </row>
    <row r="35" spans="2:18" s="213" customFormat="1" ht="24.75" customHeight="1">
      <c r="B35" s="210"/>
      <c r="C35" s="211">
        <f t="shared" si="0"/>
        <v>28</v>
      </c>
      <c r="D35" s="7"/>
      <c r="E35" s="7"/>
      <c r="F35" s="7"/>
      <c r="G35" s="8"/>
      <c r="H35" s="8"/>
      <c r="I35" s="9"/>
      <c r="J35" s="7"/>
      <c r="K35" s="7"/>
      <c r="L35" s="9"/>
      <c r="M35" s="212"/>
      <c r="P35" s="216" t="s">
        <v>9</v>
      </c>
      <c r="Q35" s="157" t="str">
        <f t="shared" si="1"/>
        <v>（複数入力）未入力</v>
      </c>
    </row>
    <row r="36" spans="2:18" s="213" customFormat="1" ht="24.75" customHeight="1">
      <c r="B36" s="210"/>
      <c r="C36" s="211">
        <f t="shared" si="0"/>
        <v>29</v>
      </c>
      <c r="D36" s="7"/>
      <c r="E36" s="7"/>
      <c r="F36" s="7"/>
      <c r="G36" s="8"/>
      <c r="H36" s="8"/>
      <c r="I36" s="9"/>
      <c r="J36" s="7"/>
      <c r="K36" s="7"/>
      <c r="L36" s="9"/>
      <c r="M36" s="212"/>
      <c r="P36" s="216" t="s">
        <v>9</v>
      </c>
      <c r="Q36" s="157" t="str">
        <f t="shared" si="1"/>
        <v>（複数入力）未入力</v>
      </c>
    </row>
    <row r="37" spans="2:18" s="213" customFormat="1" ht="24.75" customHeight="1">
      <c r="B37" s="210"/>
      <c r="C37" s="211">
        <f t="shared" si="0"/>
        <v>30</v>
      </c>
      <c r="D37" s="7"/>
      <c r="E37" s="7"/>
      <c r="F37" s="7"/>
      <c r="G37" s="8"/>
      <c r="H37" s="8"/>
      <c r="I37" s="9"/>
      <c r="J37" s="7"/>
      <c r="K37" s="7"/>
      <c r="L37" s="9"/>
      <c r="M37" s="212"/>
      <c r="P37" s="216" t="s">
        <v>9</v>
      </c>
      <c r="Q37" s="157" t="str">
        <f t="shared" si="1"/>
        <v>（複数入力）未入力</v>
      </c>
    </row>
    <row r="38" spans="2:18" ht="14">
      <c r="B38" s="153"/>
      <c r="C38" s="159" t="s">
        <v>1112</v>
      </c>
      <c r="D38" s="160"/>
      <c r="E38" s="160"/>
      <c r="F38" s="161"/>
      <c r="G38" s="160"/>
      <c r="H38" s="160"/>
      <c r="I38" s="160"/>
      <c r="J38" s="160"/>
      <c r="K38" s="160"/>
      <c r="L38" s="162"/>
      <c r="M38" s="155"/>
      <c r="O38" s="149"/>
      <c r="P38" s="158"/>
      <c r="Q38" s="157"/>
      <c r="R38" s="149"/>
    </row>
    <row r="39" spans="2:18" ht="7.4" customHeight="1">
      <c r="B39" s="163"/>
      <c r="C39" s="164"/>
      <c r="D39" s="164"/>
      <c r="E39" s="164"/>
      <c r="F39" s="164"/>
      <c r="G39" s="164"/>
      <c r="H39" s="164"/>
      <c r="I39" s="164"/>
      <c r="J39" s="164"/>
      <c r="K39" s="164"/>
      <c r="L39" s="164"/>
      <c r="M39" s="165"/>
      <c r="O39" s="149"/>
    </row>
    <row r="40" spans="2:18" ht="15" customHeight="1">
      <c r="B40" s="168"/>
      <c r="C40" s="148" t="s">
        <v>85</v>
      </c>
      <c r="D40" s="154"/>
      <c r="E40" s="154"/>
      <c r="F40" s="154"/>
      <c r="G40" s="154"/>
      <c r="H40" s="154"/>
      <c r="I40" s="154"/>
      <c r="J40" s="154"/>
      <c r="K40" s="154"/>
      <c r="L40" s="154"/>
      <c r="M40" s="154"/>
      <c r="O40" s="149"/>
      <c r="P40" s="158"/>
    </row>
    <row r="41" spans="2:18">
      <c r="B41" s="169"/>
      <c r="O41" s="149"/>
      <c r="P41" s="158"/>
      <c r="Q41" s="157"/>
    </row>
    <row r="42" spans="2:18">
      <c r="B42" s="169"/>
      <c r="P42" s="158"/>
    </row>
    <row r="43" spans="2:18" ht="14">
      <c r="B43" s="149"/>
      <c r="C43" s="149"/>
      <c r="D43" s="149"/>
      <c r="E43" s="149"/>
      <c r="F43" s="149"/>
      <c r="G43" s="149"/>
      <c r="H43" s="149"/>
      <c r="I43" s="149"/>
      <c r="J43" s="149"/>
      <c r="K43" s="149"/>
      <c r="L43" s="149"/>
      <c r="M43" s="149"/>
      <c r="O43" s="149"/>
      <c r="Q43" s="149"/>
      <c r="R43" s="149"/>
    </row>
    <row r="44" spans="2:18" hidden="1">
      <c r="C44" s="148" t="s">
        <v>86</v>
      </c>
    </row>
    <row r="45" spans="2:18" hidden="1">
      <c r="D45" s="148" t="str">
        <f>IF(COUNTIF(H8:H38,"無地番")&gt;0," 無地番","")&amp;IF(COUNTIF(H8:H38,"道")&gt;0," 道","")&amp;IF(COUNTIF(H8:H38,"水")&gt;0," 水","")</f>
        <v/>
      </c>
      <c r="E45" s="148">
        <f>COUNTA(E8:E38)-1-(COUNTIF(I8:I38,"無地番")+COUNTIF(I8:I38,"道")+COUNTIF(I8:I38,"水"))</f>
        <v>-1</v>
      </c>
    </row>
    <row r="46" spans="2:18" hidden="1">
      <c r="D46" s="148" t="str">
        <f>D8&amp;E8&amp;F8&amp;G8&amp;IF(I8="","","の一部")&amp;
IF(E45&gt;0,IF(COUNTA(E8:E38)&gt;1,"　外 "&amp;COUNTA(E8:E38)-1-(COUNTIF(I8:I38,"無地番")+COUNTIF(I8:I38,"道")+COUNTIF(I8:I38,"水"))&amp;" 筆",""),
"")&amp;
IF(OR(COUNTIF(D45,"*無地番*")&gt;0,COUNTIF(D45,"*道*")&gt;0,COUNTIF(D45,"*水*")&gt;0),D45,"")</f>
        <v/>
      </c>
    </row>
    <row r="48" spans="2:18">
      <c r="D48" s="170"/>
    </row>
    <row r="49" spans="4:17">
      <c r="D49" s="170"/>
      <c r="E49" s="170"/>
      <c r="F49" s="170"/>
    </row>
    <row r="50" spans="4:17">
      <c r="D50" s="171"/>
      <c r="E50" s="171"/>
      <c r="F50" s="171"/>
    </row>
    <row r="51" spans="4:17">
      <c r="D51" s="171"/>
      <c r="E51" s="171"/>
      <c r="O51" s="149"/>
      <c r="Q51" s="157"/>
    </row>
    <row r="52" spans="4:17">
      <c r="D52" s="171"/>
      <c r="E52" s="171"/>
    </row>
    <row r="53" spans="4:17">
      <c r="D53" s="171"/>
    </row>
    <row r="54" spans="4:17">
      <c r="D54" s="171"/>
    </row>
    <row r="55" spans="4:17">
      <c r="D55" s="171"/>
    </row>
    <row r="56" spans="4:17">
      <c r="D56" s="171"/>
    </row>
    <row r="57" spans="4:17">
      <c r="D57" s="171"/>
    </row>
    <row r="58" spans="4:17">
      <c r="D58" s="171"/>
    </row>
    <row r="59" spans="4:17">
      <c r="D59" s="171"/>
    </row>
    <row r="60" spans="4:17">
      <c r="D60" s="171"/>
    </row>
    <row r="61" spans="4:17">
      <c r="D61" s="171"/>
    </row>
    <row r="62" spans="4:17">
      <c r="D62" s="171"/>
    </row>
    <row r="63" spans="4:17">
      <c r="D63" s="171"/>
    </row>
    <row r="64" spans="4:17">
      <c r="D64" s="171"/>
    </row>
    <row r="65" spans="4:4">
      <c r="D65" s="171"/>
    </row>
    <row r="66" spans="4:4">
      <c r="D66" s="171"/>
    </row>
    <row r="67" spans="4:4">
      <c r="D67" s="171"/>
    </row>
    <row r="68" spans="4:4">
      <c r="D68" s="171"/>
    </row>
    <row r="69" spans="4:4">
      <c r="D69" s="171"/>
    </row>
    <row r="70" spans="4:4">
      <c r="D70" s="171"/>
    </row>
    <row r="71" spans="4:4">
      <c r="D71" s="171"/>
    </row>
    <row r="72" spans="4:4">
      <c r="D72" s="171"/>
    </row>
    <row r="73" spans="4:4">
      <c r="D73" s="171"/>
    </row>
    <row r="74" spans="4:4">
      <c r="D74" s="171"/>
    </row>
    <row r="75" spans="4:4">
      <c r="D75" s="171"/>
    </row>
    <row r="76" spans="4:4">
      <c r="D76" s="171"/>
    </row>
    <row r="77" spans="4:4">
      <c r="D77" s="171"/>
    </row>
    <row r="78" spans="4:4">
      <c r="D78" s="171"/>
    </row>
    <row r="79" spans="4:4">
      <c r="D79" s="171"/>
    </row>
    <row r="80" spans="4:4">
      <c r="D80" s="171"/>
    </row>
    <row r="81" spans="4:4">
      <c r="D81" s="171"/>
    </row>
    <row r="82" spans="4:4">
      <c r="D82" s="171"/>
    </row>
    <row r="83" spans="4:4">
      <c r="D83" s="171"/>
    </row>
    <row r="84" spans="4:4">
      <c r="D84" s="171"/>
    </row>
    <row r="85" spans="4:4">
      <c r="D85" s="171"/>
    </row>
    <row r="86" spans="4:4">
      <c r="D86" s="171"/>
    </row>
    <row r="87" spans="4:4">
      <c r="D87" s="171"/>
    </row>
    <row r="88" spans="4:4">
      <c r="D88" s="171"/>
    </row>
    <row r="89" spans="4:4">
      <c r="D89" s="171"/>
    </row>
    <row r="90" spans="4:4">
      <c r="D90" s="171"/>
    </row>
    <row r="91" spans="4:4">
      <c r="D91" s="171"/>
    </row>
    <row r="92" spans="4:4">
      <c r="D92" s="171"/>
    </row>
    <row r="93" spans="4:4">
      <c r="D93" s="171"/>
    </row>
    <row r="94" spans="4:4">
      <c r="D94" s="171"/>
    </row>
    <row r="95" spans="4:4">
      <c r="D95" s="171"/>
    </row>
    <row r="96" spans="4:4">
      <c r="D96" s="171"/>
    </row>
    <row r="97" spans="4:4">
      <c r="D97" s="171"/>
    </row>
    <row r="98" spans="4:4">
      <c r="D98" s="171"/>
    </row>
    <row r="99" spans="4:4">
      <c r="D99" s="171"/>
    </row>
    <row r="100" spans="4:4">
      <c r="D100" s="171"/>
    </row>
    <row r="101" spans="4:4">
      <c r="D101" s="171"/>
    </row>
    <row r="102" spans="4:4">
      <c r="D102" s="171"/>
    </row>
    <row r="103" spans="4:4">
      <c r="D103" s="171"/>
    </row>
    <row r="104" spans="4:4">
      <c r="D104" s="171"/>
    </row>
    <row r="105" spans="4:4">
      <c r="D105" s="171"/>
    </row>
    <row r="106" spans="4:4">
      <c r="D106" s="171"/>
    </row>
    <row r="107" spans="4:4">
      <c r="D107" s="171"/>
    </row>
    <row r="108" spans="4:4">
      <c r="D108" s="171"/>
    </row>
    <row r="109" spans="4:4">
      <c r="D109" s="171"/>
    </row>
    <row r="110" spans="4:4">
      <c r="D110" s="171"/>
    </row>
    <row r="111" spans="4:4">
      <c r="D111" s="171"/>
    </row>
  </sheetData>
  <sheetProtection algorithmName="SHA-512" hashValue="UTOlyu9nBF6Mr2j4s8vpAAY+d6oqWxK1tppfX5qv6T+eXPjN0fdwDXXEKo5US1KIB+gLSp4CvnP0t5DkOYfyjw==" saltValue="YV2E3oL4Fzp1zPg/dD+E7w==" spinCount="100000" sheet="1" formatCells="0" formatColumns="0" formatRows="0" insertRows="0" deleteRows="0"/>
  <mergeCells count="10">
    <mergeCell ref="P1:Q1"/>
    <mergeCell ref="I5:J5"/>
    <mergeCell ref="K5:L5"/>
    <mergeCell ref="C6:C7"/>
    <mergeCell ref="D6:G6"/>
    <mergeCell ref="H6:H7"/>
    <mergeCell ref="I6:I7"/>
    <mergeCell ref="J6:J7"/>
    <mergeCell ref="K6:K7"/>
    <mergeCell ref="L6:L7"/>
  </mergeCells>
  <phoneticPr fontId="19"/>
  <conditionalFormatting sqref="Q1:Q42">
    <cfRule type="containsText" dxfId="8" priority="1" operator="containsText" text="（正常）">
      <formula>NOT(ISERROR(SEARCH("（正常）",Q1)))</formula>
    </cfRule>
    <cfRule type="containsText" dxfId="7" priority="2" operator="containsText" text="（エラー）">
      <formula>NOT(ISERROR(SEARCH("（エラー）",Q1)))</formula>
    </cfRule>
    <cfRule type="containsText" dxfId="6" priority="3" operator="containsText" text="（注意）">
      <formula>NOT(ISERROR(SEARCH("（注意）",Q1)))</formula>
    </cfRule>
  </conditionalFormatting>
  <conditionalFormatting sqref="Q44:Q1048576">
    <cfRule type="containsText" dxfId="5" priority="4" operator="containsText" text="（正常）">
      <formula>NOT(ISERROR(SEARCH("（正常）",Q44)))</formula>
    </cfRule>
    <cfRule type="containsText" dxfId="4" priority="5" operator="containsText" text="（エラー）">
      <formula>NOT(ISERROR(SEARCH("（エラー）",Q44)))</formula>
    </cfRule>
    <cfRule type="containsText" dxfId="3" priority="6" operator="containsText" text="（注意）">
      <formula>NOT(ISERROR(SEARCH("（注意）",Q44)))</formula>
    </cfRule>
  </conditionalFormatting>
  <dataValidations count="1">
    <dataValidation type="list" allowBlank="1" showInputMessage="1" showErrorMessage="1" sqref="L8:L37" xr:uid="{C0EAF1B6-A3C8-43F2-A120-79C7D01C7004}">
      <formula1>"〇"</formula1>
    </dataValidation>
  </dataValidations>
  <printOptions horizontalCentered="1"/>
  <pageMargins left="0.19685039370078741" right="0.19685039370078741" top="0.19685039370078741" bottom="0.19685039370078741" header="0.11811023622047245" footer="0"/>
  <pageSetup paperSize="9" scale="7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9093AED-9ED1-416D-91CE-23D96B0A576D}">
          <x14:formula1>
            <xm:f>OFFSET(選択肢!$AQ$3,,,COUNTA(選択肢!$AQ$3:$AQ$32))</xm:f>
          </x14:formula1>
          <xm:sqref>I8:I37</xm:sqref>
        </x14:dataValidation>
        <x14:dataValidation type="list" allowBlank="1" showInputMessage="1" showErrorMessage="1" xr:uid="{513E8966-84FE-49A5-9516-C136D9D22E11}">
          <x14:formula1>
            <xm:f>OFFSET(選択肢!$AM$3,,,COUNTA(選択肢!$AM$3:$AM$32))</xm:f>
          </x14:formula1>
          <xm:sqref>H8:H37</xm:sqref>
        </x14:dataValidation>
        <x14:dataValidation type="list" allowBlank="1" showInputMessage="1" showErrorMessage="1" xr:uid="{0C920F5A-1DD5-40C0-B63D-145D82692DE8}">
          <x14:formula1>
            <xm:f>OFFSET(マスタ!$A$5,,,COUNTA(マスタ!$A$5:$A$104))</xm:f>
          </x14:formula1>
          <xm:sqref>D8:D37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2902-0222-44A0-9BE2-01D25878BB8B}">
  <sheetPr codeName="Sheet50">
    <pageSetUpPr fitToPage="1"/>
  </sheetPr>
  <dimension ref="A1:AI21"/>
  <sheetViews>
    <sheetView showGridLines="0" zoomScaleNormal="100" zoomScaleSheetLayoutView="100" workbookViewId="0"/>
  </sheetViews>
  <sheetFormatPr defaultColWidth="9" defaultRowHeight="15" customHeight="1"/>
  <cols>
    <col min="1" max="2" width="2.58203125" style="148" customWidth="1"/>
    <col min="3" max="3" width="47.08203125" style="148" customWidth="1"/>
    <col min="4" max="29" width="4.58203125" style="148" customWidth="1"/>
    <col min="30" max="30" width="2.58203125" style="148" customWidth="1"/>
    <col min="31" max="31" width="4.08203125" style="148" hidden="1" customWidth="1"/>
    <col min="32" max="32" width="2.58203125" style="148" customWidth="1"/>
    <col min="33" max="33" width="13" style="158" bestFit="1" customWidth="1"/>
    <col min="34" max="34" width="30.58203125" style="157" customWidth="1"/>
    <col min="35" max="16384" width="9" style="149"/>
  </cols>
  <sheetData>
    <row r="1" spans="2:35" ht="15" customHeight="1">
      <c r="B1" s="148" t="s">
        <v>150</v>
      </c>
      <c r="AG1" s="297" t="s">
        <v>64</v>
      </c>
      <c r="AH1" s="297"/>
      <c r="AI1" s="223">
        <v>1</v>
      </c>
    </row>
    <row r="2" spans="2:35" ht="15" customHeight="1">
      <c r="B2" s="172"/>
      <c r="C2" s="151" t="s">
        <v>151</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73"/>
      <c r="AG2" s="150" t="s">
        <v>1</v>
      </c>
      <c r="AH2" s="152" t="s">
        <v>2</v>
      </c>
    </row>
    <row r="3" spans="2:35" ht="15" customHeight="1">
      <c r="B3" s="174"/>
      <c r="C3" s="164" t="s">
        <v>152</v>
      </c>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5"/>
      <c r="AG3" s="150"/>
      <c r="AH3" s="152"/>
    </row>
    <row r="4" spans="2:35" ht="31.5" customHeight="1">
      <c r="B4" s="174"/>
      <c r="C4" s="176"/>
      <c r="D4" s="307" t="s">
        <v>153</v>
      </c>
      <c r="E4" s="308"/>
      <c r="F4" s="308"/>
      <c r="G4" s="308"/>
      <c r="H4" s="308"/>
      <c r="I4" s="308"/>
      <c r="J4" s="308"/>
      <c r="K4" s="308"/>
      <c r="L4" s="308"/>
      <c r="M4" s="308"/>
      <c r="N4" s="308"/>
      <c r="O4" s="308"/>
      <c r="P4" s="307" t="s">
        <v>154</v>
      </c>
      <c r="Q4" s="308"/>
      <c r="R4" s="308"/>
      <c r="S4" s="308"/>
      <c r="T4" s="308"/>
      <c r="U4" s="308"/>
      <c r="V4" s="308"/>
      <c r="W4" s="308"/>
      <c r="X4" s="308"/>
      <c r="Y4" s="307" t="s">
        <v>155</v>
      </c>
      <c r="Z4" s="308"/>
      <c r="AA4" s="308"/>
      <c r="AB4" s="308"/>
      <c r="AC4" s="308"/>
      <c r="AD4" s="175"/>
      <c r="AG4" s="156"/>
    </row>
    <row r="5" spans="2:35" ht="176">
      <c r="B5" s="174"/>
      <c r="C5" s="176"/>
      <c r="D5" s="177" t="s">
        <v>156</v>
      </c>
      <c r="E5" s="177" t="s">
        <v>157</v>
      </c>
      <c r="F5" s="177" t="s">
        <v>158</v>
      </c>
      <c r="G5" s="177" t="s">
        <v>159</v>
      </c>
      <c r="H5" s="177" t="s">
        <v>160</v>
      </c>
      <c r="I5" s="177" t="s">
        <v>161</v>
      </c>
      <c r="J5" s="177" t="s">
        <v>162</v>
      </c>
      <c r="K5" s="177" t="s">
        <v>163</v>
      </c>
      <c r="L5" s="177" t="s">
        <v>164</v>
      </c>
      <c r="M5" s="177" t="s">
        <v>165</v>
      </c>
      <c r="N5" s="177" t="s">
        <v>166</v>
      </c>
      <c r="O5" s="177" t="s">
        <v>167</v>
      </c>
      <c r="P5" s="177" t="s">
        <v>168</v>
      </c>
      <c r="Q5" s="177" t="s">
        <v>169</v>
      </c>
      <c r="R5" s="177" t="s">
        <v>170</v>
      </c>
      <c r="S5" s="177" t="s">
        <v>171</v>
      </c>
      <c r="T5" s="177" t="s">
        <v>172</v>
      </c>
      <c r="U5" s="177" t="s">
        <v>173</v>
      </c>
      <c r="V5" s="177" t="s">
        <v>174</v>
      </c>
      <c r="W5" s="177" t="s">
        <v>175</v>
      </c>
      <c r="X5" s="177" t="s">
        <v>176</v>
      </c>
      <c r="Y5" s="177" t="s">
        <v>177</v>
      </c>
      <c r="Z5" s="177" t="s">
        <v>178</v>
      </c>
      <c r="AA5" s="177" t="s">
        <v>179</v>
      </c>
      <c r="AB5" s="177" t="s">
        <v>180</v>
      </c>
      <c r="AC5" s="177" t="s">
        <v>181</v>
      </c>
      <c r="AD5" s="175"/>
    </row>
    <row r="6" spans="2:35" ht="20.149999999999999" customHeight="1">
      <c r="B6" s="174"/>
      <c r="C6" s="176" t="s">
        <v>182</v>
      </c>
      <c r="D6" s="10"/>
      <c r="E6" s="10"/>
      <c r="F6" s="10"/>
      <c r="G6" s="10"/>
      <c r="H6" s="10"/>
      <c r="I6" s="10"/>
      <c r="J6" s="10"/>
      <c r="K6" s="10"/>
      <c r="L6" s="10"/>
      <c r="M6" s="10"/>
      <c r="N6" s="10"/>
      <c r="O6" s="10"/>
      <c r="P6" s="10"/>
      <c r="Q6" s="10"/>
      <c r="R6" s="10"/>
      <c r="S6" s="10"/>
      <c r="T6" s="10"/>
      <c r="U6" s="10"/>
      <c r="V6" s="10"/>
      <c r="W6" s="10"/>
      <c r="X6" s="10"/>
      <c r="Y6" s="10"/>
      <c r="Z6" s="10"/>
      <c r="AA6" s="10"/>
      <c r="AB6" s="10"/>
      <c r="AC6" s="10"/>
      <c r="AD6" s="175"/>
      <c r="AG6" s="158" t="s">
        <v>4</v>
      </c>
      <c r="AH6" s="157" t="str">
        <f>IF(COUNTA(D6:AC6)&lt;1,"（エラー）未選択","（正常）選択済み")</f>
        <v>（エラー）未選択</v>
      </c>
      <c r="AI6" s="149" t="s">
        <v>183</v>
      </c>
    </row>
    <row r="7" spans="2:35" ht="20.149999999999999" customHeight="1">
      <c r="B7" s="174"/>
      <c r="C7" s="176" t="s">
        <v>25</v>
      </c>
      <c r="D7" s="178"/>
      <c r="E7" s="178"/>
      <c r="F7" s="178"/>
      <c r="G7" s="178"/>
      <c r="H7" s="178"/>
      <c r="I7" s="178"/>
      <c r="J7" s="178"/>
      <c r="K7" s="178"/>
      <c r="L7" s="178"/>
      <c r="M7" s="178"/>
      <c r="N7" s="178"/>
      <c r="O7" s="178"/>
      <c r="P7" s="10"/>
      <c r="Q7" s="10"/>
      <c r="R7" s="10"/>
      <c r="S7" s="10"/>
      <c r="T7" s="10"/>
      <c r="U7" s="10"/>
      <c r="V7" s="10"/>
      <c r="W7" s="10"/>
      <c r="X7" s="10"/>
      <c r="Y7" s="178"/>
      <c r="Z7" s="178"/>
      <c r="AA7" s="178"/>
      <c r="AB7" s="178"/>
      <c r="AC7" s="178"/>
      <c r="AD7" s="175"/>
      <c r="AE7" s="148">
        <f>COUNTIF(P7:X7,"*")</f>
        <v>0</v>
      </c>
      <c r="AG7" s="158" t="s">
        <v>4</v>
      </c>
      <c r="AH7" s="157" t="str">
        <f>IF(COUNTA(D7:AC9)&lt;1,"（エラー）未選択","（正常）選択済み")</f>
        <v>（エラー）未選択</v>
      </c>
      <c r="AI7" s="149" t="s">
        <v>184</v>
      </c>
    </row>
    <row r="8" spans="2:35" ht="20.149999999999999" customHeight="1">
      <c r="B8" s="174"/>
      <c r="C8" s="176" t="s">
        <v>27</v>
      </c>
      <c r="D8" s="10"/>
      <c r="E8" s="10"/>
      <c r="F8" s="10"/>
      <c r="G8" s="10"/>
      <c r="H8" s="10"/>
      <c r="I8" s="10"/>
      <c r="J8" s="10"/>
      <c r="K8" s="10"/>
      <c r="L8" s="10"/>
      <c r="M8" s="10"/>
      <c r="N8" s="10"/>
      <c r="O8" s="10"/>
      <c r="P8" s="10"/>
      <c r="Q8" s="10"/>
      <c r="R8" s="10"/>
      <c r="S8" s="10"/>
      <c r="T8" s="10"/>
      <c r="U8" s="10"/>
      <c r="V8" s="10"/>
      <c r="W8" s="10"/>
      <c r="X8" s="10"/>
      <c r="Y8" s="10"/>
      <c r="Z8" s="10"/>
      <c r="AA8" s="10"/>
      <c r="AB8" s="10"/>
      <c r="AC8" s="10"/>
      <c r="AD8" s="175"/>
      <c r="AE8" s="148">
        <f>COUNTIF(D8:AC8,"*")</f>
        <v>0</v>
      </c>
      <c r="AG8" s="158" t="s">
        <v>185</v>
      </c>
      <c r="AH8" s="157" t="str">
        <f>IF(COUNTIF(D12:AC12,FALSE)&lt;1,"（正常）整合","（エラー）不整合項目あり")</f>
        <v>（正常）整合</v>
      </c>
      <c r="AI8" s="149" t="s">
        <v>186</v>
      </c>
    </row>
    <row r="9" spans="2:35" ht="20.149999999999999" customHeight="1">
      <c r="B9" s="174"/>
      <c r="C9" s="176" t="s">
        <v>28</v>
      </c>
      <c r="D9" s="10"/>
      <c r="E9" s="10"/>
      <c r="F9" s="10"/>
      <c r="G9" s="10"/>
      <c r="H9" s="10"/>
      <c r="I9" s="10"/>
      <c r="J9" s="10"/>
      <c r="K9" s="10"/>
      <c r="L9" s="10"/>
      <c r="M9" s="10"/>
      <c r="N9" s="10"/>
      <c r="O9" s="10"/>
      <c r="P9" s="10"/>
      <c r="Q9" s="10"/>
      <c r="R9" s="10"/>
      <c r="S9" s="10"/>
      <c r="T9" s="10"/>
      <c r="U9" s="10"/>
      <c r="V9" s="10"/>
      <c r="W9" s="10"/>
      <c r="X9" s="10"/>
      <c r="Y9" s="10"/>
      <c r="Z9" s="10"/>
      <c r="AA9" s="10"/>
      <c r="AB9" s="10"/>
      <c r="AC9" s="10"/>
      <c r="AD9" s="175"/>
      <c r="AE9" s="148">
        <f>COUNTIF(D9:AC9,"*")</f>
        <v>0</v>
      </c>
    </row>
    <row r="10" spans="2:35" ht="15" customHeight="1">
      <c r="B10" s="163"/>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row>
    <row r="12" spans="2:35" ht="14" hidden="1">
      <c r="D12" s="148" t="b">
        <f>IF(D6="",IF(COUNTIF(D7:D9,"●")&gt;0,FALSE,TRUE),IF(D8&amp;D9="●●",FALSE,TRUE))</f>
        <v>1</v>
      </c>
      <c r="E12" s="148" t="b">
        <f t="shared" ref="E12:S12" si="0">IF(E6="",IF(COUNTIF(E7:E9,"●")&gt;0,FALSE,TRUE),IF(E8&amp;E9="●●",FALSE,TRUE))</f>
        <v>1</v>
      </c>
      <c r="F12" s="148" t="b">
        <f t="shared" si="0"/>
        <v>1</v>
      </c>
      <c r="G12" s="148" t="b">
        <f t="shared" si="0"/>
        <v>1</v>
      </c>
      <c r="H12" s="148" t="b">
        <f t="shared" si="0"/>
        <v>1</v>
      </c>
      <c r="I12" s="148" t="b">
        <f t="shared" si="0"/>
        <v>1</v>
      </c>
      <c r="J12" s="148" t="b">
        <f t="shared" si="0"/>
        <v>1</v>
      </c>
      <c r="K12" s="148" t="b">
        <f t="shared" si="0"/>
        <v>1</v>
      </c>
      <c r="L12" s="148" t="b">
        <f t="shared" si="0"/>
        <v>1</v>
      </c>
      <c r="M12" s="148" t="b">
        <f t="shared" si="0"/>
        <v>1</v>
      </c>
      <c r="N12" s="148" t="b">
        <f t="shared" si="0"/>
        <v>1</v>
      </c>
      <c r="O12" s="148" t="b">
        <f t="shared" si="0"/>
        <v>1</v>
      </c>
      <c r="P12" s="148" t="b">
        <f>IF(P6="",IF(COUNTIF(P7:P9,"●")&gt;0,FALSE,TRUE),IF(P8&amp;P9="●●",FALSE,TRUE))</f>
        <v>1</v>
      </c>
      <c r="Q12" s="148" t="b">
        <f>IF(Q6="",IF(COUNTIF(Q7:Q9,"●")&gt;0,FALSE,TRUE),IF(Q8&amp;Q9="●●",FALSE,TRUE))</f>
        <v>1</v>
      </c>
      <c r="R12" s="148" t="b">
        <f t="shared" si="0"/>
        <v>1</v>
      </c>
      <c r="S12" s="148" t="b">
        <f t="shared" si="0"/>
        <v>1</v>
      </c>
      <c r="T12" s="148" t="b">
        <f>IF(T6="",IF(COUNTIF(T7:T9,"●")&gt;0,FALSE,TRUE),IF(T8&amp;T9="●●",FALSE,TRUE))</f>
        <v>1</v>
      </c>
      <c r="U12" s="148" t="b">
        <f t="shared" ref="U12:AC12" si="1">IF(U6="",IF(COUNTIF(U7:U9,"●")&gt;0,FALSE,TRUE),IF(U8&amp;U9="●●",FALSE,TRUE))</f>
        <v>1</v>
      </c>
      <c r="V12" s="148" t="b">
        <f t="shared" si="1"/>
        <v>1</v>
      </c>
      <c r="W12" s="148" t="b">
        <f t="shared" si="1"/>
        <v>1</v>
      </c>
      <c r="X12" s="148" t="b">
        <f t="shared" si="1"/>
        <v>1</v>
      </c>
      <c r="Y12" s="148" t="b">
        <f t="shared" si="1"/>
        <v>1</v>
      </c>
      <c r="Z12" s="148" t="b">
        <f t="shared" si="1"/>
        <v>1</v>
      </c>
      <c r="AA12" s="148" t="b">
        <f t="shared" si="1"/>
        <v>1</v>
      </c>
      <c r="AB12" s="148" t="b">
        <f t="shared" si="1"/>
        <v>1</v>
      </c>
      <c r="AC12" s="148" t="b">
        <f t="shared" si="1"/>
        <v>1</v>
      </c>
    </row>
    <row r="13" spans="2:35" ht="14" hidden="1">
      <c r="C13" s="148">
        <v>1</v>
      </c>
      <c r="D13" s="148">
        <v>2</v>
      </c>
      <c r="E13" s="148">
        <v>3</v>
      </c>
      <c r="F13" s="148">
        <v>4</v>
      </c>
      <c r="G13" s="148">
        <v>5</v>
      </c>
      <c r="H13" s="148">
        <v>6</v>
      </c>
      <c r="I13" s="148">
        <v>7</v>
      </c>
      <c r="J13" s="148">
        <v>8</v>
      </c>
      <c r="K13" s="148">
        <v>9</v>
      </c>
      <c r="L13" s="148">
        <v>10</v>
      </c>
      <c r="M13" s="148">
        <v>11</v>
      </c>
      <c r="N13" s="148">
        <v>12</v>
      </c>
      <c r="O13" s="148">
        <v>13</v>
      </c>
      <c r="P13" s="148">
        <v>14</v>
      </c>
      <c r="Q13" s="148">
        <v>15</v>
      </c>
      <c r="R13" s="148">
        <v>16</v>
      </c>
      <c r="S13" s="148">
        <v>17</v>
      </c>
      <c r="T13" s="148">
        <v>18</v>
      </c>
      <c r="U13" s="148">
        <v>19</v>
      </c>
      <c r="V13" s="148">
        <v>20</v>
      </c>
      <c r="W13" s="148">
        <v>21</v>
      </c>
      <c r="X13" s="148">
        <v>22</v>
      </c>
      <c r="Y13" s="148">
        <v>23</v>
      </c>
      <c r="Z13" s="148">
        <v>24</v>
      </c>
      <c r="AA13" s="148">
        <v>25</v>
      </c>
      <c r="AB13" s="148">
        <v>26</v>
      </c>
      <c r="AC13" s="148">
        <v>27</v>
      </c>
      <c r="AD13" s="148">
        <v>28</v>
      </c>
    </row>
    <row r="14" spans="2:35" ht="14" hidden="1">
      <c r="C14" s="148" t="s">
        <v>182</v>
      </c>
      <c r="D14" s="148" t="str">
        <f>IF(D6="●",D$5&amp;"、","")</f>
        <v/>
      </c>
      <c r="E14" s="148" t="str">
        <f>IF(E6="●",E$5&amp;"、","")</f>
        <v/>
      </c>
      <c r="F14" s="148" t="str">
        <f>IF(F6="●",F$5&amp;"、","")</f>
        <v/>
      </c>
      <c r="G14" s="148" t="str">
        <f t="shared" ref="G14:AC14" si="2">IF(G6="●",G$5&amp;"、","")</f>
        <v/>
      </c>
      <c r="H14" s="148" t="str">
        <f t="shared" si="2"/>
        <v/>
      </c>
      <c r="I14" s="148" t="str">
        <f t="shared" si="2"/>
        <v/>
      </c>
      <c r="J14" s="148" t="str">
        <f t="shared" si="2"/>
        <v/>
      </c>
      <c r="K14" s="148" t="str">
        <f t="shared" si="2"/>
        <v/>
      </c>
      <c r="L14" s="148" t="str">
        <f t="shared" si="2"/>
        <v/>
      </c>
      <c r="M14" s="148" t="str">
        <f t="shared" si="2"/>
        <v/>
      </c>
      <c r="N14" s="148" t="str">
        <f t="shared" si="2"/>
        <v/>
      </c>
      <c r="O14" s="148" t="str">
        <f t="shared" si="2"/>
        <v/>
      </c>
      <c r="P14" s="148" t="str">
        <f t="shared" si="2"/>
        <v/>
      </c>
      <c r="Q14" s="148" t="str">
        <f t="shared" si="2"/>
        <v/>
      </c>
      <c r="R14" s="148" t="str">
        <f t="shared" si="2"/>
        <v/>
      </c>
      <c r="S14" s="148" t="str">
        <f t="shared" si="2"/>
        <v/>
      </c>
      <c r="T14" s="148" t="str">
        <f t="shared" si="2"/>
        <v/>
      </c>
      <c r="U14" s="148" t="str">
        <f t="shared" si="2"/>
        <v/>
      </c>
      <c r="V14" s="148" t="str">
        <f t="shared" si="2"/>
        <v/>
      </c>
      <c r="W14" s="148" t="str">
        <f t="shared" si="2"/>
        <v/>
      </c>
      <c r="X14" s="148" t="str">
        <f t="shared" si="2"/>
        <v/>
      </c>
      <c r="Y14" s="148" t="str">
        <f t="shared" si="2"/>
        <v/>
      </c>
      <c r="Z14" s="148" t="str">
        <f t="shared" si="2"/>
        <v/>
      </c>
      <c r="AA14" s="148" t="str">
        <f t="shared" si="2"/>
        <v/>
      </c>
      <c r="AB14" s="148" t="str">
        <f>IF(AB6="●",AB$5&amp;"、","")</f>
        <v/>
      </c>
      <c r="AC14" s="148" t="str">
        <f t="shared" si="2"/>
        <v/>
      </c>
      <c r="AD14" s="179" t="str">
        <f t="shared" ref="AD14:AD19" si="3">IFERROR(LEFT(D14&amp;E14&amp;F14&amp;G14&amp;H14&amp;I14&amp;J14&amp;K14&amp;L14&amp;M14&amp;N14&amp;O14&amp;P14&amp;Q14&amp;R14&amp;S14&amp;T14&amp;U14&amp;V14&amp;W14&amp;X14&amp;Y14&amp;Z14&amp;AA14&amp;AB14&amp;AC14,LEN(D14&amp;E14&amp;F14&amp;G14&amp;H14&amp;I14&amp;J14&amp;K14&amp;L14&amp;M14&amp;N14&amp;O14&amp;P14&amp;Q14&amp;R14&amp;S14&amp;T14&amp;U14&amp;V14&amp;W14&amp;X14&amp;Y14&amp;Z14&amp;AA14&amp;AB14&amp;AC14)-1),"")</f>
        <v/>
      </c>
      <c r="AE14" s="179"/>
    </row>
    <row r="15" spans="2:35" ht="14" hidden="1">
      <c r="C15" s="148" t="s">
        <v>25</v>
      </c>
      <c r="D15" s="148" t="str">
        <f>IF(D7="●",D$5&amp;"、","")</f>
        <v/>
      </c>
      <c r="E15" s="148" t="str">
        <f>IF(E7="●",E$5&amp;"、","")</f>
        <v/>
      </c>
      <c r="F15" s="148" t="str">
        <f t="shared" ref="F15:AC16" si="4">IF(F7="●",F$5&amp;"、","")</f>
        <v/>
      </c>
      <c r="G15" s="148" t="str">
        <f t="shared" si="4"/>
        <v/>
      </c>
      <c r="H15" s="148" t="str">
        <f t="shared" si="4"/>
        <v/>
      </c>
      <c r="I15" s="148" t="str">
        <f t="shared" si="4"/>
        <v/>
      </c>
      <c r="J15" s="148" t="str">
        <f t="shared" si="4"/>
        <v/>
      </c>
      <c r="K15" s="148" t="str">
        <f t="shared" si="4"/>
        <v/>
      </c>
      <c r="L15" s="148" t="str">
        <f t="shared" si="4"/>
        <v/>
      </c>
      <c r="M15" s="148" t="str">
        <f t="shared" si="4"/>
        <v/>
      </c>
      <c r="N15" s="148" t="str">
        <f t="shared" si="4"/>
        <v/>
      </c>
      <c r="O15" s="148" t="str">
        <f t="shared" si="4"/>
        <v/>
      </c>
      <c r="P15" s="148" t="str">
        <f t="shared" si="4"/>
        <v/>
      </c>
      <c r="Q15" s="148" t="str">
        <f t="shared" si="4"/>
        <v/>
      </c>
      <c r="R15" s="148" t="str">
        <f t="shared" si="4"/>
        <v/>
      </c>
      <c r="S15" s="148" t="str">
        <f t="shared" si="4"/>
        <v/>
      </c>
      <c r="T15" s="148" t="str">
        <f t="shared" si="4"/>
        <v/>
      </c>
      <c r="U15" s="148" t="str">
        <f t="shared" si="4"/>
        <v/>
      </c>
      <c r="V15" s="148" t="str">
        <f t="shared" si="4"/>
        <v/>
      </c>
      <c r="W15" s="148" t="str">
        <f t="shared" si="4"/>
        <v/>
      </c>
      <c r="X15" s="148" t="str">
        <f t="shared" si="4"/>
        <v/>
      </c>
      <c r="Y15" s="148" t="str">
        <f t="shared" si="4"/>
        <v/>
      </c>
      <c r="Z15" s="148" t="str">
        <f t="shared" si="4"/>
        <v/>
      </c>
      <c r="AA15" s="148" t="str">
        <f t="shared" si="4"/>
        <v/>
      </c>
      <c r="AB15" s="148" t="str">
        <f>IF(AB7="●",AB$5&amp;"、","")</f>
        <v/>
      </c>
      <c r="AC15" s="148" t="str">
        <f t="shared" si="4"/>
        <v/>
      </c>
      <c r="AD15" s="179" t="str">
        <f t="shared" si="3"/>
        <v/>
      </c>
      <c r="AE15" s="179"/>
    </row>
    <row r="16" spans="2:35" ht="14" hidden="1">
      <c r="C16" s="148" t="s">
        <v>27</v>
      </c>
      <c r="D16" s="148" t="str">
        <f>IF(D8="●",D$5&amp;"、","")</f>
        <v/>
      </c>
      <c r="E16" s="148" t="str">
        <f>IF(E8="●",E$5&amp;"、","")</f>
        <v/>
      </c>
      <c r="F16" s="148" t="str">
        <f t="shared" si="4"/>
        <v/>
      </c>
      <c r="G16" s="148" t="str">
        <f t="shared" si="4"/>
        <v/>
      </c>
      <c r="H16" s="148" t="str">
        <f t="shared" si="4"/>
        <v/>
      </c>
      <c r="I16" s="148" t="str">
        <f t="shared" si="4"/>
        <v/>
      </c>
      <c r="J16" s="148" t="str">
        <f t="shared" si="4"/>
        <v/>
      </c>
      <c r="K16" s="148" t="str">
        <f t="shared" si="4"/>
        <v/>
      </c>
      <c r="L16" s="148" t="str">
        <f t="shared" si="4"/>
        <v/>
      </c>
      <c r="M16" s="148" t="str">
        <f t="shared" si="4"/>
        <v/>
      </c>
      <c r="N16" s="148" t="str">
        <f t="shared" si="4"/>
        <v/>
      </c>
      <c r="O16" s="148" t="str">
        <f t="shared" si="4"/>
        <v/>
      </c>
      <c r="P16" s="148" t="str">
        <f t="shared" si="4"/>
        <v/>
      </c>
      <c r="Q16" s="148" t="str">
        <f t="shared" si="4"/>
        <v/>
      </c>
      <c r="R16" s="148" t="str">
        <f t="shared" si="4"/>
        <v/>
      </c>
      <c r="S16" s="148" t="str">
        <f t="shared" si="4"/>
        <v/>
      </c>
      <c r="T16" s="148" t="str">
        <f t="shared" si="4"/>
        <v/>
      </c>
      <c r="U16" s="148" t="str">
        <f>IF(U8="●",U$5&amp;"、","")</f>
        <v/>
      </c>
      <c r="V16" s="148" t="str">
        <f>IF(V8="●",V$5&amp;"、","")</f>
        <v/>
      </c>
      <c r="W16" s="148" t="str">
        <f t="shared" si="4"/>
        <v/>
      </c>
      <c r="X16" s="148" t="str">
        <f t="shared" si="4"/>
        <v/>
      </c>
      <c r="Y16" s="148" t="str">
        <f t="shared" si="4"/>
        <v/>
      </c>
      <c r="Z16" s="148" t="str">
        <f t="shared" si="4"/>
        <v/>
      </c>
      <c r="AA16" s="148" t="str">
        <f>IF(AA8="●",AA$5&amp;"、","")</f>
        <v/>
      </c>
      <c r="AB16" s="148" t="str">
        <f>IF(AB8="●",AB$5&amp;"、","")</f>
        <v/>
      </c>
      <c r="AC16" s="148" t="str">
        <f t="shared" si="4"/>
        <v/>
      </c>
      <c r="AD16" s="179" t="str">
        <f t="shared" si="3"/>
        <v/>
      </c>
      <c r="AE16" s="179"/>
    </row>
    <row r="17" spans="3:35" ht="14" hidden="1">
      <c r="C17" s="148" t="s">
        <v>28</v>
      </c>
      <c r="D17" s="148" t="str">
        <f>IF(D9="●",D$5&amp;"、","")</f>
        <v/>
      </c>
      <c r="E17" s="148" t="str">
        <f t="shared" ref="E17:AC17" si="5">IF(E9="●",E$5&amp;"、","")</f>
        <v/>
      </c>
      <c r="F17" s="148" t="str">
        <f t="shared" si="5"/>
        <v/>
      </c>
      <c r="G17" s="148" t="str">
        <f t="shared" si="5"/>
        <v/>
      </c>
      <c r="H17" s="148" t="str">
        <f t="shared" si="5"/>
        <v/>
      </c>
      <c r="I17" s="148" t="str">
        <f t="shared" si="5"/>
        <v/>
      </c>
      <c r="J17" s="148" t="str">
        <f t="shared" si="5"/>
        <v/>
      </c>
      <c r="K17" s="148" t="str">
        <f t="shared" si="5"/>
        <v/>
      </c>
      <c r="L17" s="148" t="str">
        <f>IF(L9="●",L$5&amp;"、","")</f>
        <v/>
      </c>
      <c r="M17" s="148" t="str">
        <f t="shared" si="5"/>
        <v/>
      </c>
      <c r="N17" s="148" t="str">
        <f t="shared" si="5"/>
        <v/>
      </c>
      <c r="O17" s="148" t="str">
        <f t="shared" si="5"/>
        <v/>
      </c>
      <c r="P17" s="148" t="str">
        <f t="shared" si="5"/>
        <v/>
      </c>
      <c r="Q17" s="148" t="str">
        <f t="shared" si="5"/>
        <v/>
      </c>
      <c r="R17" s="148" t="str">
        <f t="shared" si="5"/>
        <v/>
      </c>
      <c r="S17" s="148" t="str">
        <f t="shared" si="5"/>
        <v/>
      </c>
      <c r="T17" s="148" t="str">
        <f t="shared" si="5"/>
        <v/>
      </c>
      <c r="U17" s="148" t="str">
        <f t="shared" si="5"/>
        <v/>
      </c>
      <c r="V17" s="148" t="str">
        <f>IF(V9="●",V$5&amp;"、","")</f>
        <v/>
      </c>
      <c r="W17" s="148" t="str">
        <f>IF(W9="●",W$5&amp;"、","")</f>
        <v/>
      </c>
      <c r="X17" s="148" t="str">
        <f t="shared" si="5"/>
        <v/>
      </c>
      <c r="Y17" s="148" t="str">
        <f t="shared" si="5"/>
        <v/>
      </c>
      <c r="Z17" s="148" t="str">
        <f t="shared" si="5"/>
        <v/>
      </c>
      <c r="AA17" s="148" t="str">
        <f t="shared" si="5"/>
        <v/>
      </c>
      <c r="AB17" s="148" t="str">
        <f>IF(AB9="●",AB$5&amp;"、","")</f>
        <v/>
      </c>
      <c r="AC17" s="148" t="str">
        <f t="shared" si="5"/>
        <v/>
      </c>
      <c r="AD17" s="179" t="str">
        <f t="shared" si="3"/>
        <v/>
      </c>
      <c r="AE17" s="179"/>
    </row>
    <row r="18" spans="3:35" ht="14" hidden="1">
      <c r="C18" s="148" t="s">
        <v>187</v>
      </c>
      <c r="D18" s="148" t="str">
        <f>IF(COUNTIF(D7:D8,"●")&gt;1,D$5&amp;"、","")</f>
        <v/>
      </c>
      <c r="E18" s="148" t="str">
        <f t="shared" ref="E18:AC18" si="6">IF(COUNTIF(E7:E8,"●")&gt;1,E$5&amp;"、","")</f>
        <v/>
      </c>
      <c r="F18" s="148" t="str">
        <f t="shared" si="6"/>
        <v/>
      </c>
      <c r="G18" s="148" t="str">
        <f t="shared" si="6"/>
        <v/>
      </c>
      <c r="H18" s="148" t="str">
        <f t="shared" si="6"/>
        <v/>
      </c>
      <c r="I18" s="148" t="str">
        <f>IF(COUNTIF(I7:I8,"●")&gt;1,I$5&amp;"、","")</f>
        <v/>
      </c>
      <c r="J18" s="148" t="str">
        <f t="shared" si="6"/>
        <v/>
      </c>
      <c r="K18" s="148" t="str">
        <f t="shared" si="6"/>
        <v/>
      </c>
      <c r="L18" s="148" t="str">
        <f>IF(COUNTIF(L7:L8,"●")&gt;1,L$5&amp;"、","")</f>
        <v/>
      </c>
      <c r="M18" s="148" t="str">
        <f t="shared" si="6"/>
        <v/>
      </c>
      <c r="N18" s="148" t="str">
        <f>IF(COUNTIF(N7:N8,"●")&gt;1,N$5&amp;"、","")</f>
        <v/>
      </c>
      <c r="O18" s="148" t="str">
        <f t="shared" si="6"/>
        <v/>
      </c>
      <c r="P18" s="148" t="str">
        <f>IF(COUNTIF(P7:P8,"●")&gt;1,P$5&amp;"、","")</f>
        <v/>
      </c>
      <c r="Q18" s="148" t="str">
        <f>IF(COUNTIF(Q7:Q8,"●")&gt;1,Q$5&amp;"、","")</f>
        <v/>
      </c>
      <c r="R18" s="148" t="str">
        <f t="shared" si="6"/>
        <v/>
      </c>
      <c r="S18" s="148" t="str">
        <f t="shared" si="6"/>
        <v/>
      </c>
      <c r="T18" s="148" t="str">
        <f t="shared" si="6"/>
        <v/>
      </c>
      <c r="U18" s="148" t="str">
        <f t="shared" si="6"/>
        <v/>
      </c>
      <c r="V18" s="148" t="str">
        <f t="shared" si="6"/>
        <v/>
      </c>
      <c r="W18" s="148" t="str">
        <f>IF(COUNTIF(W7:W8,"●")&gt;1,W$5&amp;"、","")</f>
        <v/>
      </c>
      <c r="X18" s="148" t="str">
        <f t="shared" si="6"/>
        <v/>
      </c>
      <c r="Y18" s="148" t="str">
        <f t="shared" si="6"/>
        <v/>
      </c>
      <c r="Z18" s="148" t="str">
        <f t="shared" si="6"/>
        <v/>
      </c>
      <c r="AA18" s="148" t="str">
        <f t="shared" si="6"/>
        <v/>
      </c>
      <c r="AB18" s="148" t="str">
        <f>IF(COUNTIF(AB7:AB8,"●")&gt;1,AB$5&amp;"、","")</f>
        <v/>
      </c>
      <c r="AC18" s="148" t="str">
        <f t="shared" si="6"/>
        <v/>
      </c>
      <c r="AD18" s="179" t="str">
        <f t="shared" si="3"/>
        <v/>
      </c>
      <c r="AE18" s="179"/>
    </row>
    <row r="19" spans="3:35" ht="14" hidden="1">
      <c r="C19" s="148" t="s">
        <v>188</v>
      </c>
      <c r="D19" s="148" t="str">
        <f>IF(COUNTIF(D7,"●")+COUNTIF(D9,"●")&gt;1,D$5&amp;"、","")</f>
        <v/>
      </c>
      <c r="E19" s="148" t="str">
        <f t="shared" ref="E19:AC19" si="7">IF(COUNTIF(E7,"●")+COUNTIF(E9,"●")&gt;1,E$5&amp;"、","")</f>
        <v/>
      </c>
      <c r="F19" s="148" t="str">
        <f t="shared" si="7"/>
        <v/>
      </c>
      <c r="G19" s="148" t="str">
        <f t="shared" si="7"/>
        <v/>
      </c>
      <c r="H19" s="148" t="str">
        <f t="shared" si="7"/>
        <v/>
      </c>
      <c r="I19" s="148" t="str">
        <f t="shared" si="7"/>
        <v/>
      </c>
      <c r="J19" s="148" t="str">
        <f t="shared" si="7"/>
        <v/>
      </c>
      <c r="K19" s="148" t="str">
        <f t="shared" si="7"/>
        <v/>
      </c>
      <c r="L19" s="148" t="str">
        <f t="shared" si="7"/>
        <v/>
      </c>
      <c r="M19" s="148" t="str">
        <f t="shared" si="7"/>
        <v/>
      </c>
      <c r="N19" s="148" t="str">
        <f>IF(COUNTIF(N7,"●")+COUNTIF(N9,"●")&gt;1,N$5&amp;"、","")</f>
        <v/>
      </c>
      <c r="O19" s="148" t="str">
        <f t="shared" si="7"/>
        <v/>
      </c>
      <c r="P19" s="148" t="str">
        <f t="shared" si="7"/>
        <v/>
      </c>
      <c r="Q19" s="148" t="str">
        <f t="shared" si="7"/>
        <v/>
      </c>
      <c r="R19" s="148" t="str">
        <f t="shared" si="7"/>
        <v/>
      </c>
      <c r="S19" s="148" t="str">
        <f>IF(COUNTIF(S7,"●")+COUNTIF(S9,"●")&gt;1,S$5&amp;"、","")</f>
        <v/>
      </c>
      <c r="T19" s="148" t="str">
        <f t="shared" si="7"/>
        <v/>
      </c>
      <c r="U19" s="148" t="str">
        <f t="shared" si="7"/>
        <v/>
      </c>
      <c r="V19" s="148" t="str">
        <f t="shared" si="7"/>
        <v/>
      </c>
      <c r="W19" s="148" t="str">
        <f t="shared" si="7"/>
        <v/>
      </c>
      <c r="X19" s="148" t="str">
        <f t="shared" si="7"/>
        <v/>
      </c>
      <c r="Y19" s="148" t="str">
        <f t="shared" si="7"/>
        <v/>
      </c>
      <c r="Z19" s="148" t="str">
        <f t="shared" si="7"/>
        <v/>
      </c>
      <c r="AA19" s="148" t="str">
        <f t="shared" si="7"/>
        <v/>
      </c>
      <c r="AB19" s="148" t="str">
        <f>IF(COUNTIF(AB7,"●")+COUNTIF(AB9,"●")&gt;1,AB$5&amp;"、","")</f>
        <v/>
      </c>
      <c r="AC19" s="148" t="str">
        <f t="shared" si="7"/>
        <v/>
      </c>
      <c r="AD19" s="179" t="str">
        <f t="shared" si="3"/>
        <v/>
      </c>
      <c r="AE19" s="179"/>
    </row>
    <row r="21" spans="3:35" ht="15" customHeight="1">
      <c r="AG21" s="148"/>
      <c r="AH21" s="148"/>
      <c r="AI21" s="148"/>
    </row>
  </sheetData>
  <sheetProtection algorithmName="SHA-512" hashValue="NuF16OoZnRZZUE8GxChWZ8cSimKMPM4+2JQkx2TDUHiwnhesLgqb2zcr73Gh70uWJUKesPi3lTdUJA2nAhzPZQ==" saltValue="LUF4+pbmnT90hwuNTgacKQ==" spinCount="100000" sheet="1" objects="1" scenarios="1" insertRows="0" deleteRows="0"/>
  <mergeCells count="4">
    <mergeCell ref="AG1:AH1"/>
    <mergeCell ref="D4:O4"/>
    <mergeCell ref="P4:X4"/>
    <mergeCell ref="Y4:AC4"/>
  </mergeCells>
  <phoneticPr fontId="19"/>
  <conditionalFormatting sqref="AH1:AH20 AH22: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D6:AC6 D8:AC9 P7:X7" xr:uid="{3C9FF2CB-2D85-47D7-8697-09B791E895BB}">
      <formula1>"●"</formula1>
    </dataValidation>
  </dataValidations>
  <printOptions horizontalCentered="1"/>
  <pageMargins left="0.19685039370078741" right="0.19685039370078741" top="0.74803149606299213" bottom="0.74803149606299213" header="0.31496062992125984" footer="0.31496062992125984"/>
  <pageSetup paperSize="9" scale="7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95A-FF36-4693-9152-5B6F029F52B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08" customFormat="1">
      <c r="A1" s="108">
        <v>10</v>
      </c>
      <c r="B1" s="108">
        <v>20</v>
      </c>
      <c r="C1" s="108">
        <v>30</v>
      </c>
      <c r="D1" s="108">
        <v>40</v>
      </c>
      <c r="E1" s="108">
        <v>50</v>
      </c>
      <c r="F1" s="108">
        <v>60</v>
      </c>
      <c r="G1" s="108">
        <v>70</v>
      </c>
      <c r="H1" s="108">
        <v>80</v>
      </c>
      <c r="I1" s="108">
        <v>90</v>
      </c>
      <c r="J1" s="108">
        <v>100</v>
      </c>
      <c r="K1" s="108">
        <v>110</v>
      </c>
      <c r="L1" s="108">
        <v>120</v>
      </c>
      <c r="M1" s="108">
        <v>130</v>
      </c>
      <c r="N1" s="108">
        <v>140</v>
      </c>
      <c r="O1" s="108">
        <v>150</v>
      </c>
      <c r="P1" s="108">
        <v>160</v>
      </c>
      <c r="Q1" s="108">
        <v>170</v>
      </c>
      <c r="R1" s="108">
        <v>180</v>
      </c>
      <c r="S1" s="108">
        <v>190</v>
      </c>
      <c r="T1" s="108">
        <v>200</v>
      </c>
      <c r="U1" s="108">
        <v>210</v>
      </c>
      <c r="V1" s="108">
        <v>220</v>
      </c>
      <c r="W1" s="108">
        <v>230</v>
      </c>
      <c r="X1" s="108">
        <v>240</v>
      </c>
      <c r="Y1" s="108">
        <v>250</v>
      </c>
      <c r="Z1" s="108">
        <v>260</v>
      </c>
      <c r="AA1" s="108">
        <v>270</v>
      </c>
    </row>
    <row r="2" spans="1:500">
      <c r="A2" t="s">
        <v>832</v>
      </c>
      <c r="B2" t="s">
        <v>832</v>
      </c>
      <c r="C2" t="s">
        <v>832</v>
      </c>
      <c r="D2" t="s">
        <v>832</v>
      </c>
      <c r="E2" t="s">
        <v>1408</v>
      </c>
      <c r="F2" t="s">
        <v>1409</v>
      </c>
      <c r="G2" t="s">
        <v>1410</v>
      </c>
      <c r="H2" t="s">
        <v>1411</v>
      </c>
      <c r="I2" t="s">
        <v>1412</v>
      </c>
      <c r="J2" t="s">
        <v>1413</v>
      </c>
      <c r="K2" t="s">
        <v>1414</v>
      </c>
      <c r="L2" t="s">
        <v>1414</v>
      </c>
      <c r="M2" t="s">
        <v>1414</v>
      </c>
      <c r="N2" t="s">
        <v>1415</v>
      </c>
      <c r="O2" t="s">
        <v>1415</v>
      </c>
      <c r="P2" t="s">
        <v>1415</v>
      </c>
      <c r="Q2" t="s">
        <v>1416</v>
      </c>
      <c r="R2" t="s">
        <v>1416</v>
      </c>
      <c r="S2" t="s">
        <v>1417</v>
      </c>
      <c r="T2" t="s">
        <v>1418</v>
      </c>
      <c r="U2" t="s">
        <v>1419</v>
      </c>
      <c r="V2" t="s">
        <v>1420</v>
      </c>
      <c r="W2" t="s">
        <v>1421</v>
      </c>
      <c r="X2" t="s">
        <v>1422</v>
      </c>
      <c r="Y2" t="s">
        <v>1423</v>
      </c>
      <c r="Z2" t="s">
        <v>1424</v>
      </c>
      <c r="AA2" t="s">
        <v>1417</v>
      </c>
    </row>
    <row r="3" spans="1:500">
      <c r="A3" t="s">
        <v>832</v>
      </c>
      <c r="B3" t="s">
        <v>832</v>
      </c>
      <c r="C3" t="s">
        <v>832</v>
      </c>
      <c r="D3" t="s">
        <v>832</v>
      </c>
      <c r="E3" t="s">
        <v>1408</v>
      </c>
      <c r="F3" t="s">
        <v>1409</v>
      </c>
      <c r="G3" t="s">
        <v>1410</v>
      </c>
      <c r="H3" t="s">
        <v>1411</v>
      </c>
      <c r="I3" t="s">
        <v>1412</v>
      </c>
      <c r="J3" t="s">
        <v>1413</v>
      </c>
      <c r="K3" t="s">
        <v>1414</v>
      </c>
      <c r="L3" t="s">
        <v>1414</v>
      </c>
      <c r="M3" t="s">
        <v>1414</v>
      </c>
      <c r="N3" t="s">
        <v>1415</v>
      </c>
      <c r="O3" t="s">
        <v>1415</v>
      </c>
      <c r="P3" t="s">
        <v>1415</v>
      </c>
      <c r="Q3" t="s">
        <v>1416</v>
      </c>
      <c r="R3" t="s">
        <v>1416</v>
      </c>
      <c r="S3" t="s">
        <v>1417</v>
      </c>
      <c r="T3" t="s">
        <v>833</v>
      </c>
      <c r="U3" t="s">
        <v>1425</v>
      </c>
      <c r="V3" t="s">
        <v>833</v>
      </c>
      <c r="W3" t="s">
        <v>1425</v>
      </c>
      <c r="X3" t="s">
        <v>1422</v>
      </c>
      <c r="Y3" t="s">
        <v>1423</v>
      </c>
      <c r="Z3" t="s">
        <v>1424</v>
      </c>
      <c r="AA3" t="s">
        <v>1417</v>
      </c>
    </row>
    <row r="4" spans="1:500" s="110" customFormat="1">
      <c r="A4" s="110" t="s">
        <v>834</v>
      </c>
      <c r="B4" s="110" t="s">
        <v>408</v>
      </c>
      <c r="C4" s="110" t="s">
        <v>835</v>
      </c>
      <c r="D4" s="110" t="s">
        <v>836</v>
      </c>
      <c r="E4" s="110" t="s">
        <v>837</v>
      </c>
      <c r="F4" s="110" t="s">
        <v>837</v>
      </c>
      <c r="G4" s="110" t="s">
        <v>837</v>
      </c>
      <c r="H4" s="110" t="s">
        <v>838</v>
      </c>
      <c r="I4" s="110" t="s">
        <v>838</v>
      </c>
      <c r="J4" s="110" t="s">
        <v>839</v>
      </c>
      <c r="K4" s="110" t="s">
        <v>840</v>
      </c>
      <c r="L4" s="110" t="s">
        <v>841</v>
      </c>
      <c r="M4" s="110" t="s">
        <v>842</v>
      </c>
      <c r="N4" s="110" t="s">
        <v>843</v>
      </c>
      <c r="O4" s="110" t="s">
        <v>844</v>
      </c>
      <c r="P4" s="110" t="s">
        <v>845</v>
      </c>
      <c r="Q4" s="110" t="s">
        <v>846</v>
      </c>
      <c r="R4" s="110" t="s">
        <v>847</v>
      </c>
      <c r="S4" s="110" t="s">
        <v>848</v>
      </c>
      <c r="T4" s="110" t="s">
        <v>849</v>
      </c>
      <c r="U4" s="110" t="s">
        <v>847</v>
      </c>
      <c r="V4" s="110" t="s">
        <v>849</v>
      </c>
      <c r="W4" s="110" t="s">
        <v>847</v>
      </c>
      <c r="X4" s="110" t="s">
        <v>847</v>
      </c>
      <c r="Y4" s="110" t="s">
        <v>1426</v>
      </c>
      <c r="Z4" s="110" t="s">
        <v>1426</v>
      </c>
      <c r="AA4" s="110" t="s">
        <v>848</v>
      </c>
    </row>
    <row r="5" spans="1:500">
      <c r="A5" t="s">
        <v>87</v>
      </c>
      <c r="B5" t="s">
        <v>686</v>
      </c>
      <c r="C5" t="s">
        <v>850</v>
      </c>
      <c r="D5" t="s">
        <v>851</v>
      </c>
      <c r="E5" t="s">
        <v>190</v>
      </c>
      <c r="F5" t="s">
        <v>852</v>
      </c>
      <c r="G5" t="s">
        <v>852</v>
      </c>
      <c r="H5" t="s">
        <v>190</v>
      </c>
      <c r="I5" t="s">
        <v>190</v>
      </c>
      <c r="J5" t="s">
        <v>853</v>
      </c>
      <c r="K5" t="s">
        <v>853</v>
      </c>
      <c r="L5" t="s">
        <v>854</v>
      </c>
      <c r="M5" t="s">
        <v>853</v>
      </c>
      <c r="N5" t="s">
        <v>190</v>
      </c>
      <c r="O5" t="s">
        <v>168</v>
      </c>
      <c r="P5" t="s">
        <v>190</v>
      </c>
      <c r="Q5" t="s">
        <v>474</v>
      </c>
      <c r="R5" t="s">
        <v>474</v>
      </c>
      <c r="S5" t="s">
        <v>855</v>
      </c>
      <c r="T5" t="s">
        <v>190</v>
      </c>
      <c r="U5" t="s">
        <v>190</v>
      </c>
      <c r="V5" t="s">
        <v>190</v>
      </c>
      <c r="W5" t="s">
        <v>190</v>
      </c>
      <c r="X5" t="s">
        <v>190</v>
      </c>
      <c r="Y5" t="s">
        <v>190</v>
      </c>
      <c r="Z5" t="s">
        <v>190</v>
      </c>
      <c r="AA5" t="s">
        <v>190</v>
      </c>
    </row>
    <row r="6" spans="1:500">
      <c r="A6" s="108" t="s">
        <v>88</v>
      </c>
      <c r="B6" s="108" t="s">
        <v>711</v>
      </c>
      <c r="C6" s="108" t="s">
        <v>856</v>
      </c>
      <c r="D6" s="108" t="s">
        <v>857</v>
      </c>
      <c r="E6" s="108" t="s">
        <v>157</v>
      </c>
      <c r="F6" s="108" t="s">
        <v>858</v>
      </c>
      <c r="G6" s="108" t="s">
        <v>858</v>
      </c>
      <c r="H6" s="108" t="s">
        <v>157</v>
      </c>
      <c r="I6" s="108" t="s">
        <v>157</v>
      </c>
      <c r="J6" s="108" t="s">
        <v>190</v>
      </c>
      <c r="K6" s="108" t="s">
        <v>190</v>
      </c>
      <c r="L6" s="108" t="s">
        <v>168</v>
      </c>
      <c r="M6" s="108" t="s">
        <v>190</v>
      </c>
      <c r="N6" s="108" t="s">
        <v>157</v>
      </c>
      <c r="O6" s="108" t="s">
        <v>169</v>
      </c>
      <c r="P6" s="108" t="s">
        <v>157</v>
      </c>
      <c r="Q6" s="108" t="s">
        <v>859</v>
      </c>
      <c r="R6" s="108" t="s">
        <v>859</v>
      </c>
      <c r="S6" s="108" t="s">
        <v>190</v>
      </c>
      <c r="T6" s="108" t="s">
        <v>157</v>
      </c>
      <c r="U6" s="108" t="s">
        <v>157</v>
      </c>
      <c r="V6" s="108" t="s">
        <v>157</v>
      </c>
      <c r="W6" s="108" t="s">
        <v>157</v>
      </c>
      <c r="X6" s="108" t="s">
        <v>157</v>
      </c>
      <c r="Y6" s="108" t="s">
        <v>157</v>
      </c>
      <c r="Z6" s="108" t="s">
        <v>157</v>
      </c>
      <c r="AA6" s="108" t="s">
        <v>157</v>
      </c>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row>
    <row r="7" spans="1:500">
      <c r="A7" t="s">
        <v>89</v>
      </c>
      <c r="B7" t="s">
        <v>860</v>
      </c>
      <c r="C7" t="s">
        <v>660</v>
      </c>
      <c r="D7" t="s">
        <v>861</v>
      </c>
      <c r="E7" t="s">
        <v>158</v>
      </c>
      <c r="F7" t="s">
        <v>862</v>
      </c>
      <c r="G7" t="s">
        <v>862</v>
      </c>
      <c r="H7" t="s">
        <v>158</v>
      </c>
      <c r="I7" t="s">
        <v>158</v>
      </c>
      <c r="J7" t="s">
        <v>157</v>
      </c>
      <c r="K7" t="s">
        <v>157</v>
      </c>
      <c r="L7" t="s">
        <v>169</v>
      </c>
      <c r="M7" t="s">
        <v>157</v>
      </c>
      <c r="N7" t="s">
        <v>158</v>
      </c>
      <c r="O7" t="s">
        <v>170</v>
      </c>
      <c r="P7" t="s">
        <v>158</v>
      </c>
      <c r="Q7" t="s">
        <v>190</v>
      </c>
      <c r="R7" t="s">
        <v>190</v>
      </c>
      <c r="S7" t="s">
        <v>157</v>
      </c>
      <c r="T7" t="s">
        <v>158</v>
      </c>
      <c r="U7" t="s">
        <v>158</v>
      </c>
      <c r="V7" t="s">
        <v>158</v>
      </c>
      <c r="W7" t="s">
        <v>158</v>
      </c>
      <c r="X7" t="s">
        <v>158</v>
      </c>
      <c r="Y7" t="s">
        <v>158</v>
      </c>
      <c r="Z7" t="s">
        <v>158</v>
      </c>
      <c r="AA7" t="s">
        <v>158</v>
      </c>
    </row>
    <row r="8" spans="1:500">
      <c r="A8" t="s">
        <v>91</v>
      </c>
      <c r="B8" t="s">
        <v>863</v>
      </c>
      <c r="C8" t="s">
        <v>699</v>
      </c>
      <c r="D8" t="s">
        <v>864</v>
      </c>
      <c r="E8" t="s">
        <v>159</v>
      </c>
      <c r="F8" t="s">
        <v>865</v>
      </c>
      <c r="G8" t="s">
        <v>865</v>
      </c>
      <c r="H8" t="s">
        <v>159</v>
      </c>
      <c r="I8" t="s">
        <v>159</v>
      </c>
      <c r="J8" t="s">
        <v>158</v>
      </c>
      <c r="K8" t="s">
        <v>158</v>
      </c>
      <c r="L8" t="s">
        <v>170</v>
      </c>
      <c r="M8" t="s">
        <v>158</v>
      </c>
      <c r="N8" t="s">
        <v>159</v>
      </c>
      <c r="O8" t="s">
        <v>171</v>
      </c>
      <c r="P8" t="s">
        <v>159</v>
      </c>
      <c r="Q8" t="s">
        <v>157</v>
      </c>
      <c r="R8" t="s">
        <v>157</v>
      </c>
      <c r="S8" t="s">
        <v>158</v>
      </c>
      <c r="T8" t="s">
        <v>159</v>
      </c>
      <c r="U8" t="s">
        <v>159</v>
      </c>
      <c r="V8" t="s">
        <v>159</v>
      </c>
      <c r="W8" t="s">
        <v>159</v>
      </c>
      <c r="X8" t="s">
        <v>159</v>
      </c>
      <c r="Y8" t="s">
        <v>159</v>
      </c>
      <c r="Z8" t="s">
        <v>159</v>
      </c>
      <c r="AA8" t="s">
        <v>159</v>
      </c>
    </row>
    <row r="9" spans="1:500">
      <c r="A9" t="s">
        <v>92</v>
      </c>
      <c r="B9" t="s">
        <v>866</v>
      </c>
      <c r="C9" t="s">
        <v>867</v>
      </c>
      <c r="D9" t="s">
        <v>868</v>
      </c>
      <c r="E9" t="s">
        <v>160</v>
      </c>
      <c r="F9" t="s">
        <v>869</v>
      </c>
      <c r="G9" t="s">
        <v>869</v>
      </c>
      <c r="H9" t="s">
        <v>160</v>
      </c>
      <c r="I9" t="s">
        <v>160</v>
      </c>
      <c r="J9" t="s">
        <v>159</v>
      </c>
      <c r="K9" t="s">
        <v>159</v>
      </c>
      <c r="L9" t="s">
        <v>171</v>
      </c>
      <c r="M9" t="s">
        <v>159</v>
      </c>
      <c r="N9" t="s">
        <v>160</v>
      </c>
      <c r="O9" t="s">
        <v>172</v>
      </c>
      <c r="P9" t="s">
        <v>160</v>
      </c>
      <c r="Q9" t="s">
        <v>158</v>
      </c>
      <c r="R9" t="s">
        <v>158</v>
      </c>
      <c r="S9" t="s">
        <v>159</v>
      </c>
      <c r="T9" t="s">
        <v>160</v>
      </c>
      <c r="U9" t="s">
        <v>160</v>
      </c>
      <c r="V9" t="s">
        <v>160</v>
      </c>
      <c r="W9" t="s">
        <v>160</v>
      </c>
      <c r="X9" t="s">
        <v>160</v>
      </c>
      <c r="Y9" t="s">
        <v>160</v>
      </c>
      <c r="Z9" t="s">
        <v>160</v>
      </c>
      <c r="AA9" t="s">
        <v>160</v>
      </c>
    </row>
    <row r="10" spans="1:500">
      <c r="A10" t="s">
        <v>93</v>
      </c>
      <c r="B10" t="s">
        <v>870</v>
      </c>
      <c r="C10" t="s">
        <v>871</v>
      </c>
      <c r="D10" t="s">
        <v>872</v>
      </c>
      <c r="E10" t="s">
        <v>161</v>
      </c>
      <c r="F10" t="s">
        <v>873</v>
      </c>
      <c r="G10" t="s">
        <v>873</v>
      </c>
      <c r="H10" t="s">
        <v>161</v>
      </c>
      <c r="I10" t="s">
        <v>161</v>
      </c>
      <c r="J10" t="s">
        <v>160</v>
      </c>
      <c r="K10" t="s">
        <v>160</v>
      </c>
      <c r="L10" t="s">
        <v>172</v>
      </c>
      <c r="M10" t="s">
        <v>160</v>
      </c>
      <c r="N10" t="s">
        <v>161</v>
      </c>
      <c r="O10" t="s">
        <v>173</v>
      </c>
      <c r="P10" t="s">
        <v>161</v>
      </c>
      <c r="Q10" t="s">
        <v>159</v>
      </c>
      <c r="R10" t="s">
        <v>159</v>
      </c>
      <c r="S10" t="s">
        <v>160</v>
      </c>
      <c r="T10" t="s">
        <v>161</v>
      </c>
      <c r="U10" t="s">
        <v>161</v>
      </c>
      <c r="V10" t="s">
        <v>161</v>
      </c>
      <c r="W10" t="s">
        <v>161</v>
      </c>
      <c r="X10" t="s">
        <v>161</v>
      </c>
      <c r="Y10" t="s">
        <v>161</v>
      </c>
      <c r="Z10" t="s">
        <v>161</v>
      </c>
      <c r="AA10" t="s">
        <v>161</v>
      </c>
    </row>
    <row r="11" spans="1:500">
      <c r="A11" t="s">
        <v>94</v>
      </c>
      <c r="B11" t="s">
        <v>874</v>
      </c>
      <c r="C11" t="s">
        <v>875</v>
      </c>
      <c r="D11" t="s">
        <v>876</v>
      </c>
      <c r="E11" t="s">
        <v>162</v>
      </c>
      <c r="F11" t="s">
        <v>877</v>
      </c>
      <c r="G11" t="s">
        <v>877</v>
      </c>
      <c r="H11" t="s">
        <v>162</v>
      </c>
      <c r="I11" t="s">
        <v>162</v>
      </c>
      <c r="J11" t="s">
        <v>161</v>
      </c>
      <c r="K11" t="s">
        <v>161</v>
      </c>
      <c r="L11" t="s">
        <v>173</v>
      </c>
      <c r="M11" t="s">
        <v>161</v>
      </c>
      <c r="N11" t="s">
        <v>162</v>
      </c>
      <c r="O11" t="s">
        <v>174</v>
      </c>
      <c r="P11" t="s">
        <v>162</v>
      </c>
      <c r="Q11" t="s">
        <v>160</v>
      </c>
      <c r="R11" t="s">
        <v>160</v>
      </c>
      <c r="S11" t="s">
        <v>161</v>
      </c>
      <c r="T11" t="s">
        <v>162</v>
      </c>
      <c r="U11" t="s">
        <v>162</v>
      </c>
      <c r="V11" t="s">
        <v>162</v>
      </c>
      <c r="W11" t="s">
        <v>162</v>
      </c>
      <c r="X11" t="s">
        <v>162</v>
      </c>
      <c r="Y11" t="s">
        <v>162</v>
      </c>
      <c r="Z11" t="s">
        <v>162</v>
      </c>
      <c r="AA11" t="s">
        <v>162</v>
      </c>
    </row>
    <row r="12" spans="1:500">
      <c r="A12" t="s">
        <v>95</v>
      </c>
      <c r="B12" t="s">
        <v>878</v>
      </c>
      <c r="C12" t="s">
        <v>879</v>
      </c>
      <c r="D12" t="s">
        <v>880</v>
      </c>
      <c r="E12" t="s">
        <v>163</v>
      </c>
      <c r="F12" t="s">
        <v>881</v>
      </c>
      <c r="G12" t="s">
        <v>881</v>
      </c>
      <c r="H12" t="s">
        <v>163</v>
      </c>
      <c r="I12" t="s">
        <v>163</v>
      </c>
      <c r="J12" t="s">
        <v>162</v>
      </c>
      <c r="K12" t="s">
        <v>162</v>
      </c>
      <c r="L12" t="s">
        <v>174</v>
      </c>
      <c r="M12" t="s">
        <v>162</v>
      </c>
      <c r="N12" t="s">
        <v>163</v>
      </c>
      <c r="O12" t="s">
        <v>175</v>
      </c>
      <c r="P12" t="s">
        <v>163</v>
      </c>
      <c r="Q12" t="s">
        <v>161</v>
      </c>
      <c r="R12" t="s">
        <v>161</v>
      </c>
      <c r="S12" t="s">
        <v>162</v>
      </c>
      <c r="T12" t="s">
        <v>163</v>
      </c>
      <c r="U12" t="s">
        <v>163</v>
      </c>
      <c r="V12" t="s">
        <v>163</v>
      </c>
      <c r="W12" t="s">
        <v>163</v>
      </c>
      <c r="X12" t="s">
        <v>163</v>
      </c>
      <c r="Y12" t="s">
        <v>163</v>
      </c>
      <c r="Z12" t="s">
        <v>163</v>
      </c>
      <c r="AA12" t="s">
        <v>163</v>
      </c>
    </row>
    <row r="13" spans="1:500">
      <c r="A13" t="s">
        <v>96</v>
      </c>
      <c r="B13" t="s">
        <v>773</v>
      </c>
      <c r="C13" t="s">
        <v>882</v>
      </c>
      <c r="D13" t="s">
        <v>883</v>
      </c>
      <c r="E13" t="s">
        <v>164</v>
      </c>
      <c r="F13" t="s">
        <v>884</v>
      </c>
      <c r="G13" t="s">
        <v>884</v>
      </c>
      <c r="H13" t="s">
        <v>164</v>
      </c>
      <c r="I13" t="s">
        <v>164</v>
      </c>
      <c r="J13" t="s">
        <v>163</v>
      </c>
      <c r="K13" t="s">
        <v>163</v>
      </c>
      <c r="L13" t="s">
        <v>175</v>
      </c>
      <c r="M13" t="s">
        <v>163</v>
      </c>
      <c r="N13" t="s">
        <v>164</v>
      </c>
      <c r="O13" t="s">
        <v>176</v>
      </c>
      <c r="P13" t="s">
        <v>164</v>
      </c>
      <c r="Q13" t="s">
        <v>162</v>
      </c>
      <c r="R13" t="s">
        <v>162</v>
      </c>
      <c r="S13" t="s">
        <v>163</v>
      </c>
      <c r="T13" t="s">
        <v>164</v>
      </c>
      <c r="U13" t="s">
        <v>164</v>
      </c>
      <c r="V13" t="s">
        <v>164</v>
      </c>
      <c r="W13" t="s">
        <v>164</v>
      </c>
      <c r="X13" t="s">
        <v>164</v>
      </c>
      <c r="Y13" t="s">
        <v>164</v>
      </c>
      <c r="Z13" t="s">
        <v>164</v>
      </c>
      <c r="AA13" t="s">
        <v>164</v>
      </c>
    </row>
    <row r="14" spans="1:500">
      <c r="A14" t="s">
        <v>97</v>
      </c>
      <c r="B14" t="s">
        <v>885</v>
      </c>
      <c r="C14" t="s">
        <v>886</v>
      </c>
      <c r="D14" t="s">
        <v>887</v>
      </c>
      <c r="E14" t="s">
        <v>165</v>
      </c>
      <c r="F14" t="s">
        <v>888</v>
      </c>
      <c r="G14" t="s">
        <v>888</v>
      </c>
      <c r="H14" t="s">
        <v>165</v>
      </c>
      <c r="I14" t="s">
        <v>165</v>
      </c>
      <c r="J14" t="s">
        <v>164</v>
      </c>
      <c r="K14" t="s">
        <v>164</v>
      </c>
      <c r="L14" t="s">
        <v>176</v>
      </c>
      <c r="M14" t="s">
        <v>164</v>
      </c>
      <c r="N14" t="s">
        <v>165</v>
      </c>
      <c r="P14" t="s">
        <v>165</v>
      </c>
      <c r="Q14" t="s">
        <v>163</v>
      </c>
      <c r="R14" t="s">
        <v>163</v>
      </c>
      <c r="S14" t="s">
        <v>164</v>
      </c>
      <c r="T14" t="s">
        <v>165</v>
      </c>
      <c r="U14" t="s">
        <v>165</v>
      </c>
      <c r="V14" t="s">
        <v>165</v>
      </c>
      <c r="W14" t="s">
        <v>165</v>
      </c>
      <c r="X14" t="s">
        <v>165</v>
      </c>
      <c r="Y14" t="s">
        <v>165</v>
      </c>
      <c r="Z14" t="s">
        <v>165</v>
      </c>
      <c r="AA14" t="s">
        <v>165</v>
      </c>
    </row>
    <row r="15" spans="1:500">
      <c r="A15" t="s">
        <v>98</v>
      </c>
      <c r="B15" t="s">
        <v>889</v>
      </c>
      <c r="C15" t="s">
        <v>890</v>
      </c>
      <c r="D15" t="s">
        <v>891</v>
      </c>
      <c r="E15" t="s">
        <v>166</v>
      </c>
      <c r="F15" t="s">
        <v>177</v>
      </c>
      <c r="G15" t="s">
        <v>177</v>
      </c>
      <c r="H15" t="s">
        <v>166</v>
      </c>
      <c r="I15" t="s">
        <v>166</v>
      </c>
      <c r="J15" t="s">
        <v>165</v>
      </c>
      <c r="K15" t="s">
        <v>165</v>
      </c>
      <c r="L15" t="s">
        <v>892</v>
      </c>
      <c r="M15" t="s">
        <v>165</v>
      </c>
      <c r="N15" t="s">
        <v>166</v>
      </c>
      <c r="P15" t="s">
        <v>166</v>
      </c>
      <c r="Q15" t="s">
        <v>164</v>
      </c>
      <c r="R15" t="s">
        <v>164</v>
      </c>
      <c r="S15" t="s">
        <v>165</v>
      </c>
      <c r="T15" t="s">
        <v>166</v>
      </c>
      <c r="U15" t="s">
        <v>166</v>
      </c>
      <c r="V15" t="s">
        <v>166</v>
      </c>
      <c r="W15" t="s">
        <v>166</v>
      </c>
      <c r="X15" t="s">
        <v>166</v>
      </c>
      <c r="Y15" t="s">
        <v>166</v>
      </c>
      <c r="Z15" t="s">
        <v>166</v>
      </c>
      <c r="AA15" t="s">
        <v>166</v>
      </c>
    </row>
    <row r="16" spans="1:500">
      <c r="A16" t="s">
        <v>99</v>
      </c>
      <c r="B16" t="s">
        <v>893</v>
      </c>
      <c r="C16" t="s">
        <v>894</v>
      </c>
      <c r="D16" t="s">
        <v>895</v>
      </c>
      <c r="E16" t="s">
        <v>167</v>
      </c>
      <c r="F16" t="s">
        <v>178</v>
      </c>
      <c r="G16" t="s">
        <v>178</v>
      </c>
      <c r="H16" t="s">
        <v>167</v>
      </c>
      <c r="I16" t="s">
        <v>167</v>
      </c>
      <c r="J16" t="s">
        <v>166</v>
      </c>
      <c r="K16" t="s">
        <v>166</v>
      </c>
      <c r="L16" t="s">
        <v>177</v>
      </c>
      <c r="M16" t="s">
        <v>166</v>
      </c>
      <c r="N16" t="s">
        <v>167</v>
      </c>
      <c r="P16" t="s">
        <v>167</v>
      </c>
      <c r="Q16" t="s">
        <v>165</v>
      </c>
      <c r="R16" t="s">
        <v>165</v>
      </c>
      <c r="S16" t="s">
        <v>166</v>
      </c>
      <c r="T16" t="s">
        <v>167</v>
      </c>
      <c r="U16" t="s">
        <v>167</v>
      </c>
      <c r="V16" t="s">
        <v>167</v>
      </c>
      <c r="W16" t="s">
        <v>167</v>
      </c>
      <c r="X16" t="s">
        <v>167</v>
      </c>
      <c r="Y16" t="s">
        <v>167</v>
      </c>
      <c r="Z16" t="s">
        <v>167</v>
      </c>
      <c r="AA16" t="s">
        <v>167</v>
      </c>
    </row>
    <row r="17" spans="1:27">
      <c r="A17" t="s">
        <v>100</v>
      </c>
      <c r="B17" t="s">
        <v>896</v>
      </c>
      <c r="C17" t="s">
        <v>897</v>
      </c>
      <c r="D17" t="s">
        <v>898</v>
      </c>
      <c r="F17" t="s">
        <v>899</v>
      </c>
      <c r="G17" t="s">
        <v>899</v>
      </c>
      <c r="I17" t="s">
        <v>852</v>
      </c>
      <c r="J17" t="s">
        <v>167</v>
      </c>
      <c r="K17" t="s">
        <v>167</v>
      </c>
      <c r="L17" t="s">
        <v>178</v>
      </c>
      <c r="M17" t="s">
        <v>167</v>
      </c>
      <c r="N17" t="s">
        <v>168</v>
      </c>
      <c r="P17" t="s">
        <v>168</v>
      </c>
      <c r="Q17" t="s">
        <v>166</v>
      </c>
      <c r="R17" t="s">
        <v>166</v>
      </c>
      <c r="S17" t="s">
        <v>167</v>
      </c>
      <c r="T17" t="s">
        <v>168</v>
      </c>
      <c r="U17" t="s">
        <v>168</v>
      </c>
      <c r="V17" t="s">
        <v>168</v>
      </c>
      <c r="W17" t="s">
        <v>168</v>
      </c>
      <c r="X17" t="s">
        <v>168</v>
      </c>
      <c r="Y17" t="s">
        <v>168</v>
      </c>
      <c r="Z17" t="s">
        <v>168</v>
      </c>
      <c r="AA17" t="s">
        <v>168</v>
      </c>
    </row>
    <row r="18" spans="1:27">
      <c r="A18" t="s">
        <v>101</v>
      </c>
      <c r="B18" t="s">
        <v>900</v>
      </c>
      <c r="C18" t="s">
        <v>901</v>
      </c>
      <c r="D18" t="s">
        <v>902</v>
      </c>
      <c r="F18" t="s">
        <v>903</v>
      </c>
      <c r="G18" t="s">
        <v>903</v>
      </c>
      <c r="I18" t="s">
        <v>858</v>
      </c>
      <c r="J18" t="s">
        <v>854</v>
      </c>
      <c r="L18" t="s">
        <v>179</v>
      </c>
      <c r="M18" t="s">
        <v>854</v>
      </c>
      <c r="N18" t="s">
        <v>169</v>
      </c>
      <c r="P18" t="s">
        <v>169</v>
      </c>
      <c r="Q18" t="s">
        <v>167</v>
      </c>
      <c r="R18" t="s">
        <v>167</v>
      </c>
      <c r="S18" t="s">
        <v>168</v>
      </c>
      <c r="T18" t="s">
        <v>169</v>
      </c>
      <c r="U18" t="s">
        <v>169</v>
      </c>
      <c r="V18" t="s">
        <v>169</v>
      </c>
      <c r="W18" t="s">
        <v>169</v>
      </c>
      <c r="X18" t="s">
        <v>169</v>
      </c>
      <c r="Y18" t="s">
        <v>169</v>
      </c>
      <c r="Z18" t="s">
        <v>169</v>
      </c>
      <c r="AA18" t="s">
        <v>169</v>
      </c>
    </row>
    <row r="19" spans="1:27">
      <c r="A19" t="s">
        <v>102</v>
      </c>
      <c r="B19" t="s">
        <v>904</v>
      </c>
      <c r="C19" t="s">
        <v>905</v>
      </c>
      <c r="D19" t="s">
        <v>906</v>
      </c>
      <c r="F19" t="s">
        <v>907</v>
      </c>
      <c r="G19" t="s">
        <v>907</v>
      </c>
      <c r="I19" t="s">
        <v>862</v>
      </c>
      <c r="J19" t="s">
        <v>168</v>
      </c>
      <c r="L19" t="s">
        <v>180</v>
      </c>
      <c r="M19" t="s">
        <v>168</v>
      </c>
      <c r="N19" t="s">
        <v>170</v>
      </c>
      <c r="P19" t="s">
        <v>170</v>
      </c>
      <c r="Q19" t="s">
        <v>168</v>
      </c>
      <c r="R19" t="s">
        <v>168</v>
      </c>
      <c r="S19" t="s">
        <v>169</v>
      </c>
      <c r="T19" t="s">
        <v>170</v>
      </c>
      <c r="U19" t="s">
        <v>170</v>
      </c>
      <c r="V19" t="s">
        <v>170</v>
      </c>
      <c r="W19" t="s">
        <v>170</v>
      </c>
      <c r="X19" t="s">
        <v>170</v>
      </c>
      <c r="Y19" t="s">
        <v>170</v>
      </c>
      <c r="Z19" t="s">
        <v>170</v>
      </c>
      <c r="AA19" t="s">
        <v>170</v>
      </c>
    </row>
    <row r="20" spans="1:27">
      <c r="A20" t="s">
        <v>103</v>
      </c>
      <c r="B20" t="s">
        <v>802</v>
      </c>
      <c r="C20" t="s">
        <v>908</v>
      </c>
      <c r="D20" t="s">
        <v>909</v>
      </c>
      <c r="I20" t="s">
        <v>865</v>
      </c>
      <c r="J20" t="s">
        <v>169</v>
      </c>
      <c r="L20" t="s">
        <v>181</v>
      </c>
      <c r="M20" t="s">
        <v>169</v>
      </c>
      <c r="N20" t="s">
        <v>171</v>
      </c>
      <c r="P20" t="s">
        <v>171</v>
      </c>
      <c r="Q20" t="s">
        <v>169</v>
      </c>
      <c r="R20" t="s">
        <v>169</v>
      </c>
      <c r="S20" t="s">
        <v>170</v>
      </c>
      <c r="T20" t="s">
        <v>171</v>
      </c>
      <c r="U20" t="s">
        <v>171</v>
      </c>
      <c r="V20" t="s">
        <v>171</v>
      </c>
      <c r="W20" t="s">
        <v>171</v>
      </c>
      <c r="X20" t="s">
        <v>171</v>
      </c>
      <c r="Y20" t="s">
        <v>171</v>
      </c>
      <c r="Z20" t="s">
        <v>171</v>
      </c>
      <c r="AA20" t="s">
        <v>171</v>
      </c>
    </row>
    <row r="21" spans="1:27">
      <c r="A21" t="s">
        <v>104</v>
      </c>
      <c r="B21" t="s">
        <v>910</v>
      </c>
      <c r="C21" t="s">
        <v>732</v>
      </c>
      <c r="D21" t="s">
        <v>911</v>
      </c>
      <c r="I21" t="s">
        <v>869</v>
      </c>
      <c r="J21" t="s">
        <v>170</v>
      </c>
      <c r="M21" t="s">
        <v>170</v>
      </c>
      <c r="N21" t="s">
        <v>869</v>
      </c>
      <c r="P21" t="s">
        <v>869</v>
      </c>
      <c r="Q21" t="s">
        <v>170</v>
      </c>
      <c r="R21" t="s">
        <v>170</v>
      </c>
      <c r="S21" t="s">
        <v>171</v>
      </c>
      <c r="T21" t="s">
        <v>172</v>
      </c>
      <c r="U21" t="s">
        <v>172</v>
      </c>
      <c r="V21" t="s">
        <v>172</v>
      </c>
      <c r="W21" t="s">
        <v>172</v>
      </c>
      <c r="X21" t="s">
        <v>172</v>
      </c>
      <c r="Y21" t="s">
        <v>172</v>
      </c>
      <c r="Z21" t="s">
        <v>172</v>
      </c>
      <c r="AA21" t="s">
        <v>172</v>
      </c>
    </row>
    <row r="22" spans="1:27">
      <c r="A22" t="s">
        <v>105</v>
      </c>
      <c r="B22" t="s">
        <v>796</v>
      </c>
      <c r="C22" t="s">
        <v>912</v>
      </c>
      <c r="D22" t="s">
        <v>913</v>
      </c>
      <c r="I22" t="s">
        <v>873</v>
      </c>
      <c r="J22" t="s">
        <v>171</v>
      </c>
      <c r="M22" t="s">
        <v>171</v>
      </c>
      <c r="N22" t="s">
        <v>172</v>
      </c>
      <c r="P22" t="s">
        <v>172</v>
      </c>
      <c r="Q22" t="s">
        <v>171</v>
      </c>
      <c r="R22" t="s">
        <v>171</v>
      </c>
      <c r="S22" t="s">
        <v>172</v>
      </c>
      <c r="T22" t="s">
        <v>173</v>
      </c>
      <c r="U22" t="s">
        <v>173</v>
      </c>
      <c r="V22" t="s">
        <v>173</v>
      </c>
      <c r="W22" t="s">
        <v>173</v>
      </c>
      <c r="X22" t="s">
        <v>173</v>
      </c>
      <c r="Y22" t="s">
        <v>173</v>
      </c>
      <c r="Z22" t="s">
        <v>173</v>
      </c>
      <c r="AA22" t="s">
        <v>173</v>
      </c>
    </row>
    <row r="23" spans="1:27">
      <c r="A23" t="s">
        <v>106</v>
      </c>
      <c r="C23" t="s">
        <v>914</v>
      </c>
      <c r="D23" t="s">
        <v>915</v>
      </c>
      <c r="I23" t="s">
        <v>877</v>
      </c>
      <c r="J23" t="s">
        <v>172</v>
      </c>
      <c r="M23" t="s">
        <v>172</v>
      </c>
      <c r="N23" t="s">
        <v>173</v>
      </c>
      <c r="P23" t="s">
        <v>173</v>
      </c>
      <c r="Q23" t="s">
        <v>172</v>
      </c>
      <c r="R23" t="s">
        <v>172</v>
      </c>
      <c r="S23" t="s">
        <v>173</v>
      </c>
      <c r="T23" t="s">
        <v>174</v>
      </c>
      <c r="U23" t="s">
        <v>174</v>
      </c>
      <c r="V23" t="s">
        <v>174</v>
      </c>
      <c r="W23" t="s">
        <v>174</v>
      </c>
      <c r="X23" t="s">
        <v>174</v>
      </c>
      <c r="Y23" t="s">
        <v>174</v>
      </c>
      <c r="Z23" t="s">
        <v>174</v>
      </c>
      <c r="AA23" t="s">
        <v>174</v>
      </c>
    </row>
    <row r="24" spans="1:27">
      <c r="A24" t="s">
        <v>107</v>
      </c>
      <c r="C24" t="s">
        <v>916</v>
      </c>
      <c r="D24" t="s">
        <v>917</v>
      </c>
      <c r="I24" t="s">
        <v>881</v>
      </c>
      <c r="J24" t="s">
        <v>173</v>
      </c>
      <c r="M24" t="s">
        <v>173</v>
      </c>
      <c r="N24" t="s">
        <v>174</v>
      </c>
      <c r="P24" t="s">
        <v>174</v>
      </c>
      <c r="Q24" t="s">
        <v>173</v>
      </c>
      <c r="R24" t="s">
        <v>173</v>
      </c>
      <c r="S24" t="s">
        <v>174</v>
      </c>
      <c r="T24" t="s">
        <v>175</v>
      </c>
      <c r="U24" t="s">
        <v>175</v>
      </c>
      <c r="V24" t="s">
        <v>175</v>
      </c>
      <c r="W24" t="s">
        <v>175</v>
      </c>
      <c r="X24" t="s">
        <v>175</v>
      </c>
      <c r="Y24" t="s">
        <v>175</v>
      </c>
      <c r="Z24" t="s">
        <v>175</v>
      </c>
      <c r="AA24" t="s">
        <v>175</v>
      </c>
    </row>
    <row r="25" spans="1:27">
      <c r="A25" t="s">
        <v>108</v>
      </c>
      <c r="C25" t="s">
        <v>918</v>
      </c>
      <c r="D25" t="s">
        <v>919</v>
      </c>
      <c r="I25" t="s">
        <v>884</v>
      </c>
      <c r="J25" t="s">
        <v>174</v>
      </c>
      <c r="M25" t="s">
        <v>174</v>
      </c>
      <c r="N25" t="s">
        <v>175</v>
      </c>
      <c r="P25" t="s">
        <v>175</v>
      </c>
      <c r="Q25" t="s">
        <v>174</v>
      </c>
      <c r="R25" t="s">
        <v>174</v>
      </c>
      <c r="S25" t="s">
        <v>175</v>
      </c>
      <c r="T25" t="s">
        <v>176</v>
      </c>
      <c r="U25" t="s">
        <v>176</v>
      </c>
      <c r="V25" t="s">
        <v>176</v>
      </c>
      <c r="W25" t="s">
        <v>176</v>
      </c>
      <c r="X25" t="s">
        <v>176</v>
      </c>
      <c r="Y25" t="s">
        <v>176</v>
      </c>
      <c r="Z25" t="s">
        <v>176</v>
      </c>
      <c r="AA25" t="s">
        <v>176</v>
      </c>
    </row>
    <row r="26" spans="1:27">
      <c r="A26" t="s">
        <v>109</v>
      </c>
      <c r="C26" t="s">
        <v>796</v>
      </c>
      <c r="D26" t="s">
        <v>920</v>
      </c>
      <c r="I26" t="s">
        <v>888</v>
      </c>
      <c r="J26" t="s">
        <v>175</v>
      </c>
      <c r="M26" t="s">
        <v>175</v>
      </c>
      <c r="N26" t="s">
        <v>176</v>
      </c>
      <c r="P26" t="s">
        <v>176</v>
      </c>
      <c r="Q26" t="s">
        <v>175</v>
      </c>
      <c r="R26" t="s">
        <v>175</v>
      </c>
      <c r="S26" t="s">
        <v>176</v>
      </c>
      <c r="T26" t="s">
        <v>177</v>
      </c>
      <c r="U26" t="s">
        <v>177</v>
      </c>
      <c r="V26" t="s">
        <v>177</v>
      </c>
      <c r="W26" t="s">
        <v>177</v>
      </c>
      <c r="X26" t="s">
        <v>177</v>
      </c>
      <c r="Y26" t="s">
        <v>177</v>
      </c>
      <c r="Z26" t="s">
        <v>177</v>
      </c>
      <c r="AA26" t="s">
        <v>177</v>
      </c>
    </row>
    <row r="27" spans="1:27">
      <c r="A27" t="s">
        <v>110</v>
      </c>
      <c r="C27" t="s">
        <v>921</v>
      </c>
      <c r="D27" t="s">
        <v>922</v>
      </c>
      <c r="I27" t="s">
        <v>177</v>
      </c>
      <c r="J27" t="s">
        <v>176</v>
      </c>
      <c r="M27" t="s">
        <v>176</v>
      </c>
      <c r="N27" t="s">
        <v>177</v>
      </c>
      <c r="P27" t="s">
        <v>177</v>
      </c>
      <c r="Q27" t="s">
        <v>176</v>
      </c>
      <c r="R27" t="s">
        <v>176</v>
      </c>
      <c r="S27" t="s">
        <v>177</v>
      </c>
      <c r="T27" t="s">
        <v>178</v>
      </c>
      <c r="U27" t="s">
        <v>178</v>
      </c>
      <c r="V27" t="s">
        <v>178</v>
      </c>
      <c r="W27" t="s">
        <v>178</v>
      </c>
      <c r="X27" t="s">
        <v>178</v>
      </c>
      <c r="Y27" t="s">
        <v>178</v>
      </c>
      <c r="Z27" t="s">
        <v>178</v>
      </c>
      <c r="AA27" t="s">
        <v>178</v>
      </c>
    </row>
    <row r="28" spans="1:27">
      <c r="A28" t="s">
        <v>111</v>
      </c>
      <c r="D28" t="s">
        <v>923</v>
      </c>
      <c r="I28" t="s">
        <v>178</v>
      </c>
      <c r="J28" t="s">
        <v>892</v>
      </c>
      <c r="M28" t="s">
        <v>892</v>
      </c>
      <c r="N28" t="s">
        <v>178</v>
      </c>
      <c r="P28" t="s">
        <v>178</v>
      </c>
      <c r="Q28" t="s">
        <v>177</v>
      </c>
      <c r="R28" t="s">
        <v>177</v>
      </c>
      <c r="S28" t="s">
        <v>178</v>
      </c>
      <c r="T28" t="s">
        <v>179</v>
      </c>
      <c r="U28" t="s">
        <v>179</v>
      </c>
      <c r="V28" t="s">
        <v>179</v>
      </c>
      <c r="W28" t="s">
        <v>179</v>
      </c>
      <c r="X28" t="s">
        <v>179</v>
      </c>
      <c r="Y28" t="s">
        <v>179</v>
      </c>
      <c r="Z28" t="s">
        <v>179</v>
      </c>
      <c r="AA28" t="s">
        <v>179</v>
      </c>
    </row>
    <row r="29" spans="1:27">
      <c r="A29" t="s">
        <v>112</v>
      </c>
      <c r="D29" t="s">
        <v>924</v>
      </c>
      <c r="I29" t="s">
        <v>899</v>
      </c>
      <c r="J29" t="s">
        <v>177</v>
      </c>
      <c r="M29" t="s">
        <v>177</v>
      </c>
      <c r="N29" t="s">
        <v>179</v>
      </c>
      <c r="P29" t="s">
        <v>179</v>
      </c>
      <c r="Q29" t="s">
        <v>178</v>
      </c>
      <c r="R29" t="s">
        <v>178</v>
      </c>
      <c r="S29" t="s">
        <v>179</v>
      </c>
      <c r="T29" t="s">
        <v>180</v>
      </c>
      <c r="U29" t="s">
        <v>180</v>
      </c>
      <c r="V29" t="s">
        <v>180</v>
      </c>
      <c r="W29" t="s">
        <v>180</v>
      </c>
      <c r="X29" t="s">
        <v>180</v>
      </c>
      <c r="Y29" t="s">
        <v>180</v>
      </c>
      <c r="Z29" t="s">
        <v>180</v>
      </c>
      <c r="AA29" t="s">
        <v>180</v>
      </c>
    </row>
    <row r="30" spans="1:27">
      <c r="A30" t="s">
        <v>113</v>
      </c>
      <c r="D30" t="s">
        <v>925</v>
      </c>
      <c r="I30" t="s">
        <v>903</v>
      </c>
      <c r="J30" t="s">
        <v>178</v>
      </c>
      <c r="M30" t="s">
        <v>178</v>
      </c>
      <c r="N30" t="s">
        <v>180</v>
      </c>
      <c r="P30" t="s">
        <v>180</v>
      </c>
      <c r="Q30" t="s">
        <v>179</v>
      </c>
      <c r="R30" t="s">
        <v>179</v>
      </c>
      <c r="S30" t="s">
        <v>180</v>
      </c>
      <c r="T30" t="s">
        <v>181</v>
      </c>
      <c r="U30" t="s">
        <v>181</v>
      </c>
      <c r="V30" t="s">
        <v>181</v>
      </c>
      <c r="W30" t="s">
        <v>181</v>
      </c>
      <c r="X30" t="s">
        <v>181</v>
      </c>
      <c r="Y30" t="s">
        <v>181</v>
      </c>
      <c r="Z30" t="s">
        <v>181</v>
      </c>
      <c r="AA30" t="s">
        <v>181</v>
      </c>
    </row>
    <row r="31" spans="1:27">
      <c r="A31" t="s">
        <v>114</v>
      </c>
      <c r="D31" t="s">
        <v>926</v>
      </c>
      <c r="I31" t="s">
        <v>907</v>
      </c>
      <c r="J31" t="s">
        <v>179</v>
      </c>
      <c r="M31" t="s">
        <v>179</v>
      </c>
      <c r="N31" t="s">
        <v>181</v>
      </c>
      <c r="P31" t="s">
        <v>181</v>
      </c>
      <c r="Q31" t="s">
        <v>180</v>
      </c>
      <c r="R31" t="s">
        <v>180</v>
      </c>
      <c r="S31" t="s">
        <v>181</v>
      </c>
    </row>
    <row r="32" spans="1:27">
      <c r="A32" t="s">
        <v>115</v>
      </c>
      <c r="D32" t="s">
        <v>927</v>
      </c>
      <c r="J32" t="s">
        <v>180</v>
      </c>
      <c r="M32" t="s">
        <v>180</v>
      </c>
      <c r="Q32" t="s">
        <v>181</v>
      </c>
      <c r="R32" t="s">
        <v>181</v>
      </c>
    </row>
    <row r="33" spans="1:13">
      <c r="A33" t="s">
        <v>116</v>
      </c>
      <c r="D33" t="s">
        <v>928</v>
      </c>
      <c r="J33" t="s">
        <v>181</v>
      </c>
      <c r="M33" t="s">
        <v>181</v>
      </c>
    </row>
    <row r="34" spans="1:13">
      <c r="A34" t="s">
        <v>117</v>
      </c>
      <c r="D34" t="s">
        <v>929</v>
      </c>
    </row>
    <row r="35" spans="1:13">
      <c r="A35" t="s">
        <v>118</v>
      </c>
      <c r="D35" t="s">
        <v>930</v>
      </c>
    </row>
    <row r="36" spans="1:13">
      <c r="A36" t="s">
        <v>119</v>
      </c>
      <c r="D36" t="s">
        <v>931</v>
      </c>
    </row>
    <row r="37" spans="1:13">
      <c r="A37" t="s">
        <v>120</v>
      </c>
      <c r="D37" t="s">
        <v>932</v>
      </c>
    </row>
    <row r="38" spans="1:13">
      <c r="A38" t="s">
        <v>121</v>
      </c>
      <c r="D38" t="s">
        <v>933</v>
      </c>
    </row>
    <row r="39" spans="1:13">
      <c r="A39" t="s">
        <v>122</v>
      </c>
      <c r="D39" t="s">
        <v>934</v>
      </c>
    </row>
    <row r="40" spans="1:13">
      <c r="A40" t="s">
        <v>123</v>
      </c>
      <c r="D40" t="s">
        <v>935</v>
      </c>
    </row>
    <row r="41" spans="1:13">
      <c r="A41" t="s">
        <v>124</v>
      </c>
      <c r="D41" t="s">
        <v>936</v>
      </c>
    </row>
    <row r="42" spans="1:13">
      <c r="A42" t="s">
        <v>125</v>
      </c>
      <c r="D42" t="s">
        <v>937</v>
      </c>
    </row>
    <row r="43" spans="1:13">
      <c r="A43" t="s">
        <v>126</v>
      </c>
      <c r="D43" t="s">
        <v>938</v>
      </c>
    </row>
    <row r="44" spans="1:13">
      <c r="A44" t="s">
        <v>127</v>
      </c>
      <c r="D44" t="s">
        <v>939</v>
      </c>
    </row>
    <row r="45" spans="1:13">
      <c r="A45" t="s">
        <v>128</v>
      </c>
      <c r="D45" t="s">
        <v>940</v>
      </c>
    </row>
    <row r="46" spans="1:13">
      <c r="A46" t="s">
        <v>129</v>
      </c>
      <c r="D46" t="s">
        <v>941</v>
      </c>
    </row>
    <row r="47" spans="1:13">
      <c r="A47" t="s">
        <v>130</v>
      </c>
      <c r="D47" t="s">
        <v>942</v>
      </c>
    </row>
    <row r="48" spans="1:13">
      <c r="A48" t="s">
        <v>131</v>
      </c>
      <c r="D48" t="s">
        <v>943</v>
      </c>
    </row>
    <row r="49" spans="1:4">
      <c r="A49" t="s">
        <v>132</v>
      </c>
      <c r="D49" t="s">
        <v>944</v>
      </c>
    </row>
    <row r="50" spans="1:4">
      <c r="A50" t="s">
        <v>133</v>
      </c>
      <c r="D50" t="s">
        <v>945</v>
      </c>
    </row>
    <row r="51" spans="1:4">
      <c r="A51" t="s">
        <v>134</v>
      </c>
      <c r="D51" t="s">
        <v>946</v>
      </c>
    </row>
    <row r="52" spans="1:4">
      <c r="A52" t="s">
        <v>135</v>
      </c>
      <c r="D52" t="s">
        <v>947</v>
      </c>
    </row>
    <row r="53" spans="1:4">
      <c r="A53" t="s">
        <v>136</v>
      </c>
      <c r="D53" t="s">
        <v>948</v>
      </c>
    </row>
    <row r="54" spans="1:4">
      <c r="A54" t="s">
        <v>137</v>
      </c>
      <c r="D54" t="s">
        <v>949</v>
      </c>
    </row>
    <row r="55" spans="1:4">
      <c r="A55" t="s">
        <v>138</v>
      </c>
      <c r="D55" t="s">
        <v>950</v>
      </c>
    </row>
    <row r="56" spans="1:4">
      <c r="A56" t="s">
        <v>139</v>
      </c>
      <c r="D56" t="s">
        <v>951</v>
      </c>
    </row>
    <row r="57" spans="1:4">
      <c r="A57" t="s">
        <v>140</v>
      </c>
      <c r="D57" t="s">
        <v>952</v>
      </c>
    </row>
    <row r="58" spans="1:4">
      <c r="A58" t="s">
        <v>141</v>
      </c>
      <c r="D58" t="s">
        <v>953</v>
      </c>
    </row>
    <row r="59" spans="1:4">
      <c r="A59" t="s">
        <v>142</v>
      </c>
      <c r="D59" t="s">
        <v>954</v>
      </c>
    </row>
    <row r="60" spans="1:4">
      <c r="A60" t="s">
        <v>143</v>
      </c>
      <c r="D60" t="s">
        <v>955</v>
      </c>
    </row>
    <row r="61" spans="1:4">
      <c r="A61" t="s">
        <v>144</v>
      </c>
      <c r="D61" t="s">
        <v>956</v>
      </c>
    </row>
    <row r="62" spans="1:4">
      <c r="A62" t="s">
        <v>145</v>
      </c>
      <c r="D62" t="s">
        <v>957</v>
      </c>
    </row>
    <row r="63" spans="1:4">
      <c r="A63" t="s">
        <v>146</v>
      </c>
      <c r="D63" t="s">
        <v>958</v>
      </c>
    </row>
    <row r="64" spans="1:4">
      <c r="A64" t="s">
        <v>147</v>
      </c>
      <c r="D64" t="s">
        <v>959</v>
      </c>
    </row>
    <row r="65" spans="1:4">
      <c r="A65" t="s">
        <v>148</v>
      </c>
      <c r="D65" t="s">
        <v>960</v>
      </c>
    </row>
    <row r="66" spans="1:4">
      <c r="A66" t="s">
        <v>149</v>
      </c>
      <c r="D66" t="s">
        <v>961</v>
      </c>
    </row>
    <row r="67" spans="1:4">
      <c r="D67" t="s">
        <v>962</v>
      </c>
    </row>
    <row r="68" spans="1:4">
      <c r="D68" t="s">
        <v>963</v>
      </c>
    </row>
    <row r="69" spans="1:4">
      <c r="D69" t="s">
        <v>964</v>
      </c>
    </row>
    <row r="70" spans="1:4">
      <c r="D70" t="s">
        <v>965</v>
      </c>
    </row>
    <row r="71" spans="1:4">
      <c r="D71" t="s">
        <v>966</v>
      </c>
    </row>
    <row r="72" spans="1:4">
      <c r="D72" t="s">
        <v>967</v>
      </c>
    </row>
    <row r="73" spans="1:4">
      <c r="D73" t="s">
        <v>968</v>
      </c>
    </row>
    <row r="74" spans="1:4">
      <c r="D74" t="s">
        <v>969</v>
      </c>
    </row>
    <row r="75" spans="1:4">
      <c r="D75" t="s">
        <v>970</v>
      </c>
    </row>
    <row r="76" spans="1:4">
      <c r="D76" t="s">
        <v>971</v>
      </c>
    </row>
    <row r="77" spans="1:4">
      <c r="D77" t="s">
        <v>972</v>
      </c>
    </row>
    <row r="78" spans="1:4">
      <c r="D78" t="s">
        <v>973</v>
      </c>
    </row>
    <row r="79" spans="1:4">
      <c r="D79" t="s">
        <v>974</v>
      </c>
    </row>
    <row r="80" spans="1:4">
      <c r="D80" t="s">
        <v>975</v>
      </c>
    </row>
    <row r="81" spans="4:4">
      <c r="D81" t="s">
        <v>976</v>
      </c>
    </row>
    <row r="82" spans="4:4">
      <c r="D82" t="s">
        <v>977</v>
      </c>
    </row>
    <row r="83" spans="4:4">
      <c r="D83" t="s">
        <v>978</v>
      </c>
    </row>
    <row r="84" spans="4:4">
      <c r="D84" t="s">
        <v>979</v>
      </c>
    </row>
    <row r="85" spans="4:4">
      <c r="D85" t="s">
        <v>980</v>
      </c>
    </row>
    <row r="86" spans="4:4">
      <c r="D86" t="s">
        <v>981</v>
      </c>
    </row>
    <row r="87" spans="4:4">
      <c r="D87" t="s">
        <v>982</v>
      </c>
    </row>
    <row r="88" spans="4:4">
      <c r="D88" t="s">
        <v>983</v>
      </c>
    </row>
    <row r="89" spans="4:4">
      <c r="D89" t="s">
        <v>984</v>
      </c>
    </row>
    <row r="90" spans="4:4">
      <c r="D90" t="s">
        <v>985</v>
      </c>
    </row>
    <row r="91" spans="4:4">
      <c r="D91" t="s">
        <v>986</v>
      </c>
    </row>
    <row r="92" spans="4:4">
      <c r="D92" t="s">
        <v>987</v>
      </c>
    </row>
    <row r="93" spans="4:4">
      <c r="D93" t="s">
        <v>988</v>
      </c>
    </row>
    <row r="94" spans="4:4">
      <c r="D94" t="s">
        <v>989</v>
      </c>
    </row>
    <row r="95" spans="4:4">
      <c r="D95" t="s">
        <v>990</v>
      </c>
    </row>
    <row r="96" spans="4:4">
      <c r="D96" t="s">
        <v>991</v>
      </c>
    </row>
    <row r="97" spans="4:4">
      <c r="D97" t="s">
        <v>992</v>
      </c>
    </row>
    <row r="98" spans="4:4">
      <c r="D98" t="s">
        <v>993</v>
      </c>
    </row>
    <row r="99" spans="4:4">
      <c r="D99" t="s">
        <v>994</v>
      </c>
    </row>
    <row r="100" spans="4:4">
      <c r="D100" t="s">
        <v>995</v>
      </c>
    </row>
    <row r="101" spans="4:4">
      <c r="D101" t="s">
        <v>996</v>
      </c>
    </row>
    <row r="102" spans="4:4">
      <c r="D102" t="s">
        <v>997</v>
      </c>
    </row>
    <row r="103" spans="4:4">
      <c r="D103" t="s">
        <v>998</v>
      </c>
    </row>
    <row r="104" spans="4:4">
      <c r="D104" t="s">
        <v>999</v>
      </c>
    </row>
    <row r="105" spans="4:4">
      <c r="D105" t="s">
        <v>1000</v>
      </c>
    </row>
    <row r="106" spans="4:4">
      <c r="D106" t="s">
        <v>1001</v>
      </c>
    </row>
    <row r="107" spans="4:4">
      <c r="D107" t="s">
        <v>1002</v>
      </c>
    </row>
    <row r="108" spans="4:4">
      <c r="D108" t="s">
        <v>1003</v>
      </c>
    </row>
    <row r="109" spans="4:4">
      <c r="D109" t="s">
        <v>1004</v>
      </c>
    </row>
    <row r="110" spans="4:4">
      <c r="D110" t="s">
        <v>1005</v>
      </c>
    </row>
    <row r="111" spans="4:4">
      <c r="D111" t="s">
        <v>1006</v>
      </c>
    </row>
    <row r="112" spans="4:4">
      <c r="D112" t="s">
        <v>1007</v>
      </c>
    </row>
    <row r="113" spans="4:4">
      <c r="D113" t="s">
        <v>1008</v>
      </c>
    </row>
    <row r="114" spans="4:4">
      <c r="D114" t="s">
        <v>1009</v>
      </c>
    </row>
    <row r="115" spans="4:4">
      <c r="D115" t="s">
        <v>1010</v>
      </c>
    </row>
    <row r="116" spans="4:4">
      <c r="D116" t="s">
        <v>1011</v>
      </c>
    </row>
    <row r="117" spans="4:4">
      <c r="D117" t="s">
        <v>1012</v>
      </c>
    </row>
    <row r="118" spans="4:4">
      <c r="D118" t="s">
        <v>1013</v>
      </c>
    </row>
    <row r="119" spans="4:4">
      <c r="D119" t="s">
        <v>1014</v>
      </c>
    </row>
    <row r="120" spans="4:4">
      <c r="D120" t="s">
        <v>1015</v>
      </c>
    </row>
    <row r="121" spans="4:4">
      <c r="D121" t="s">
        <v>1016</v>
      </c>
    </row>
    <row r="122" spans="4:4">
      <c r="D122" t="s">
        <v>1017</v>
      </c>
    </row>
    <row r="123" spans="4:4">
      <c r="D123" t="s">
        <v>1018</v>
      </c>
    </row>
    <row r="124" spans="4:4">
      <c r="D124" t="s">
        <v>1019</v>
      </c>
    </row>
    <row r="125" spans="4:4">
      <c r="D125" t="s">
        <v>1020</v>
      </c>
    </row>
    <row r="126" spans="4:4">
      <c r="D126" t="s">
        <v>1021</v>
      </c>
    </row>
    <row r="127" spans="4:4">
      <c r="D127" t="s">
        <v>1022</v>
      </c>
    </row>
    <row r="128" spans="4:4">
      <c r="D128" t="s">
        <v>1023</v>
      </c>
    </row>
    <row r="129" spans="4:4">
      <c r="D129" t="s">
        <v>1024</v>
      </c>
    </row>
    <row r="130" spans="4:4">
      <c r="D130" t="s">
        <v>1025</v>
      </c>
    </row>
    <row r="131" spans="4:4">
      <c r="D131" t="s">
        <v>1026</v>
      </c>
    </row>
    <row r="132" spans="4:4">
      <c r="D132" t="s">
        <v>1027</v>
      </c>
    </row>
    <row r="133" spans="4:4">
      <c r="D133" t="s">
        <v>1028</v>
      </c>
    </row>
    <row r="134" spans="4:4">
      <c r="D134" t="s">
        <v>1029</v>
      </c>
    </row>
    <row r="135" spans="4:4">
      <c r="D135" t="s">
        <v>1030</v>
      </c>
    </row>
    <row r="136" spans="4:4">
      <c r="D136" t="s">
        <v>1031</v>
      </c>
    </row>
    <row r="137" spans="4:4">
      <c r="D137" t="s">
        <v>1032</v>
      </c>
    </row>
    <row r="138" spans="4:4">
      <c r="D138" t="s">
        <v>1033</v>
      </c>
    </row>
    <row r="139" spans="4:4">
      <c r="D139" t="s">
        <v>1034</v>
      </c>
    </row>
    <row r="140" spans="4:4">
      <c r="D140" t="s">
        <v>1035</v>
      </c>
    </row>
    <row r="141" spans="4:4">
      <c r="D141" t="s">
        <v>1036</v>
      </c>
    </row>
    <row r="142" spans="4:4">
      <c r="D142" t="s">
        <v>1037</v>
      </c>
    </row>
    <row r="143" spans="4:4">
      <c r="D143" t="s">
        <v>1038</v>
      </c>
    </row>
    <row r="144" spans="4:4">
      <c r="D144" t="s">
        <v>1039</v>
      </c>
    </row>
    <row r="145" spans="4:4">
      <c r="D145" t="s">
        <v>1040</v>
      </c>
    </row>
    <row r="146" spans="4:4">
      <c r="D146" t="s">
        <v>1041</v>
      </c>
    </row>
    <row r="147" spans="4:4">
      <c r="D147" t="s">
        <v>1042</v>
      </c>
    </row>
    <row r="148" spans="4:4">
      <c r="D148" t="s">
        <v>1043</v>
      </c>
    </row>
    <row r="149" spans="4:4">
      <c r="D149" t="s">
        <v>1044</v>
      </c>
    </row>
    <row r="150" spans="4:4">
      <c r="D150" t="s">
        <v>1045</v>
      </c>
    </row>
    <row r="151" spans="4:4">
      <c r="D151" t="s">
        <v>1046</v>
      </c>
    </row>
    <row r="152" spans="4:4">
      <c r="D152" t="s">
        <v>1047</v>
      </c>
    </row>
    <row r="153" spans="4:4">
      <c r="D153" t="s">
        <v>1048</v>
      </c>
    </row>
    <row r="154" spans="4:4">
      <c r="D154" t="s">
        <v>1049</v>
      </c>
    </row>
    <row r="155" spans="4:4">
      <c r="D155" t="s">
        <v>1050</v>
      </c>
    </row>
    <row r="156" spans="4:4">
      <c r="D156" t="s">
        <v>1051</v>
      </c>
    </row>
    <row r="157" spans="4:4">
      <c r="D157" t="s">
        <v>1052</v>
      </c>
    </row>
    <row r="158" spans="4:4">
      <c r="D158" t="s">
        <v>1053</v>
      </c>
    </row>
    <row r="159" spans="4:4">
      <c r="D159" t="s">
        <v>1054</v>
      </c>
    </row>
    <row r="160" spans="4:4">
      <c r="D160" t="s">
        <v>1055</v>
      </c>
    </row>
    <row r="161" spans="4:4">
      <c r="D161" t="s">
        <v>1056</v>
      </c>
    </row>
    <row r="162" spans="4:4">
      <c r="D162" t="s">
        <v>1057</v>
      </c>
    </row>
    <row r="163" spans="4:4">
      <c r="D163" t="s">
        <v>1058</v>
      </c>
    </row>
    <row r="164" spans="4:4">
      <c r="D164" t="s">
        <v>1059</v>
      </c>
    </row>
    <row r="165" spans="4:4">
      <c r="D165" t="s">
        <v>1060</v>
      </c>
    </row>
    <row r="166" spans="4:4">
      <c r="D166" t="s">
        <v>1061</v>
      </c>
    </row>
    <row r="167" spans="4:4">
      <c r="D167" t="s">
        <v>1062</v>
      </c>
    </row>
    <row r="168" spans="4:4">
      <c r="D168" t="s">
        <v>1063</v>
      </c>
    </row>
    <row r="169" spans="4:4">
      <c r="D169" t="s">
        <v>1064</v>
      </c>
    </row>
    <row r="170" spans="4:4">
      <c r="D170" t="s">
        <v>1065</v>
      </c>
    </row>
    <row r="171" spans="4:4">
      <c r="D171" t="s">
        <v>1066</v>
      </c>
    </row>
    <row r="172" spans="4:4">
      <c r="D172" t="s">
        <v>1067</v>
      </c>
    </row>
    <row r="173" spans="4:4">
      <c r="D173" t="s">
        <v>1068</v>
      </c>
    </row>
    <row r="174" spans="4:4">
      <c r="D174" t="s">
        <v>1069</v>
      </c>
    </row>
    <row r="175" spans="4:4">
      <c r="D175" t="s">
        <v>1070</v>
      </c>
    </row>
    <row r="176" spans="4:4">
      <c r="D176" t="s">
        <v>1071</v>
      </c>
    </row>
    <row r="177" spans="4:4">
      <c r="D177" t="s">
        <v>1072</v>
      </c>
    </row>
    <row r="178" spans="4:4">
      <c r="D178" t="s">
        <v>1073</v>
      </c>
    </row>
    <row r="179" spans="4:4">
      <c r="D179" t="s">
        <v>1074</v>
      </c>
    </row>
    <row r="180" spans="4:4">
      <c r="D180" t="s">
        <v>1075</v>
      </c>
    </row>
    <row r="181" spans="4:4">
      <c r="D181" t="s">
        <v>1076</v>
      </c>
    </row>
    <row r="182" spans="4:4">
      <c r="D182" t="s">
        <v>1077</v>
      </c>
    </row>
    <row r="183" spans="4:4">
      <c r="D183" t="s">
        <v>1078</v>
      </c>
    </row>
    <row r="184" spans="4:4">
      <c r="D184" t="s">
        <v>1079</v>
      </c>
    </row>
    <row r="185" spans="4:4">
      <c r="D185" t="s">
        <v>1080</v>
      </c>
    </row>
    <row r="186" spans="4:4">
      <c r="D186" t="s">
        <v>1081</v>
      </c>
    </row>
    <row r="187" spans="4:4">
      <c r="D187" t="s">
        <v>1082</v>
      </c>
    </row>
    <row r="188" spans="4:4">
      <c r="D188" t="s">
        <v>1083</v>
      </c>
    </row>
    <row r="189" spans="4:4">
      <c r="D189" t="s">
        <v>1084</v>
      </c>
    </row>
    <row r="190" spans="4:4">
      <c r="D190" t="s">
        <v>1085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5E1A-9B4C-4BA8-A196-C90B5A5674D6}">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 customWidth="1"/>
    <col min="27" max="27" width="25" style="1" bestFit="1" customWidth="1"/>
    <col min="28" max="28" width="18.08203125" style="1" bestFit="1" customWidth="1"/>
    <col min="29" max="29" width="22.08203125" style="1" bestFit="1" customWidth="1"/>
    <col min="30" max="30" width="23.5" style="109" bestFit="1" customWidth="1"/>
    <col min="31" max="31" width="23.5" style="1" bestFit="1" customWidth="1"/>
    <col min="32" max="32" width="22.08203125" bestFit="1" customWidth="1"/>
    <col min="33" max="33" width="25" style="1" bestFit="1" customWidth="1"/>
    <col min="34" max="35" width="23.5" style="1" bestFit="1" customWidth="1"/>
    <col min="36" max="36" width="38" style="1" bestFit="1" customWidth="1"/>
    <col min="37" max="38" width="29.58203125" style="1" bestFit="1" customWidth="1"/>
    <col min="39" max="39" width="28.58203125" style="1" bestFit="1" customWidth="1"/>
    <col min="40" max="40" width="23.5" style="109" bestFit="1" customWidth="1"/>
    <col min="41" max="41" width="22.08203125" style="1" bestFit="1" customWidth="1"/>
    <col min="42" max="42" width="114.08203125" style="1" bestFit="1" customWidth="1"/>
    <col min="43" max="43" width="25" style="1" bestFit="1" customWidth="1"/>
    <col min="44" max="44" width="176.08203125" style="1" bestFit="1" customWidth="1"/>
    <col min="45" max="45" width="23.5" style="1" bestFit="1" customWidth="1"/>
    <col min="46" max="46" width="56.58203125" style="1" bestFit="1" customWidth="1"/>
    <col min="47" max="47" width="26" style="1" bestFit="1" customWidth="1"/>
    <col min="48" max="48" width="46.08203125" style="1" bestFit="1" customWidth="1"/>
    <col min="49" max="49" width="20.08203125" style="1" bestFit="1" customWidth="1"/>
    <col min="50" max="50" width="25" style="1" bestFit="1" customWidth="1"/>
    <col min="51" max="51" width="42.08203125" style="1" bestFit="1" customWidth="1"/>
    <col min="52" max="52" width="33.58203125" style="1" bestFit="1" customWidth="1"/>
    <col min="53" max="53" width="53.08203125" style="1" bestFit="1" customWidth="1"/>
    <col min="54" max="54" width="23" style="1" bestFit="1" customWidth="1"/>
    <col min="55" max="55" width="28.08203125" style="1" bestFit="1" customWidth="1"/>
    <col min="56" max="56" width="23" style="1" bestFit="1" customWidth="1"/>
    <col min="57" max="57" width="20.08203125" style="1" bestFit="1" customWidth="1"/>
    <col min="58" max="58" width="71.08203125" style="1" bestFit="1" customWidth="1"/>
    <col min="59" max="59" width="23.5" style="1" bestFit="1" customWidth="1"/>
    <col min="60" max="60" width="22.08203125" style="1" bestFit="1" customWidth="1"/>
    <col min="61" max="61" width="20.08203125" style="1" bestFit="1" customWidth="1"/>
    <col min="62" max="62" width="21.08203125" style="109" bestFit="1" customWidth="1"/>
    <col min="63" max="63" width="20.08203125" style="1" bestFit="1" customWidth="1"/>
    <col min="64" max="64" width="25" style="1" bestFit="1" customWidth="1"/>
    <col min="65" max="65" width="25.5" style="1" bestFit="1" customWidth="1"/>
    <col min="66" max="66" width="27.58203125" style="1" bestFit="1" customWidth="1"/>
    <col min="67" max="67" width="112.58203125" style="1" bestFit="1" customWidth="1"/>
    <col min="68" max="68" width="35.58203125" style="1" bestFit="1" customWidth="1"/>
    <col min="69" max="69" width="44.08203125" style="1" bestFit="1" customWidth="1"/>
    <col min="70" max="71" width="48.08203125" style="1" bestFit="1" customWidth="1"/>
    <col min="72" max="72" width="42.4140625" style="1" bestFit="1" customWidth="1"/>
    <col min="73" max="73" width="38" style="1" bestFit="1" customWidth="1"/>
    <col min="74" max="74" width="29.58203125" style="1" bestFit="1" customWidth="1"/>
    <col min="75" max="76" width="38" style="1" bestFit="1" customWidth="1"/>
    <col min="77" max="77" width="27.58203125" style="1" bestFit="1" customWidth="1"/>
    <col min="78" max="78" width="25" style="109" bestFit="1" customWidth="1"/>
    <col min="79" max="79" width="34.08203125" style="1" bestFit="1" customWidth="1"/>
    <col min="80" max="80" width="79.58203125" style="1" bestFit="1" customWidth="1"/>
    <col min="81" max="81" width="23.58203125" style="1" bestFit="1" customWidth="1"/>
    <col min="82" max="82" width="138" style="1" bestFit="1" customWidth="1"/>
    <col min="83" max="83" width="90.08203125" style="1" bestFit="1" customWidth="1"/>
    <col min="84" max="84" width="92.08203125" style="1" bestFit="1" customWidth="1"/>
    <col min="85" max="85" width="38.08203125" style="1" bestFit="1" customWidth="1"/>
    <col min="86" max="87" width="38" style="1" bestFit="1" customWidth="1"/>
    <col min="88" max="88" width="29.58203125" style="1" bestFit="1" customWidth="1"/>
    <col min="89" max="89" width="25" style="1" bestFit="1" customWidth="1"/>
    <col min="90" max="90" width="44.08203125" style="1" bestFit="1" customWidth="1"/>
    <col min="91" max="91" width="46.08203125" style="1" bestFit="1" customWidth="1"/>
    <col min="92" max="92" width="98.58203125" style="1" bestFit="1" customWidth="1"/>
    <col min="93" max="93" width="108.58203125" style="1" bestFit="1" customWidth="1"/>
    <col min="94" max="94" width="102.5" style="1" bestFit="1" customWidth="1"/>
    <col min="95" max="95" width="58.58203125" style="1" bestFit="1" customWidth="1"/>
    <col min="96" max="96" width="46.08203125" style="1" bestFit="1" customWidth="1"/>
    <col min="97" max="97" width="108.08203125" style="109" customWidth="1"/>
    <col min="98" max="98" width="67.08203125" style="1" bestFit="1" customWidth="1"/>
    <col min="99" max="99" width="75.5" style="1" bestFit="1" customWidth="1"/>
    <col min="100" max="100" width="38" style="1" bestFit="1" customWidth="1"/>
    <col min="101" max="102" width="25" style="1" bestFit="1" customWidth="1"/>
    <col min="103" max="103" width="45.58203125" style="1" bestFit="1" customWidth="1"/>
    <col min="104" max="104" width="25" style="1" bestFit="1" customWidth="1"/>
    <col min="105" max="105" width="35.08203125" style="1" bestFit="1" customWidth="1"/>
    <col min="106" max="106" width="25" style="1" bestFit="1" customWidth="1"/>
    <col min="107" max="107" width="22.08203125" style="1" bestFit="1" customWidth="1"/>
    <col min="108" max="108" width="20.08203125" style="1" bestFit="1" customWidth="1"/>
    <col min="109" max="109" width="21.08203125" style="1" bestFit="1" customWidth="1"/>
    <col min="110" max="110" width="56.58203125" style="1" bestFit="1" customWidth="1"/>
    <col min="111" max="111" width="25" style="109" bestFit="1" customWidth="1"/>
    <col min="112" max="112" width="38" style="1" bestFit="1" customWidth="1"/>
    <col min="113" max="113" width="77.5" style="1" bestFit="1" customWidth="1"/>
    <col min="114" max="114" width="81.58203125" style="1" bestFit="1" customWidth="1"/>
    <col min="115" max="115" width="44.08203125" style="1" bestFit="1" customWidth="1"/>
    <col min="116" max="117" width="23.5" style="1" bestFit="1" customWidth="1"/>
    <col min="118" max="118" width="23" style="1" bestFit="1" customWidth="1"/>
    <col min="119" max="119" width="23.5" style="1" bestFit="1" customWidth="1"/>
    <col min="120" max="120" width="26" style="1" bestFit="1" customWidth="1"/>
    <col min="121" max="121" width="25" style="1" bestFit="1" customWidth="1"/>
    <col min="122" max="122" width="23.5" style="1" bestFit="1" customWidth="1"/>
    <col min="123" max="123" width="25" style="1" bestFit="1" customWidth="1"/>
    <col min="124" max="124" width="66.5" style="1" bestFit="1" customWidth="1"/>
    <col min="125" max="125" width="46.08203125" style="1" bestFit="1" customWidth="1"/>
    <col min="126" max="126" width="50.08203125" style="1" bestFit="1" customWidth="1"/>
    <col min="127" max="127" width="16.58203125" style="1" bestFit="1" customWidth="1"/>
    <col min="128" max="128" width="19.58203125" style="1" bestFit="1" customWidth="1"/>
    <col min="129" max="129" width="13.08203125" style="1" bestFit="1" customWidth="1"/>
    <col min="130" max="130" width="19.58203125" style="1" bestFit="1" customWidth="1"/>
    <col min="131" max="131" width="25.58203125" style="1" customWidth="1"/>
    <col min="132" max="132" width="39.08203125" style="1" bestFit="1" customWidth="1"/>
    <col min="133" max="133" width="22.58203125" style="1" bestFit="1" customWidth="1"/>
    <col min="134" max="16384" width="8.58203125" style="1"/>
  </cols>
  <sheetData>
    <row r="1" spans="1:148" s="86" customFormat="1" ht="409.5">
      <c r="A1" s="78" t="s">
        <v>1260</v>
      </c>
      <c r="B1" s="78" t="s">
        <v>1261</v>
      </c>
      <c r="C1" s="79" t="s">
        <v>1262</v>
      </c>
      <c r="D1" s="78" t="s">
        <v>1263</v>
      </c>
      <c r="E1" s="79" t="s">
        <v>1264</v>
      </c>
      <c r="F1" s="78" t="s">
        <v>1265</v>
      </c>
      <c r="G1" s="79" t="s">
        <v>1266</v>
      </c>
      <c r="H1" s="79" t="s">
        <v>1267</v>
      </c>
      <c r="I1" s="78" t="s">
        <v>1265</v>
      </c>
      <c r="J1" s="79" t="s">
        <v>1268</v>
      </c>
      <c r="K1" s="78" t="s">
        <v>1265</v>
      </c>
      <c r="L1" s="78" t="s">
        <v>325</v>
      </c>
      <c r="M1" s="78" t="s">
        <v>1269</v>
      </c>
      <c r="N1" s="78" t="s">
        <v>1270</v>
      </c>
      <c r="O1" s="78" t="s">
        <v>326</v>
      </c>
      <c r="P1" s="78" t="s">
        <v>1271</v>
      </c>
      <c r="Q1" s="78" t="s">
        <v>1272</v>
      </c>
      <c r="R1" s="79" t="s">
        <v>1273</v>
      </c>
      <c r="S1" s="79" t="s">
        <v>1262</v>
      </c>
      <c r="T1" s="78" t="s">
        <v>1265</v>
      </c>
      <c r="U1" s="79" t="s">
        <v>1274</v>
      </c>
      <c r="V1" s="79" t="s">
        <v>1275</v>
      </c>
      <c r="W1" s="79" t="s">
        <v>1276</v>
      </c>
      <c r="X1" s="78" t="s">
        <v>1271</v>
      </c>
      <c r="Y1" s="78" t="s">
        <v>1272</v>
      </c>
      <c r="Z1" s="79" t="s">
        <v>1277</v>
      </c>
      <c r="AA1" s="79" t="s">
        <v>1278</v>
      </c>
      <c r="AB1" s="79" t="s">
        <v>1279</v>
      </c>
      <c r="AC1" s="79" t="s">
        <v>1280</v>
      </c>
      <c r="AD1" s="80" t="s">
        <v>330</v>
      </c>
      <c r="AE1" s="111" t="s">
        <v>1281</v>
      </c>
      <c r="AF1" s="81" t="s">
        <v>1282</v>
      </c>
      <c r="AG1" s="82" t="s">
        <v>1283</v>
      </c>
      <c r="AH1" s="79" t="s">
        <v>1284</v>
      </c>
      <c r="AI1" s="78" t="s">
        <v>328</v>
      </c>
      <c r="AJ1" s="78" t="s">
        <v>1260</v>
      </c>
      <c r="AK1" s="83" t="s">
        <v>1285</v>
      </c>
      <c r="AL1" s="83" t="s">
        <v>1286</v>
      </c>
      <c r="AM1" s="79" t="s">
        <v>1287</v>
      </c>
      <c r="AN1" s="113" t="s">
        <v>1091</v>
      </c>
      <c r="AO1" s="78" t="s">
        <v>329</v>
      </c>
      <c r="AP1" s="79" t="s">
        <v>1262</v>
      </c>
      <c r="AQ1" s="112" t="s">
        <v>1288</v>
      </c>
      <c r="AR1" s="82" t="s">
        <v>1289</v>
      </c>
      <c r="AS1" s="79" t="s">
        <v>1290</v>
      </c>
      <c r="AT1" s="79" t="s">
        <v>1291</v>
      </c>
      <c r="AU1" s="82" t="s">
        <v>1292</v>
      </c>
      <c r="AV1" s="82" t="s">
        <v>1293</v>
      </c>
      <c r="AW1" s="84" t="s">
        <v>324</v>
      </c>
      <c r="AX1" s="79" t="s">
        <v>1294</v>
      </c>
      <c r="AY1" s="78" t="s">
        <v>329</v>
      </c>
      <c r="AZ1" s="79" t="s">
        <v>1291</v>
      </c>
      <c r="BA1" s="83" t="s">
        <v>1269</v>
      </c>
      <c r="BB1" s="82" t="s">
        <v>1295</v>
      </c>
      <c r="BC1" s="82" t="s">
        <v>1296</v>
      </c>
      <c r="BD1" s="84" t="s">
        <v>333</v>
      </c>
      <c r="BE1" s="82" t="s">
        <v>1297</v>
      </c>
      <c r="BF1" s="82" t="s">
        <v>1289</v>
      </c>
      <c r="BG1" s="81" t="s">
        <v>1275</v>
      </c>
      <c r="BH1" s="83" t="s">
        <v>1298</v>
      </c>
      <c r="BI1" s="84" t="s">
        <v>324</v>
      </c>
      <c r="BJ1" s="85" t="s">
        <v>334</v>
      </c>
      <c r="BK1" s="82" t="s">
        <v>1299</v>
      </c>
      <c r="BL1" s="78" t="s">
        <v>1271</v>
      </c>
      <c r="BM1" s="82" t="s">
        <v>1300</v>
      </c>
      <c r="BN1" s="82" t="s">
        <v>1300</v>
      </c>
      <c r="BO1" s="82" t="s">
        <v>1289</v>
      </c>
      <c r="BP1" s="82" t="s">
        <v>1301</v>
      </c>
      <c r="BQ1" s="82" t="s">
        <v>1289</v>
      </c>
      <c r="BR1" s="79" t="s">
        <v>1291</v>
      </c>
      <c r="BS1" s="84" t="s">
        <v>335</v>
      </c>
      <c r="BT1" s="82" t="s">
        <v>1302</v>
      </c>
      <c r="BU1" s="82" t="s">
        <v>1289</v>
      </c>
      <c r="BV1" s="82" t="s">
        <v>1303</v>
      </c>
      <c r="BW1" s="82" t="s">
        <v>1303</v>
      </c>
      <c r="BX1" s="78" t="s">
        <v>1272</v>
      </c>
      <c r="BY1" s="83" t="s">
        <v>332</v>
      </c>
      <c r="BZ1" s="85" t="s">
        <v>336</v>
      </c>
      <c r="CA1" s="81" t="s">
        <v>1304</v>
      </c>
      <c r="CB1" s="83" t="s">
        <v>1286</v>
      </c>
      <c r="CC1" s="81" t="s">
        <v>1305</v>
      </c>
      <c r="CD1" s="82" t="s">
        <v>1306</v>
      </c>
      <c r="CE1" s="82" t="s">
        <v>1307</v>
      </c>
      <c r="CF1" s="82" t="s">
        <v>1307</v>
      </c>
      <c r="CG1" s="81" t="s">
        <v>1282</v>
      </c>
      <c r="CH1" s="79" t="s">
        <v>1308</v>
      </c>
      <c r="CI1" s="81" t="s">
        <v>1305</v>
      </c>
      <c r="CJ1" s="78" t="s">
        <v>1309</v>
      </c>
      <c r="CK1" s="82" t="s">
        <v>1310</v>
      </c>
      <c r="CL1" s="82" t="s">
        <v>1311</v>
      </c>
      <c r="CM1" s="82" t="s">
        <v>1289</v>
      </c>
      <c r="CN1" s="78" t="s">
        <v>327</v>
      </c>
      <c r="CO1" s="82" t="s">
        <v>1292</v>
      </c>
      <c r="CP1" s="82" t="s">
        <v>1312</v>
      </c>
      <c r="CQ1" s="82" t="s">
        <v>1313</v>
      </c>
      <c r="CR1" s="82" t="s">
        <v>1313</v>
      </c>
      <c r="CS1" s="85" t="s">
        <v>1092</v>
      </c>
      <c r="CT1" s="82" t="s">
        <v>1312</v>
      </c>
      <c r="CU1" s="79" t="s">
        <v>1262</v>
      </c>
      <c r="CV1" s="79" t="s">
        <v>1262</v>
      </c>
      <c r="CW1" s="79" t="s">
        <v>1264</v>
      </c>
      <c r="CX1" s="82" t="s">
        <v>1314</v>
      </c>
      <c r="CY1" s="82" t="s">
        <v>1295</v>
      </c>
      <c r="CZ1" s="82" t="s">
        <v>1313</v>
      </c>
      <c r="DA1" s="82" t="s">
        <v>1315</v>
      </c>
      <c r="DB1" s="82" t="s">
        <v>1316</v>
      </c>
      <c r="DC1" s="81" t="s">
        <v>1317</v>
      </c>
      <c r="DD1" s="82" t="s">
        <v>1318</v>
      </c>
      <c r="DE1" s="84" t="s">
        <v>1319</v>
      </c>
      <c r="DF1" s="82" t="s">
        <v>1312</v>
      </c>
      <c r="DG1" s="85" t="s">
        <v>337</v>
      </c>
      <c r="DH1" s="79" t="s">
        <v>1320</v>
      </c>
      <c r="DI1" s="83" t="s">
        <v>1298</v>
      </c>
      <c r="DJ1" s="83" t="s">
        <v>1298</v>
      </c>
      <c r="DK1" s="82" t="s">
        <v>1311</v>
      </c>
      <c r="DL1" s="79" t="s">
        <v>1321</v>
      </c>
      <c r="DM1" s="81" t="s">
        <v>1322</v>
      </c>
      <c r="DN1" s="82" t="s">
        <v>1295</v>
      </c>
      <c r="DO1" s="79" t="s">
        <v>1284</v>
      </c>
      <c r="DP1" s="82" t="s">
        <v>1292</v>
      </c>
      <c r="DQ1" s="82" t="s">
        <v>331</v>
      </c>
      <c r="DR1" s="81" t="s">
        <v>1323</v>
      </c>
      <c r="DS1" s="82" t="s">
        <v>1312</v>
      </c>
      <c r="DT1" s="82" t="s">
        <v>1265</v>
      </c>
      <c r="DU1" s="82" t="s">
        <v>1324</v>
      </c>
      <c r="DV1" s="82" t="s">
        <v>338</v>
      </c>
      <c r="DW1" s="217" t="s">
        <v>1290</v>
      </c>
      <c r="DX1" s="217" t="s">
        <v>1325</v>
      </c>
      <c r="DY1" s="217" t="s">
        <v>1326</v>
      </c>
      <c r="DZ1" s="218" t="s">
        <v>1093</v>
      </c>
      <c r="EA1" s="217" t="s">
        <v>1327</v>
      </c>
      <c r="EB1" s="217" t="s">
        <v>1327</v>
      </c>
      <c r="EC1" s="217" t="s">
        <v>1328</v>
      </c>
      <c r="ED1" s="217" t="s">
        <v>1295</v>
      </c>
      <c r="EE1" s="217" t="s">
        <v>1329</v>
      </c>
      <c r="EF1" s="217" t="s">
        <v>1329</v>
      </c>
      <c r="EG1" s="217" t="s">
        <v>1330</v>
      </c>
      <c r="EH1" s="217" t="s">
        <v>1330</v>
      </c>
      <c r="EI1" s="218" t="s">
        <v>1271</v>
      </c>
      <c r="EJ1" s="84" t="s">
        <v>1263</v>
      </c>
      <c r="EK1" s="82" t="s">
        <v>1331</v>
      </c>
      <c r="EL1" s="82" t="s">
        <v>1332</v>
      </c>
      <c r="EM1" s="82" t="s">
        <v>1333</v>
      </c>
      <c r="EN1" s="82" t="s">
        <v>1333</v>
      </c>
      <c r="EO1" s="82" t="s">
        <v>1333</v>
      </c>
      <c r="EP1" s="218" t="s">
        <v>1334</v>
      </c>
      <c r="EQ1" s="218" t="s">
        <v>1335</v>
      </c>
      <c r="ER1" s="218" t="s">
        <v>1336</v>
      </c>
    </row>
    <row r="2" spans="1:148">
      <c r="A2" s="87" t="s">
        <v>339</v>
      </c>
      <c r="B2" s="87" t="s">
        <v>340</v>
      </c>
      <c r="C2" s="87" t="s">
        <v>341</v>
      </c>
      <c r="D2" s="87" t="s">
        <v>342</v>
      </c>
      <c r="E2" s="87" t="s">
        <v>343</v>
      </c>
      <c r="F2" s="87" t="s">
        <v>344</v>
      </c>
      <c r="G2" s="87" t="s">
        <v>345</v>
      </c>
      <c r="H2" s="87" t="s">
        <v>346</v>
      </c>
      <c r="I2" s="87" t="s">
        <v>347</v>
      </c>
      <c r="J2" s="87" t="s">
        <v>348</v>
      </c>
      <c r="K2" s="87" t="s">
        <v>349</v>
      </c>
      <c r="L2" s="87" t="s">
        <v>350</v>
      </c>
      <c r="M2" s="87" t="s">
        <v>351</v>
      </c>
      <c r="N2" s="87" t="s">
        <v>351</v>
      </c>
      <c r="O2" s="87" t="s">
        <v>352</v>
      </c>
      <c r="P2" s="87" t="s">
        <v>353</v>
      </c>
      <c r="Q2" s="87" t="s">
        <v>353</v>
      </c>
      <c r="R2" s="87" t="s">
        <v>354</v>
      </c>
      <c r="S2" s="87" t="s">
        <v>355</v>
      </c>
      <c r="T2" s="87" t="s">
        <v>356</v>
      </c>
      <c r="U2" s="87" t="s">
        <v>357</v>
      </c>
      <c r="V2" s="87" t="s">
        <v>357</v>
      </c>
      <c r="W2" s="87" t="s">
        <v>358</v>
      </c>
      <c r="X2" s="87" t="s">
        <v>359</v>
      </c>
      <c r="Y2" s="87" t="s">
        <v>360</v>
      </c>
      <c r="Z2" s="87" t="s">
        <v>361</v>
      </c>
      <c r="AA2" s="87" t="s">
        <v>362</v>
      </c>
      <c r="AB2" s="87" t="s">
        <v>363</v>
      </c>
      <c r="AC2" s="87" t="s">
        <v>365</v>
      </c>
      <c r="AD2" s="88" t="s">
        <v>366</v>
      </c>
      <c r="AE2" s="87" t="s">
        <v>364</v>
      </c>
      <c r="AF2" s="89" t="s">
        <v>366</v>
      </c>
      <c r="AG2" s="90" t="s">
        <v>367</v>
      </c>
      <c r="AH2" s="87" t="s">
        <v>368</v>
      </c>
      <c r="AI2" s="87" t="s">
        <v>369</v>
      </c>
      <c r="AJ2" s="87" t="s">
        <v>370</v>
      </c>
      <c r="AK2" s="89" t="s">
        <v>371</v>
      </c>
      <c r="AL2" s="89" t="s">
        <v>371</v>
      </c>
      <c r="AM2" s="91" t="s">
        <v>372</v>
      </c>
      <c r="AN2" s="114" t="s">
        <v>373</v>
      </c>
      <c r="AO2" s="91" t="s">
        <v>42</v>
      </c>
      <c r="AP2" s="91" t="s">
        <v>43</v>
      </c>
      <c r="AQ2" s="90" t="s">
        <v>374</v>
      </c>
      <c r="AR2" s="90" t="s">
        <v>375</v>
      </c>
      <c r="AS2" s="87" t="s">
        <v>376</v>
      </c>
      <c r="AT2" s="87" t="s">
        <v>377</v>
      </c>
      <c r="AU2" s="90" t="s">
        <v>378</v>
      </c>
      <c r="AV2" s="90" t="s">
        <v>379</v>
      </c>
      <c r="AW2" s="92" t="s">
        <v>380</v>
      </c>
      <c r="AX2" s="87" t="s">
        <v>381</v>
      </c>
      <c r="AY2" s="87" t="s">
        <v>189</v>
      </c>
      <c r="AZ2" s="87" t="s">
        <v>382</v>
      </c>
      <c r="BA2" s="89" t="s">
        <v>383</v>
      </c>
      <c r="BB2" s="92" t="s">
        <v>384</v>
      </c>
      <c r="BC2" s="92" t="s">
        <v>385</v>
      </c>
      <c r="BD2" s="92" t="s">
        <v>386</v>
      </c>
      <c r="BE2" s="92" t="s">
        <v>387</v>
      </c>
      <c r="BF2" s="90" t="s">
        <v>388</v>
      </c>
      <c r="BG2" s="89" t="s">
        <v>389</v>
      </c>
      <c r="BH2" s="89" t="s">
        <v>389</v>
      </c>
      <c r="BI2" s="92" t="s">
        <v>390</v>
      </c>
      <c r="BJ2" s="93" t="s">
        <v>391</v>
      </c>
      <c r="BK2" s="92" t="s">
        <v>392</v>
      </c>
      <c r="BL2" s="87" t="s">
        <v>393</v>
      </c>
      <c r="BM2" s="90" t="s">
        <v>394</v>
      </c>
      <c r="BN2" s="90" t="s">
        <v>394</v>
      </c>
      <c r="BO2" s="90" t="s">
        <v>394</v>
      </c>
      <c r="BP2" s="90" t="s">
        <v>394</v>
      </c>
      <c r="BQ2" s="90" t="s">
        <v>394</v>
      </c>
      <c r="BR2" s="87" t="s">
        <v>393</v>
      </c>
      <c r="BS2" s="90" t="s">
        <v>394</v>
      </c>
      <c r="BT2" s="90" t="s">
        <v>394</v>
      </c>
      <c r="BU2" s="90" t="s">
        <v>395</v>
      </c>
      <c r="BV2" s="90" t="s">
        <v>394</v>
      </c>
      <c r="BW2" s="90" t="s">
        <v>394</v>
      </c>
      <c r="BX2" s="87" t="s">
        <v>396</v>
      </c>
      <c r="BY2" s="89" t="s">
        <v>397</v>
      </c>
      <c r="BZ2" s="93" t="s">
        <v>398</v>
      </c>
      <c r="CA2" s="89" t="s">
        <v>399</v>
      </c>
      <c r="CB2" s="89" t="s">
        <v>400</v>
      </c>
      <c r="CC2" s="89" t="s">
        <v>401</v>
      </c>
      <c r="CD2" s="92" t="s">
        <v>402</v>
      </c>
      <c r="CE2" s="92" t="s">
        <v>402</v>
      </c>
      <c r="CF2" s="92" t="s">
        <v>402</v>
      </c>
      <c r="CG2" s="89" t="s">
        <v>403</v>
      </c>
      <c r="CH2" s="87" t="s">
        <v>404</v>
      </c>
      <c r="CI2" s="89" t="s">
        <v>405</v>
      </c>
      <c r="CJ2" s="87" t="s">
        <v>406</v>
      </c>
      <c r="CK2" s="90" t="s">
        <v>407</v>
      </c>
      <c r="CL2" s="90" t="s">
        <v>408</v>
      </c>
      <c r="CM2" s="90" t="s">
        <v>1337</v>
      </c>
      <c r="CN2" s="87" t="s">
        <v>409</v>
      </c>
      <c r="CO2" s="90" t="s">
        <v>410</v>
      </c>
      <c r="CP2" s="90" t="s">
        <v>410</v>
      </c>
      <c r="CQ2" s="90" t="s">
        <v>411</v>
      </c>
      <c r="CR2" s="90" t="s">
        <v>412</v>
      </c>
      <c r="CS2" s="93" t="s">
        <v>413</v>
      </c>
      <c r="CT2" s="90" t="s">
        <v>414</v>
      </c>
      <c r="CU2" s="91" t="s">
        <v>45</v>
      </c>
      <c r="CV2" s="91" t="s">
        <v>44</v>
      </c>
      <c r="CW2" s="87" t="s">
        <v>415</v>
      </c>
      <c r="CX2" s="92" t="s">
        <v>416</v>
      </c>
      <c r="CY2" s="92" t="s">
        <v>417</v>
      </c>
      <c r="CZ2" s="90" t="s">
        <v>418</v>
      </c>
      <c r="DA2" s="90" t="s">
        <v>419</v>
      </c>
      <c r="DB2" s="90" t="s">
        <v>420</v>
      </c>
      <c r="DC2" s="89" t="s">
        <v>421</v>
      </c>
      <c r="DD2" s="92" t="s">
        <v>1338</v>
      </c>
      <c r="DE2" s="92" t="s">
        <v>422</v>
      </c>
      <c r="DF2" s="90" t="s">
        <v>423</v>
      </c>
      <c r="DG2" s="93" t="s">
        <v>424</v>
      </c>
      <c r="DH2" s="87" t="s">
        <v>425</v>
      </c>
      <c r="DI2" s="89" t="s">
        <v>426</v>
      </c>
      <c r="DJ2" s="89" t="s">
        <v>427</v>
      </c>
      <c r="DK2" s="90" t="s">
        <v>428</v>
      </c>
      <c r="DL2" s="87" t="s">
        <v>429</v>
      </c>
      <c r="DM2" s="89" t="s">
        <v>430</v>
      </c>
      <c r="DN2" s="92" t="s">
        <v>431</v>
      </c>
      <c r="DO2" s="87" t="s">
        <v>432</v>
      </c>
      <c r="DP2" s="90" t="s">
        <v>433</v>
      </c>
      <c r="DQ2" s="90" t="s">
        <v>434</v>
      </c>
      <c r="DR2" s="89" t="s">
        <v>435</v>
      </c>
      <c r="DS2" s="90" t="s">
        <v>436</v>
      </c>
      <c r="DT2" s="90" t="s">
        <v>437</v>
      </c>
      <c r="DU2" s="90" t="s">
        <v>438</v>
      </c>
      <c r="DV2" s="90" t="s">
        <v>439</v>
      </c>
      <c r="DW2" s="90" t="s">
        <v>1086</v>
      </c>
      <c r="DX2" s="90" t="s">
        <v>1094</v>
      </c>
      <c r="DY2" s="90" t="s">
        <v>1095</v>
      </c>
      <c r="DZ2" s="90" t="s">
        <v>1096</v>
      </c>
      <c r="EA2" s="115" t="s">
        <v>1097</v>
      </c>
      <c r="EB2" s="115" t="s">
        <v>1098</v>
      </c>
      <c r="EC2" s="90" t="s">
        <v>1099</v>
      </c>
      <c r="ED2" s="219" t="s">
        <v>1339</v>
      </c>
      <c r="EE2" s="220" t="s">
        <v>422</v>
      </c>
      <c r="EF2" s="220" t="s">
        <v>1340</v>
      </c>
      <c r="EG2" s="220" t="s">
        <v>1341</v>
      </c>
      <c r="EH2" s="221" t="s">
        <v>1342</v>
      </c>
      <c r="EI2" s="220" t="s">
        <v>394</v>
      </c>
      <c r="EJ2" s="220" t="s">
        <v>1338</v>
      </c>
      <c r="EK2" s="220" t="s">
        <v>1343</v>
      </c>
      <c r="EL2" s="92" t="s">
        <v>1344</v>
      </c>
      <c r="EM2" s="92" t="s">
        <v>1345</v>
      </c>
      <c r="EN2" s="92" t="s">
        <v>1346</v>
      </c>
      <c r="EO2" s="220" t="s">
        <v>1338</v>
      </c>
      <c r="EP2" s="220" t="s">
        <v>1347</v>
      </c>
      <c r="EQ2" s="92" t="s">
        <v>392</v>
      </c>
      <c r="ER2" s="92" t="s">
        <v>392</v>
      </c>
    </row>
    <row r="3" spans="1:148">
      <c r="A3" s="94" t="s">
        <v>440</v>
      </c>
      <c r="B3" s="94" t="s">
        <v>441</v>
      </c>
      <c r="C3" s="94" t="s">
        <v>442</v>
      </c>
      <c r="D3" s="94" t="s">
        <v>443</v>
      </c>
      <c r="E3" s="94" t="s">
        <v>444</v>
      </c>
      <c r="F3" s="94" t="s">
        <v>445</v>
      </c>
      <c r="G3" s="94" t="s">
        <v>344</v>
      </c>
      <c r="H3" s="94" t="s">
        <v>446</v>
      </c>
      <c r="I3" s="94" t="s">
        <v>447</v>
      </c>
      <c r="J3" s="95">
        <v>1</v>
      </c>
      <c r="K3" s="94" t="s">
        <v>447</v>
      </c>
      <c r="L3" s="94" t="s">
        <v>448</v>
      </c>
      <c r="M3" s="94" t="s">
        <v>449</v>
      </c>
      <c r="N3" s="94" t="s">
        <v>447</v>
      </c>
      <c r="O3" s="94" t="s">
        <v>449</v>
      </c>
      <c r="P3" s="94" t="s">
        <v>450</v>
      </c>
      <c r="Q3" s="94" t="s">
        <v>451</v>
      </c>
      <c r="R3" s="94" t="s">
        <v>452</v>
      </c>
      <c r="S3" s="94" t="s">
        <v>453</v>
      </c>
      <c r="T3" s="94" t="s">
        <v>454</v>
      </c>
      <c r="U3" s="94" t="s">
        <v>455</v>
      </c>
      <c r="V3" s="94" t="s">
        <v>455</v>
      </c>
      <c r="W3" s="94" t="s">
        <v>456</v>
      </c>
      <c r="X3" s="94" t="s">
        <v>457</v>
      </c>
      <c r="Y3" s="94" t="s">
        <v>458</v>
      </c>
      <c r="Z3" s="94" t="s">
        <v>459</v>
      </c>
      <c r="AA3" s="94" t="s">
        <v>460</v>
      </c>
      <c r="AB3" s="94" t="s">
        <v>461</v>
      </c>
      <c r="AC3" s="94" t="s">
        <v>462</v>
      </c>
      <c r="AD3" s="96" t="s">
        <v>461</v>
      </c>
      <c r="AE3" s="94" t="s">
        <v>463</v>
      </c>
      <c r="AF3" s="97" t="s">
        <v>463</v>
      </c>
      <c r="AG3" s="98" t="s">
        <v>463</v>
      </c>
      <c r="AH3" s="94" t="s">
        <v>464</v>
      </c>
      <c r="AI3" s="94" t="s">
        <v>465</v>
      </c>
      <c r="AJ3" s="94" t="s">
        <v>466</v>
      </c>
      <c r="AK3" s="99" t="s">
        <v>467</v>
      </c>
      <c r="AL3" s="99" t="s">
        <v>468</v>
      </c>
      <c r="AM3" s="100" t="s">
        <v>469</v>
      </c>
      <c r="AN3" s="116" t="s">
        <v>470</v>
      </c>
      <c r="AO3" s="100" t="s">
        <v>46</v>
      </c>
      <c r="AP3" s="100" t="s">
        <v>47</v>
      </c>
      <c r="AQ3" s="98" t="s">
        <v>374</v>
      </c>
      <c r="AR3" s="98" t="s">
        <v>471</v>
      </c>
      <c r="AS3" s="94" t="s">
        <v>472</v>
      </c>
      <c r="AT3" s="94" t="s">
        <v>473</v>
      </c>
      <c r="AU3" s="98" t="s">
        <v>474</v>
      </c>
      <c r="AV3" s="1" t="s">
        <v>475</v>
      </c>
      <c r="AW3" s="101" t="s">
        <v>476</v>
      </c>
      <c r="AX3" s="94" t="s">
        <v>477</v>
      </c>
      <c r="AY3" s="94" t="s">
        <v>25</v>
      </c>
      <c r="AZ3" s="94" t="s">
        <v>478</v>
      </c>
      <c r="BA3" s="99" t="s">
        <v>479</v>
      </c>
      <c r="BB3" s="102" t="s">
        <v>480</v>
      </c>
      <c r="BC3" s="102" t="s">
        <v>481</v>
      </c>
      <c r="BD3" s="102" t="s">
        <v>482</v>
      </c>
      <c r="BE3" s="103" t="s">
        <v>483</v>
      </c>
      <c r="BF3" s="98" t="s">
        <v>484</v>
      </c>
      <c r="BG3" s="99" t="s">
        <v>485</v>
      </c>
      <c r="BH3" s="99" t="s">
        <v>486</v>
      </c>
      <c r="BI3" s="101" t="s">
        <v>392</v>
      </c>
      <c r="BJ3" s="104" t="s">
        <v>487</v>
      </c>
      <c r="BK3" s="101" t="s">
        <v>488</v>
      </c>
      <c r="BL3" s="94" t="s">
        <v>489</v>
      </c>
      <c r="BM3" s="98" t="s">
        <v>490</v>
      </c>
      <c r="BN3" s="98" t="s">
        <v>1348</v>
      </c>
      <c r="BO3" s="98" t="s">
        <v>491</v>
      </c>
      <c r="BP3" s="98" t="s">
        <v>492</v>
      </c>
      <c r="BQ3" s="98" t="s">
        <v>493</v>
      </c>
      <c r="BR3" s="94" t="s">
        <v>494</v>
      </c>
      <c r="BS3" s="98" t="s">
        <v>494</v>
      </c>
      <c r="BT3" s="98" t="s">
        <v>1113</v>
      </c>
      <c r="BU3" s="98" t="s">
        <v>495</v>
      </c>
      <c r="BV3" s="98" t="s">
        <v>496</v>
      </c>
      <c r="BW3" s="98" t="s">
        <v>497</v>
      </c>
      <c r="BX3" s="94" t="s">
        <v>498</v>
      </c>
      <c r="BY3" s="99" t="s">
        <v>499</v>
      </c>
      <c r="BZ3" s="104" t="s">
        <v>500</v>
      </c>
      <c r="CA3" s="99" t="s">
        <v>501</v>
      </c>
      <c r="CB3" s="99" t="s">
        <v>502</v>
      </c>
      <c r="CC3" s="99" t="s">
        <v>503</v>
      </c>
      <c r="CD3" s="102" t="s">
        <v>504</v>
      </c>
      <c r="CE3" s="102" t="s">
        <v>505</v>
      </c>
      <c r="CF3" s="102" t="s">
        <v>506</v>
      </c>
      <c r="CG3" s="99" t="s">
        <v>507</v>
      </c>
      <c r="CH3" s="94" t="s">
        <v>508</v>
      </c>
      <c r="CI3" s="99" t="s">
        <v>509</v>
      </c>
      <c r="CJ3" s="94" t="s">
        <v>510</v>
      </c>
      <c r="CK3" s="98" t="s">
        <v>511</v>
      </c>
      <c r="CL3" s="98" t="s">
        <v>512</v>
      </c>
      <c r="CM3" s="98" t="s">
        <v>475</v>
      </c>
      <c r="CN3" s="94" t="s">
        <v>475</v>
      </c>
      <c r="CO3" s="98" t="s">
        <v>513</v>
      </c>
      <c r="CP3" s="98" t="s">
        <v>514</v>
      </c>
      <c r="CQ3" s="98" t="s">
        <v>515</v>
      </c>
      <c r="CR3" s="98" t="s">
        <v>516</v>
      </c>
      <c r="CS3" s="109" t="s">
        <v>517</v>
      </c>
      <c r="CT3" s="98" t="s">
        <v>518</v>
      </c>
      <c r="CU3" s="100" t="s">
        <v>49</v>
      </c>
      <c r="CV3" s="100" t="s">
        <v>48</v>
      </c>
      <c r="CW3" s="94" t="s">
        <v>519</v>
      </c>
      <c r="CX3" s="102" t="s">
        <v>520</v>
      </c>
      <c r="CY3" s="102" t="s">
        <v>521</v>
      </c>
      <c r="CZ3" s="98" t="s">
        <v>522</v>
      </c>
      <c r="DA3" s="98" t="s">
        <v>523</v>
      </c>
      <c r="DB3" s="98" t="s">
        <v>524</v>
      </c>
      <c r="DC3" s="99" t="s">
        <v>525</v>
      </c>
      <c r="DD3" s="101" t="s">
        <v>1349</v>
      </c>
      <c r="DE3" s="101" t="s">
        <v>526</v>
      </c>
      <c r="DF3" s="98" t="s">
        <v>527</v>
      </c>
      <c r="DG3" s="104" t="s">
        <v>528</v>
      </c>
      <c r="DH3" s="94" t="s">
        <v>529</v>
      </c>
      <c r="DI3" s="99" t="s">
        <v>530</v>
      </c>
      <c r="DJ3" s="99" t="s">
        <v>531</v>
      </c>
      <c r="DK3" s="98" t="s">
        <v>532</v>
      </c>
      <c r="DL3" s="94" t="s">
        <v>533</v>
      </c>
      <c r="DM3" s="99" t="s">
        <v>534</v>
      </c>
      <c r="DN3" s="102" t="s">
        <v>535</v>
      </c>
      <c r="DO3" s="94" t="s">
        <v>536</v>
      </c>
      <c r="DP3" s="105">
        <v>100</v>
      </c>
      <c r="DQ3" s="105" t="s">
        <v>537</v>
      </c>
      <c r="DR3" s="99" t="s">
        <v>538</v>
      </c>
      <c r="DS3" s="98" t="s">
        <v>539</v>
      </c>
      <c r="DT3" s="98" t="s">
        <v>540</v>
      </c>
      <c r="DU3" s="98" t="s">
        <v>541</v>
      </c>
      <c r="DV3" s="98" t="s">
        <v>542</v>
      </c>
      <c r="DW3" s="98" t="s">
        <v>1087</v>
      </c>
      <c r="DX3" s="98" t="s">
        <v>1090</v>
      </c>
      <c r="DY3" s="98" t="s">
        <v>1100</v>
      </c>
      <c r="DZ3" s="98" t="s">
        <v>1101</v>
      </c>
      <c r="EA3" s="98" t="s">
        <v>1102</v>
      </c>
      <c r="EB3" s="98" t="s">
        <v>1103</v>
      </c>
      <c r="EC3" t="s">
        <v>1104</v>
      </c>
      <c r="ED3" s="98" t="s">
        <v>1350</v>
      </c>
      <c r="EE3" s="1" t="s">
        <v>1351</v>
      </c>
      <c r="EF3" s="1" t="s">
        <v>1352</v>
      </c>
      <c r="EG3" t="s">
        <v>1353</v>
      </c>
      <c r="EH3" t="s">
        <v>1354</v>
      </c>
      <c r="EI3" s="1" t="s">
        <v>1355</v>
      </c>
      <c r="EJ3" s="1" t="s">
        <v>511</v>
      </c>
      <c r="EK3" s="1" t="s">
        <v>1356</v>
      </c>
      <c r="EL3" s="103" t="s">
        <v>483</v>
      </c>
      <c r="EM3" s="103" t="s">
        <v>1357</v>
      </c>
      <c r="EN3" s="103" t="s">
        <v>1358</v>
      </c>
      <c r="EO3" s="103" t="s">
        <v>511</v>
      </c>
      <c r="EP3" s="101" t="s">
        <v>1359</v>
      </c>
      <c r="EQ3" s="101" t="s">
        <v>1360</v>
      </c>
      <c r="ER3" s="1" t="s">
        <v>1361</v>
      </c>
    </row>
    <row r="4" spans="1:148">
      <c r="A4" s="94" t="s">
        <v>543</v>
      </c>
      <c r="B4" s="94" t="s">
        <v>544</v>
      </c>
      <c r="C4" s="94"/>
      <c r="D4" s="94" t="s">
        <v>545</v>
      </c>
      <c r="E4" s="94" t="s">
        <v>546</v>
      </c>
      <c r="F4" s="94" t="s">
        <v>547</v>
      </c>
      <c r="G4" s="94" t="s">
        <v>548</v>
      </c>
      <c r="H4" s="94" t="s">
        <v>549</v>
      </c>
      <c r="I4" s="94" t="s">
        <v>550</v>
      </c>
      <c r="J4" s="95" t="s">
        <v>551</v>
      </c>
      <c r="K4" s="94" t="s">
        <v>449</v>
      </c>
      <c r="L4" s="94" t="s">
        <v>552</v>
      </c>
      <c r="M4" s="94" t="s">
        <v>553</v>
      </c>
      <c r="N4" s="94" t="s">
        <v>449</v>
      </c>
      <c r="O4" s="94" t="s">
        <v>553</v>
      </c>
      <c r="P4" s="94" t="s">
        <v>554</v>
      </c>
      <c r="Q4" s="94" t="s">
        <v>555</v>
      </c>
      <c r="R4" s="94"/>
      <c r="S4" s="94" t="s">
        <v>556</v>
      </c>
      <c r="T4" s="94" t="s">
        <v>557</v>
      </c>
      <c r="U4" s="94" t="s">
        <v>558</v>
      </c>
      <c r="V4" s="94" t="s">
        <v>558</v>
      </c>
      <c r="W4" s="94" t="s">
        <v>559</v>
      </c>
      <c r="X4" s="94" t="s">
        <v>560</v>
      </c>
      <c r="Y4" s="94" t="s">
        <v>561</v>
      </c>
      <c r="Z4" s="94" t="s">
        <v>562</v>
      </c>
      <c r="AA4" s="94" t="s">
        <v>563</v>
      </c>
      <c r="AB4" s="94"/>
      <c r="AC4" s="94" t="s">
        <v>564</v>
      </c>
      <c r="AD4" s="96"/>
      <c r="AE4" s="94"/>
      <c r="AF4" s="97" t="s">
        <v>565</v>
      </c>
      <c r="AG4" s="98" t="s">
        <v>565</v>
      </c>
      <c r="AH4" s="94" t="s">
        <v>374</v>
      </c>
      <c r="AI4" s="94" t="s">
        <v>566</v>
      </c>
      <c r="AJ4" s="94" t="s">
        <v>567</v>
      </c>
      <c r="AK4" s="99" t="s">
        <v>568</v>
      </c>
      <c r="AL4" s="99" t="s">
        <v>569</v>
      </c>
      <c r="AM4" s="100" t="s">
        <v>570</v>
      </c>
      <c r="AN4" s="116" t="s">
        <v>571</v>
      </c>
      <c r="AO4" s="100" t="s">
        <v>50</v>
      </c>
      <c r="AP4" s="100" t="s">
        <v>51</v>
      </c>
      <c r="AQ4" s="98"/>
      <c r="AR4" s="98" t="s">
        <v>572</v>
      </c>
      <c r="AS4" s="94"/>
      <c r="AT4" s="94" t="s">
        <v>573</v>
      </c>
      <c r="AU4" s="98"/>
      <c r="AV4" s="1" t="s">
        <v>574</v>
      </c>
      <c r="AW4" s="101" t="s">
        <v>575</v>
      </c>
      <c r="AX4" s="94" t="s">
        <v>576</v>
      </c>
      <c r="AY4" s="94" t="s">
        <v>27</v>
      </c>
      <c r="AZ4" s="94" t="s">
        <v>577</v>
      </c>
      <c r="BA4" s="99"/>
      <c r="BB4" s="102" t="s">
        <v>578</v>
      </c>
      <c r="BC4" s="102" t="s">
        <v>579</v>
      </c>
      <c r="BD4" s="102" t="s">
        <v>580</v>
      </c>
      <c r="BE4" s="101" t="s">
        <v>581</v>
      </c>
      <c r="BF4" s="98" t="s">
        <v>1105</v>
      </c>
      <c r="BG4" s="99" t="s">
        <v>582</v>
      </c>
      <c r="BH4" s="99" t="s">
        <v>583</v>
      </c>
      <c r="BI4" s="101" t="s">
        <v>584</v>
      </c>
      <c r="BJ4" s="104" t="s">
        <v>585</v>
      </c>
      <c r="BK4" s="101" t="s">
        <v>586</v>
      </c>
      <c r="BL4" s="94"/>
      <c r="BM4" s="98" t="s">
        <v>587</v>
      </c>
      <c r="BN4" s="98" t="s">
        <v>587</v>
      </c>
      <c r="BO4" s="98" t="s">
        <v>587</v>
      </c>
      <c r="BP4" s="98" t="s">
        <v>587</v>
      </c>
      <c r="BQ4" s="98" t="s">
        <v>587</v>
      </c>
      <c r="BR4" s="94" t="s">
        <v>587</v>
      </c>
      <c r="BS4" s="98" t="s">
        <v>588</v>
      </c>
      <c r="BT4" s="98" t="s">
        <v>1114</v>
      </c>
      <c r="BU4" s="98" t="s">
        <v>587</v>
      </c>
      <c r="BV4" s="98" t="s">
        <v>587</v>
      </c>
      <c r="BW4" s="98" t="s">
        <v>587</v>
      </c>
      <c r="BX4" s="94" t="s">
        <v>589</v>
      </c>
      <c r="BY4" s="99"/>
      <c r="BZ4" s="104" t="s">
        <v>590</v>
      </c>
      <c r="CA4" s="99" t="s">
        <v>591</v>
      </c>
      <c r="CB4" s="99" t="s">
        <v>592</v>
      </c>
      <c r="CC4" s="99"/>
      <c r="CD4" s="102"/>
      <c r="CE4" s="102"/>
      <c r="CF4" s="102"/>
      <c r="CG4" s="99" t="s">
        <v>593</v>
      </c>
      <c r="CH4" s="94" t="s">
        <v>594</v>
      </c>
      <c r="CI4" s="99" t="s">
        <v>595</v>
      </c>
      <c r="CJ4" s="94" t="s">
        <v>596</v>
      </c>
      <c r="CK4" s="98" t="s">
        <v>374</v>
      </c>
      <c r="CL4" s="98" t="s">
        <v>597</v>
      </c>
      <c r="CM4" s="98" t="s">
        <v>574</v>
      </c>
      <c r="CN4" s="94" t="s">
        <v>574</v>
      </c>
      <c r="CO4" s="98" t="s">
        <v>598</v>
      </c>
      <c r="CP4" s="98" t="s">
        <v>599</v>
      </c>
      <c r="CQ4" s="98" t="s">
        <v>600</v>
      </c>
      <c r="CR4" s="98" t="s">
        <v>601</v>
      </c>
      <c r="CS4" s="109" t="s">
        <v>602</v>
      </c>
      <c r="CT4" s="98"/>
      <c r="CU4" s="100" t="s">
        <v>52</v>
      </c>
      <c r="CV4" s="100"/>
      <c r="CW4" s="94" t="s">
        <v>603</v>
      </c>
      <c r="CX4" s="102" t="s">
        <v>604</v>
      </c>
      <c r="CY4" s="102"/>
      <c r="CZ4" s="98" t="s">
        <v>605</v>
      </c>
      <c r="DA4" s="98" t="s">
        <v>606</v>
      </c>
      <c r="DB4" s="98" t="s">
        <v>607</v>
      </c>
      <c r="DC4" s="99" t="s">
        <v>608</v>
      </c>
      <c r="DD4" s="101" t="s">
        <v>1362</v>
      </c>
      <c r="DE4" s="101" t="s">
        <v>415</v>
      </c>
      <c r="DF4" s="98" t="s">
        <v>609</v>
      </c>
      <c r="DG4" s="104" t="s">
        <v>519</v>
      </c>
      <c r="DH4" s="94" t="s">
        <v>595</v>
      </c>
      <c r="DI4" s="99" t="s">
        <v>610</v>
      </c>
      <c r="DJ4" s="99" t="s">
        <v>611</v>
      </c>
      <c r="DK4" s="98" t="s">
        <v>612</v>
      </c>
      <c r="DL4" s="94" t="s">
        <v>613</v>
      </c>
      <c r="DM4" s="99" t="s">
        <v>614</v>
      </c>
      <c r="DN4" s="102" t="s">
        <v>615</v>
      </c>
      <c r="DO4" s="94" t="s">
        <v>616</v>
      </c>
      <c r="DP4" s="105">
        <v>900</v>
      </c>
      <c r="DQ4" s="105" t="s">
        <v>617</v>
      </c>
      <c r="DR4" s="99"/>
      <c r="DS4" s="98" t="s">
        <v>618</v>
      </c>
      <c r="DT4" s="98" t="s">
        <v>619</v>
      </c>
      <c r="DU4" s="98" t="s">
        <v>620</v>
      </c>
      <c r="DV4" s="98" t="s">
        <v>621</v>
      </c>
      <c r="DW4" s="98" t="s">
        <v>1089</v>
      </c>
      <c r="DX4" s="98" t="s">
        <v>1088</v>
      </c>
      <c r="DY4" s="98" t="s">
        <v>1106</v>
      </c>
      <c r="DZ4" s="98"/>
      <c r="EA4" s="98" t="s">
        <v>1107</v>
      </c>
      <c r="EB4" s="98" t="s">
        <v>1108</v>
      </c>
      <c r="EC4" t="s">
        <v>1363</v>
      </c>
      <c r="ED4" s="98" t="s">
        <v>1364</v>
      </c>
      <c r="EE4" s="1" t="s">
        <v>1365</v>
      </c>
      <c r="EF4" s="1" t="s">
        <v>1366</v>
      </c>
      <c r="EG4"/>
      <c r="EH4"/>
      <c r="EI4" s="1" t="s">
        <v>1367</v>
      </c>
      <c r="EJ4" s="1" t="s">
        <v>1368</v>
      </c>
      <c r="EK4" s="1" t="s">
        <v>1369</v>
      </c>
      <c r="EL4" s="101" t="s">
        <v>581</v>
      </c>
      <c r="EM4" s="101" t="s">
        <v>1370</v>
      </c>
      <c r="EN4" s="101"/>
      <c r="EO4" s="101" t="s">
        <v>374</v>
      </c>
      <c r="EQ4" s="101" t="s">
        <v>1371</v>
      </c>
      <c r="ER4" s="1" t="s">
        <v>1372</v>
      </c>
    </row>
    <row r="5" spans="1:148">
      <c r="A5" s="94" t="s">
        <v>622</v>
      </c>
      <c r="B5" s="94" t="s">
        <v>623</v>
      </c>
      <c r="C5" s="94"/>
      <c r="D5" s="94"/>
      <c r="E5" s="94" t="s">
        <v>624</v>
      </c>
      <c r="F5" s="94"/>
      <c r="G5" s="94"/>
      <c r="H5" s="94" t="s">
        <v>625</v>
      </c>
      <c r="I5" s="94" t="s">
        <v>626</v>
      </c>
      <c r="J5" s="95">
        <v>2</v>
      </c>
      <c r="K5" s="94" t="s">
        <v>627</v>
      </c>
      <c r="L5" s="94" t="s">
        <v>628</v>
      </c>
      <c r="M5" s="94" t="s">
        <v>629</v>
      </c>
      <c r="N5" s="94" t="s">
        <v>627</v>
      </c>
      <c r="O5" s="94" t="s">
        <v>629</v>
      </c>
      <c r="P5" s="94" t="s">
        <v>630</v>
      </c>
      <c r="Q5" s="94" t="s">
        <v>631</v>
      </c>
      <c r="R5" s="94"/>
      <c r="S5" s="94" t="s">
        <v>55</v>
      </c>
      <c r="T5" s="94"/>
      <c r="U5" s="94" t="s">
        <v>632</v>
      </c>
      <c r="V5" s="94" t="s">
        <v>633</v>
      </c>
      <c r="W5" s="94" t="s">
        <v>634</v>
      </c>
      <c r="X5" s="94" t="s">
        <v>635</v>
      </c>
      <c r="Y5" s="94" t="s">
        <v>612</v>
      </c>
      <c r="Z5" s="94" t="s">
        <v>636</v>
      </c>
      <c r="AA5" s="94"/>
      <c r="AB5" s="94"/>
      <c r="AC5" s="94" t="s">
        <v>637</v>
      </c>
      <c r="AD5" s="96"/>
      <c r="AE5" s="94"/>
      <c r="AF5" s="97" t="s">
        <v>638</v>
      </c>
      <c r="AG5" s="98" t="s">
        <v>639</v>
      </c>
      <c r="AH5" s="94"/>
      <c r="AI5" s="94" t="s">
        <v>640</v>
      </c>
      <c r="AJ5" s="94" t="s">
        <v>641</v>
      </c>
      <c r="AK5" s="99"/>
      <c r="AL5" s="99" t="s">
        <v>642</v>
      </c>
      <c r="AM5" s="100" t="s">
        <v>643</v>
      </c>
      <c r="AN5" s="116" t="s">
        <v>90</v>
      </c>
      <c r="AO5" s="100" t="s">
        <v>53</v>
      </c>
      <c r="AP5" s="100"/>
      <c r="AQ5" s="98"/>
      <c r="AR5" s="98" t="s">
        <v>635</v>
      </c>
      <c r="AS5" s="94"/>
      <c r="AT5" s="94" t="s">
        <v>644</v>
      </c>
      <c r="AU5" s="98"/>
      <c r="AV5" s="1" t="s">
        <v>645</v>
      </c>
      <c r="AW5" s="101"/>
      <c r="AX5" s="94"/>
      <c r="AY5" s="94" t="s">
        <v>28</v>
      </c>
      <c r="AZ5" s="94" t="s">
        <v>646</v>
      </c>
      <c r="BA5" s="99"/>
      <c r="BB5" s="102" t="s">
        <v>647</v>
      </c>
      <c r="BC5" s="102" t="s">
        <v>648</v>
      </c>
      <c r="BD5" s="102" t="s">
        <v>649</v>
      </c>
      <c r="BE5" s="101" t="s">
        <v>650</v>
      </c>
      <c r="BF5" s="98" t="s">
        <v>694</v>
      </c>
      <c r="BG5" s="99" t="s">
        <v>651</v>
      </c>
      <c r="BH5" s="99"/>
      <c r="BI5" s="101" t="s">
        <v>387</v>
      </c>
      <c r="BJ5" s="106"/>
      <c r="BK5" s="101" t="s">
        <v>652</v>
      </c>
      <c r="BL5" s="94"/>
      <c r="BM5" s="98" t="s">
        <v>653</v>
      </c>
      <c r="BN5" s="98" t="s">
        <v>653</v>
      </c>
      <c r="BO5" s="98" t="s">
        <v>653</v>
      </c>
      <c r="BP5" s="98" t="s">
        <v>653</v>
      </c>
      <c r="BQ5" s="98" t="s">
        <v>653</v>
      </c>
      <c r="BR5" s="94" t="s">
        <v>654</v>
      </c>
      <c r="BS5" s="98"/>
      <c r="BT5" s="98" t="s">
        <v>587</v>
      </c>
      <c r="BU5" s="98" t="s">
        <v>653</v>
      </c>
      <c r="BV5" s="98" t="s">
        <v>653</v>
      </c>
      <c r="BW5" s="98" t="s">
        <v>653</v>
      </c>
      <c r="BX5" s="94" t="s">
        <v>655</v>
      </c>
      <c r="BY5" s="99"/>
      <c r="BZ5" s="104" t="s">
        <v>625</v>
      </c>
      <c r="CA5" s="99" t="s">
        <v>656</v>
      </c>
      <c r="CB5" s="99"/>
      <c r="CC5" s="99"/>
      <c r="CD5" s="102"/>
      <c r="CE5" s="102"/>
      <c r="CF5" s="102"/>
      <c r="CG5" s="99" t="s">
        <v>657</v>
      </c>
      <c r="CH5" s="94" t="s">
        <v>658</v>
      </c>
      <c r="CI5" s="99" t="s">
        <v>659</v>
      </c>
      <c r="CJ5" s="94"/>
      <c r="CK5" s="98"/>
      <c r="CL5" s="98" t="s">
        <v>660</v>
      </c>
      <c r="CM5" s="98" t="s">
        <v>645</v>
      </c>
      <c r="CN5" s="94" t="s">
        <v>645</v>
      </c>
      <c r="CO5" s="98" t="s">
        <v>661</v>
      </c>
      <c r="CP5" s="98" t="s">
        <v>662</v>
      </c>
      <c r="CQ5" s="98"/>
      <c r="CR5" s="98"/>
      <c r="CS5" s="109" t="s">
        <v>663</v>
      </c>
      <c r="CT5" s="98"/>
      <c r="CU5" s="100" t="s">
        <v>54</v>
      </c>
      <c r="CV5" s="100"/>
      <c r="CW5" s="94" t="s">
        <v>664</v>
      </c>
      <c r="CX5" s="102"/>
      <c r="CY5" s="102"/>
      <c r="CZ5" s="98" t="s">
        <v>665</v>
      </c>
      <c r="DA5" s="98" t="s">
        <v>666</v>
      </c>
      <c r="DB5" s="98" t="s">
        <v>667</v>
      </c>
      <c r="DC5" s="99"/>
      <c r="DD5" s="101" t="s">
        <v>1373</v>
      </c>
      <c r="DE5" s="101" t="s">
        <v>669</v>
      </c>
      <c r="DF5" s="98" t="s">
        <v>670</v>
      </c>
      <c r="DG5" s="104"/>
      <c r="DH5" s="94" t="s">
        <v>659</v>
      </c>
      <c r="DI5" s="99" t="s">
        <v>671</v>
      </c>
      <c r="DJ5" s="99"/>
      <c r="DK5" s="98" t="s">
        <v>672</v>
      </c>
      <c r="DL5" s="94"/>
      <c r="DM5" s="99" t="s">
        <v>673</v>
      </c>
      <c r="DN5" s="102"/>
      <c r="DO5" s="94" t="s">
        <v>674</v>
      </c>
      <c r="DP5" s="105">
        <v>5000</v>
      </c>
      <c r="DQ5" s="105"/>
      <c r="DR5" s="99"/>
      <c r="DS5" s="98" t="s">
        <v>675</v>
      </c>
      <c r="DT5" s="98"/>
      <c r="DU5" s="98" t="s">
        <v>676</v>
      </c>
      <c r="DV5" s="98" t="s">
        <v>677</v>
      </c>
      <c r="EB5" s="1" t="s">
        <v>1109</v>
      </c>
      <c r="EC5" t="s">
        <v>1374</v>
      </c>
      <c r="ED5"/>
      <c r="EF5" s="1" t="s">
        <v>1375</v>
      </c>
      <c r="EG5"/>
      <c r="EH5"/>
      <c r="EI5"/>
      <c r="EJ5" t="s">
        <v>374</v>
      </c>
      <c r="EK5" s="1" t="s">
        <v>1376</v>
      </c>
      <c r="EL5" s="101"/>
      <c r="EM5" s="101" t="s">
        <v>1377</v>
      </c>
      <c r="EN5" s="101"/>
      <c r="EO5" s="101" t="s">
        <v>668</v>
      </c>
      <c r="EQ5" t="s">
        <v>1378</v>
      </c>
      <c r="ER5" s="1" t="s">
        <v>1379</v>
      </c>
    </row>
    <row r="6" spans="1:148">
      <c r="A6" s="94" t="s">
        <v>678</v>
      </c>
      <c r="B6" s="94" t="s">
        <v>679</v>
      </c>
      <c r="C6" s="94"/>
      <c r="D6" s="94"/>
      <c r="E6" s="94" t="s">
        <v>680</v>
      </c>
      <c r="F6" s="94"/>
      <c r="G6" s="94"/>
      <c r="H6" s="94" t="s">
        <v>681</v>
      </c>
      <c r="I6" s="94" t="s">
        <v>682</v>
      </c>
      <c r="J6" s="95">
        <v>3</v>
      </c>
      <c r="K6" s="94" t="s">
        <v>683</v>
      </c>
      <c r="L6" s="94" t="s">
        <v>684</v>
      </c>
      <c r="M6" s="94" t="s">
        <v>685</v>
      </c>
      <c r="N6" s="94" t="s">
        <v>682</v>
      </c>
      <c r="O6" s="94" t="s">
        <v>686</v>
      </c>
      <c r="P6" s="94" t="s">
        <v>665</v>
      </c>
      <c r="Q6" s="94" t="s">
        <v>665</v>
      </c>
      <c r="R6" s="94"/>
      <c r="S6" s="94" t="s">
        <v>56</v>
      </c>
      <c r="T6" s="94"/>
      <c r="U6" s="94" t="s">
        <v>633</v>
      </c>
      <c r="V6" s="94"/>
      <c r="W6" s="94"/>
      <c r="X6" s="94" t="s">
        <v>687</v>
      </c>
      <c r="Y6" s="94"/>
      <c r="Z6" s="94"/>
      <c r="AA6" s="94"/>
      <c r="AB6" s="94"/>
      <c r="AC6" s="94"/>
      <c r="AD6" s="96"/>
      <c r="AE6" s="94"/>
      <c r="AF6" s="97"/>
      <c r="AG6" s="98" t="s">
        <v>688</v>
      </c>
      <c r="AH6" s="94"/>
      <c r="AI6" s="94"/>
      <c r="AJ6" s="94" t="s">
        <v>689</v>
      </c>
      <c r="AK6" s="99"/>
      <c r="AL6" s="99"/>
      <c r="AM6" s="107"/>
      <c r="AN6" s="116"/>
      <c r="AO6" s="100"/>
      <c r="AP6" s="100"/>
      <c r="AQ6" s="98"/>
      <c r="AR6" s="98" t="s">
        <v>687</v>
      </c>
      <c r="AS6" s="94"/>
      <c r="AT6" s="94" t="s">
        <v>690</v>
      </c>
      <c r="AU6" s="98"/>
      <c r="AV6" s="1" t="s">
        <v>691</v>
      </c>
      <c r="AW6" s="101"/>
      <c r="AX6" s="94"/>
      <c r="AY6" s="94" t="s">
        <v>187</v>
      </c>
      <c r="AZ6" s="94" t="s">
        <v>692</v>
      </c>
      <c r="BA6" s="99"/>
      <c r="BB6" s="102"/>
      <c r="BC6" s="102"/>
      <c r="BD6" s="102" t="s">
        <v>693</v>
      </c>
      <c r="BE6" s="101"/>
      <c r="BF6" s="98" t="s">
        <v>720</v>
      </c>
      <c r="BG6" s="99"/>
      <c r="BH6" s="99"/>
      <c r="BI6" s="101"/>
      <c r="BJ6" s="106"/>
      <c r="BK6" s="101" t="s">
        <v>695</v>
      </c>
      <c r="BL6" s="94"/>
      <c r="BM6" s="98"/>
      <c r="BN6" s="98"/>
      <c r="BO6" s="98"/>
      <c r="BP6" s="98"/>
      <c r="BQ6" s="98"/>
      <c r="BR6" s="94"/>
      <c r="BS6" s="98"/>
      <c r="BT6" s="98" t="s">
        <v>653</v>
      </c>
      <c r="BU6" s="98"/>
      <c r="BV6" s="98"/>
      <c r="BW6" s="94"/>
      <c r="BX6" s="94"/>
      <c r="BY6" s="99"/>
      <c r="BZ6" s="104" t="s">
        <v>681</v>
      </c>
      <c r="CA6" s="99"/>
      <c r="CB6" s="99"/>
      <c r="CC6" s="99"/>
      <c r="CD6" s="102"/>
      <c r="CE6" s="102"/>
      <c r="CF6" s="102"/>
      <c r="CG6" s="99" t="s">
        <v>696</v>
      </c>
      <c r="CH6" s="94" t="s">
        <v>697</v>
      </c>
      <c r="CI6" s="99" t="s">
        <v>698</v>
      </c>
      <c r="CJ6" s="94"/>
      <c r="CK6" s="98"/>
      <c r="CL6" s="98" t="s">
        <v>699</v>
      </c>
      <c r="CM6" s="98" t="s">
        <v>691</v>
      </c>
      <c r="CN6" s="94" t="s">
        <v>691</v>
      </c>
      <c r="CO6" s="98" t="s">
        <v>700</v>
      </c>
      <c r="CP6" s="98" t="s">
        <v>701</v>
      </c>
      <c r="CQ6" s="98"/>
      <c r="CR6" s="98"/>
      <c r="CS6" s="109" t="s">
        <v>702</v>
      </c>
      <c r="CT6" s="98"/>
      <c r="CU6" s="100"/>
      <c r="CV6" s="100"/>
      <c r="CW6" s="94"/>
      <c r="CX6" s="102"/>
      <c r="CY6" s="102"/>
      <c r="CZ6" s="98" t="s">
        <v>703</v>
      </c>
      <c r="DA6" s="98"/>
      <c r="DB6" s="98"/>
      <c r="DC6" s="99"/>
      <c r="DD6" s="101"/>
      <c r="DE6" s="101"/>
      <c r="DF6" s="98" t="s">
        <v>704</v>
      </c>
      <c r="DG6" s="104"/>
      <c r="DH6" s="94" t="s">
        <v>698</v>
      </c>
      <c r="DI6" s="99" t="s">
        <v>705</v>
      </c>
      <c r="DJ6" s="99"/>
      <c r="DK6" s="98"/>
      <c r="DL6" s="94"/>
      <c r="DM6" s="99"/>
      <c r="DN6" s="102"/>
      <c r="DO6" s="94"/>
      <c r="DP6" s="105" t="s">
        <v>474</v>
      </c>
      <c r="DQ6" s="105"/>
      <c r="DR6" s="99"/>
      <c r="DS6" s="98" t="s">
        <v>706</v>
      </c>
      <c r="DT6" s="98"/>
      <c r="DU6" s="98"/>
      <c r="DV6" s="98" t="s">
        <v>707</v>
      </c>
      <c r="EB6" s="1" t="s">
        <v>1110</v>
      </c>
      <c r="EG6"/>
      <c r="EH6"/>
      <c r="EJ6" s="1" t="s">
        <v>1380</v>
      </c>
      <c r="EK6" s="1" t="s">
        <v>1381</v>
      </c>
      <c r="EL6" s="101"/>
      <c r="EM6" s="101"/>
      <c r="EN6" s="101"/>
      <c r="EO6" s="101"/>
      <c r="EQ6" t="s">
        <v>1382</v>
      </c>
      <c r="ER6" s="1" t="s">
        <v>1383</v>
      </c>
    </row>
    <row r="7" spans="1:148">
      <c r="A7" s="94" t="s">
        <v>708</v>
      </c>
      <c r="B7" s="94"/>
      <c r="C7" s="94"/>
      <c r="D7" s="94"/>
      <c r="E7" s="94"/>
      <c r="F7" s="94"/>
      <c r="G7" s="94"/>
      <c r="H7" s="94"/>
      <c r="I7" s="94" t="s">
        <v>709</v>
      </c>
      <c r="J7" s="95">
        <v>4</v>
      </c>
      <c r="K7" s="94" t="s">
        <v>682</v>
      </c>
      <c r="L7" s="94" t="s">
        <v>629</v>
      </c>
      <c r="M7" s="94" t="s">
        <v>710</v>
      </c>
      <c r="N7" s="94" t="s">
        <v>710</v>
      </c>
      <c r="O7" s="94" t="s">
        <v>711</v>
      </c>
      <c r="P7" s="94" t="s">
        <v>712</v>
      </c>
      <c r="Q7" s="94" t="s">
        <v>713</v>
      </c>
      <c r="R7" s="94"/>
      <c r="S7" s="94" t="s">
        <v>57</v>
      </c>
      <c r="T7" s="94"/>
      <c r="U7" s="94" t="s">
        <v>714</v>
      </c>
      <c r="V7" s="94"/>
      <c r="W7" s="94"/>
      <c r="X7" s="94" t="s">
        <v>715</v>
      </c>
      <c r="Y7" s="94"/>
      <c r="Z7" s="94"/>
      <c r="AA7" s="94"/>
      <c r="AB7" s="94"/>
      <c r="AC7" s="94"/>
      <c r="AD7" s="96"/>
      <c r="AE7" s="94"/>
      <c r="AF7" s="97"/>
      <c r="AG7" s="98"/>
      <c r="AH7" s="94"/>
      <c r="AI7" s="94"/>
      <c r="AJ7" s="94" t="s">
        <v>716</v>
      </c>
      <c r="AK7" s="99"/>
      <c r="AL7" s="99"/>
      <c r="AM7" s="107"/>
      <c r="AN7" s="116"/>
      <c r="AO7" s="100"/>
      <c r="AP7" s="100"/>
      <c r="AQ7" s="98"/>
      <c r="AR7" s="98" t="s">
        <v>715</v>
      </c>
      <c r="AS7" s="94"/>
      <c r="AT7" s="94" t="s">
        <v>717</v>
      </c>
      <c r="AU7" s="98"/>
      <c r="AV7" s="1" t="s">
        <v>694</v>
      </c>
      <c r="AW7" s="101"/>
      <c r="AX7" s="94"/>
      <c r="AY7" s="94" t="s">
        <v>188</v>
      </c>
      <c r="AZ7" s="94" t="s">
        <v>718</v>
      </c>
      <c r="BA7" s="99"/>
      <c r="BB7" s="102"/>
      <c r="BC7" s="102"/>
      <c r="BD7" s="102" t="s">
        <v>719</v>
      </c>
      <c r="BE7" s="101"/>
      <c r="BF7" s="98"/>
      <c r="BG7" s="99"/>
      <c r="BH7" s="99"/>
      <c r="BI7" s="101"/>
      <c r="BJ7" s="106"/>
      <c r="BK7" s="101" t="s">
        <v>721</v>
      </c>
      <c r="BL7" s="94"/>
      <c r="BM7" s="98"/>
      <c r="BN7" s="98"/>
      <c r="BO7" s="98"/>
      <c r="BP7" s="98"/>
      <c r="BQ7" s="98"/>
      <c r="BR7" s="94"/>
      <c r="BS7" s="98"/>
      <c r="BT7" s="98"/>
      <c r="BU7" s="98"/>
      <c r="BV7" s="98"/>
      <c r="BW7" s="94"/>
      <c r="BX7" s="94"/>
      <c r="BY7" s="99"/>
      <c r="BZ7" s="104"/>
      <c r="CA7" s="99"/>
      <c r="CB7" s="99"/>
      <c r="CC7" s="99"/>
      <c r="CD7" s="102"/>
      <c r="CE7" s="102"/>
      <c r="CF7" s="102"/>
      <c r="CG7" s="99" t="s">
        <v>722</v>
      </c>
      <c r="CH7" s="94"/>
      <c r="CI7" s="99"/>
      <c r="CJ7" s="94"/>
      <c r="CK7" s="98"/>
      <c r="CL7" s="98" t="s">
        <v>723</v>
      </c>
      <c r="CM7" s="98" t="s">
        <v>694</v>
      </c>
      <c r="CN7" s="94" t="s">
        <v>694</v>
      </c>
      <c r="CO7" s="98" t="s">
        <v>724</v>
      </c>
      <c r="CP7" s="98" t="s">
        <v>725</v>
      </c>
      <c r="CQ7" s="98"/>
      <c r="CR7" s="98"/>
      <c r="CS7" s="109" t="s">
        <v>726</v>
      </c>
      <c r="CT7" s="98"/>
      <c r="CU7" s="100"/>
      <c r="CV7" s="100"/>
      <c r="CW7" s="94"/>
      <c r="CX7" s="102"/>
      <c r="CY7" s="102"/>
      <c r="CZ7" s="98" t="s">
        <v>727</v>
      </c>
      <c r="DA7" s="98"/>
      <c r="DB7" s="98"/>
      <c r="DC7" s="99"/>
      <c r="DD7" s="101"/>
      <c r="DE7" s="101"/>
      <c r="DF7" s="98" t="s">
        <v>728</v>
      </c>
      <c r="DG7" s="104"/>
      <c r="DH7" s="94"/>
      <c r="DI7" s="99"/>
      <c r="DJ7" s="99"/>
      <c r="DK7" s="98"/>
      <c r="DL7" s="94"/>
      <c r="DM7" s="99"/>
      <c r="DN7" s="102"/>
      <c r="DO7" s="94"/>
      <c r="DP7" s="105"/>
      <c r="DQ7" s="105"/>
      <c r="DR7" s="99"/>
      <c r="DS7" s="98" t="s">
        <v>729</v>
      </c>
      <c r="DT7" s="98"/>
      <c r="DU7" s="98"/>
      <c r="DV7" s="98" t="s">
        <v>686</v>
      </c>
      <c r="EG7"/>
      <c r="EH7"/>
      <c r="EK7" s="1" t="s">
        <v>1384</v>
      </c>
      <c r="EL7" s="101"/>
      <c r="EM7" s="101"/>
      <c r="EN7" s="101"/>
      <c r="EO7" s="101"/>
      <c r="EQ7" s="101" t="s">
        <v>1385</v>
      </c>
      <c r="ER7" s="1" t="s">
        <v>1386</v>
      </c>
    </row>
    <row r="8" spans="1:148">
      <c r="A8" s="94" t="s">
        <v>730</v>
      </c>
      <c r="B8" s="94"/>
      <c r="C8" s="94"/>
      <c r="D8" s="94"/>
      <c r="E8" s="94"/>
      <c r="F8" s="94"/>
      <c r="G8" s="94"/>
      <c r="H8" s="94"/>
      <c r="I8" s="94" t="s">
        <v>731</v>
      </c>
      <c r="J8" s="95">
        <v>5</v>
      </c>
      <c r="K8" s="94" t="s">
        <v>732</v>
      </c>
      <c r="L8" s="94" t="s">
        <v>686</v>
      </c>
      <c r="M8" s="94" t="s">
        <v>733</v>
      </c>
      <c r="N8" s="94" t="s">
        <v>734</v>
      </c>
      <c r="O8" s="94" t="s">
        <v>710</v>
      </c>
      <c r="P8" s="94" t="s">
        <v>735</v>
      </c>
      <c r="Q8" s="94" t="s">
        <v>735</v>
      </c>
      <c r="R8" s="94"/>
      <c r="S8" s="94" t="s">
        <v>58</v>
      </c>
      <c r="T8" s="94"/>
      <c r="U8" s="94"/>
      <c r="V8" s="94"/>
      <c r="W8" s="94"/>
      <c r="X8" s="94" t="s">
        <v>736</v>
      </c>
      <c r="Y8" s="94"/>
      <c r="Z8" s="94"/>
      <c r="AA8" s="94"/>
      <c r="AB8" s="94"/>
      <c r="AC8" s="94"/>
      <c r="AD8" s="96"/>
      <c r="AE8" s="94"/>
      <c r="AF8" s="97"/>
      <c r="AG8" s="98"/>
      <c r="AH8" s="94"/>
      <c r="AI8" s="94"/>
      <c r="AJ8" s="94" t="s">
        <v>737</v>
      </c>
      <c r="AK8" s="99"/>
      <c r="AL8" s="99"/>
      <c r="AM8" s="107"/>
      <c r="AN8" s="116"/>
      <c r="AO8" s="100"/>
      <c r="AP8" s="100"/>
      <c r="AQ8" s="98"/>
      <c r="AR8" s="98" t="s">
        <v>736</v>
      </c>
      <c r="AS8" s="94"/>
      <c r="AT8" s="94" t="s">
        <v>738</v>
      </c>
      <c r="AU8" s="98"/>
      <c r="AV8" s="1" t="s">
        <v>484</v>
      </c>
      <c r="AW8" s="101"/>
      <c r="AX8" s="94"/>
      <c r="AY8" s="94"/>
      <c r="AZ8" s="94"/>
      <c r="BA8" s="99"/>
      <c r="BB8" s="102"/>
      <c r="BC8" s="102"/>
      <c r="BD8" s="102" t="s">
        <v>739</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740</v>
      </c>
      <c r="CH8" s="94"/>
      <c r="CI8" s="99"/>
      <c r="CJ8" s="94"/>
      <c r="CK8" s="98"/>
      <c r="CL8" s="98" t="s">
        <v>741</v>
      </c>
      <c r="CM8" s="98" t="s">
        <v>484</v>
      </c>
      <c r="CN8" s="94" t="s">
        <v>484</v>
      </c>
      <c r="CO8" s="98" t="s">
        <v>742</v>
      </c>
      <c r="CP8" s="98"/>
      <c r="CQ8" s="98"/>
      <c r="CR8" s="98"/>
      <c r="CS8" s="104"/>
      <c r="CT8" s="98"/>
      <c r="CU8" s="100"/>
      <c r="CV8" s="100"/>
      <c r="CW8" s="94"/>
      <c r="CX8" s="102"/>
      <c r="CY8" s="102"/>
      <c r="CZ8" s="98"/>
      <c r="DA8" s="98"/>
      <c r="DB8" s="98"/>
      <c r="DC8" s="99"/>
      <c r="DD8" s="101"/>
      <c r="DE8" s="101"/>
      <c r="DF8" s="98"/>
      <c r="DG8" s="104"/>
      <c r="DH8" s="94"/>
      <c r="DI8" s="99"/>
      <c r="DJ8" s="99"/>
      <c r="DK8" s="98"/>
      <c r="DL8" s="94"/>
      <c r="DM8" s="99"/>
      <c r="DN8" s="102"/>
      <c r="DO8" s="94"/>
      <c r="DP8" s="98"/>
      <c r="DQ8" s="98"/>
      <c r="DR8" s="99"/>
      <c r="DS8" s="98" t="s">
        <v>743</v>
      </c>
      <c r="DT8" s="98"/>
      <c r="DU8" s="98"/>
      <c r="DV8" s="98" t="s">
        <v>711</v>
      </c>
      <c r="EG8"/>
      <c r="EH8"/>
      <c r="EK8" s="1" t="s">
        <v>1387</v>
      </c>
      <c r="EL8" s="101"/>
      <c r="EM8" s="101"/>
      <c r="EN8" s="101"/>
      <c r="EO8" s="101"/>
      <c r="EQ8" s="101" t="s">
        <v>1388</v>
      </c>
      <c r="ER8" s="1" t="s">
        <v>1389</v>
      </c>
    </row>
    <row r="9" spans="1:148">
      <c r="A9" s="94" t="s">
        <v>744</v>
      </c>
      <c r="B9" s="94"/>
      <c r="C9" s="94"/>
      <c r="D9" s="94"/>
      <c r="E9" s="94"/>
      <c r="F9" s="94"/>
      <c r="G9" s="94"/>
      <c r="H9" s="94"/>
      <c r="I9" s="94"/>
      <c r="J9" s="95">
        <v>6</v>
      </c>
      <c r="K9" s="94" t="s">
        <v>734</v>
      </c>
      <c r="L9" s="94" t="s">
        <v>711</v>
      </c>
      <c r="M9" s="94"/>
      <c r="N9" s="94" t="s">
        <v>745</v>
      </c>
      <c r="O9" s="94" t="s">
        <v>733</v>
      </c>
      <c r="P9" s="94"/>
      <c r="Q9" s="94"/>
      <c r="R9" s="94"/>
      <c r="S9" s="94" t="s">
        <v>59</v>
      </c>
      <c r="T9" s="94"/>
      <c r="U9" s="94"/>
      <c r="V9" s="94"/>
      <c r="W9" s="94"/>
      <c r="X9" s="94" t="s">
        <v>746</v>
      </c>
      <c r="Y9" s="94"/>
      <c r="Z9" s="94"/>
      <c r="AA9" s="94"/>
      <c r="AB9" s="94"/>
      <c r="AC9" s="94"/>
      <c r="AD9" s="96"/>
      <c r="AE9" s="94"/>
      <c r="AF9" s="97"/>
      <c r="AG9" s="98"/>
      <c r="AH9" s="94"/>
      <c r="AI9" s="94"/>
      <c r="AJ9" s="94" t="s">
        <v>747</v>
      </c>
      <c r="AK9" s="99"/>
      <c r="AL9" s="99"/>
      <c r="AM9" s="107"/>
      <c r="AN9" s="116"/>
      <c r="AO9" s="100"/>
      <c r="AP9" s="100"/>
      <c r="AQ9" s="98"/>
      <c r="AR9" s="98" t="s">
        <v>746</v>
      </c>
      <c r="AS9" s="94"/>
      <c r="AT9" s="94" t="s">
        <v>748</v>
      </c>
      <c r="AU9" s="98"/>
      <c r="AV9" s="1" t="s">
        <v>749</v>
      </c>
      <c r="AW9" s="101"/>
      <c r="AX9" s="94"/>
      <c r="AY9" s="94"/>
      <c r="AZ9" s="94"/>
      <c r="BA9" s="99"/>
      <c r="BB9" s="102"/>
      <c r="BC9" s="102"/>
      <c r="BD9" s="102" t="s">
        <v>750</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751</v>
      </c>
      <c r="CH9" s="94"/>
      <c r="CI9" s="99"/>
      <c r="CJ9" s="94"/>
      <c r="CK9" s="98"/>
      <c r="CL9" s="98" t="s">
        <v>686</v>
      </c>
      <c r="CM9" s="98"/>
      <c r="CN9" s="94" t="s">
        <v>749</v>
      </c>
      <c r="CO9" s="98" t="s">
        <v>752</v>
      </c>
      <c r="CP9" s="98"/>
      <c r="CQ9" s="98"/>
      <c r="CR9" s="98"/>
      <c r="CS9" s="104"/>
      <c r="CT9" s="98"/>
      <c r="CU9" s="100"/>
      <c r="CV9" s="100"/>
      <c r="CW9" s="94"/>
      <c r="CX9" s="102"/>
      <c r="CY9" s="102"/>
      <c r="CZ9" s="98"/>
      <c r="DA9" s="98"/>
      <c r="DB9" s="98"/>
      <c r="DC9" s="99"/>
      <c r="DD9" s="101"/>
      <c r="DE9" s="101"/>
      <c r="DF9" s="98"/>
      <c r="DG9" s="104"/>
      <c r="DH9" s="94"/>
      <c r="DI9" s="99"/>
      <c r="DJ9" s="99"/>
      <c r="DK9" s="98"/>
      <c r="DL9" s="94"/>
      <c r="DM9" s="99"/>
      <c r="DN9" s="102"/>
      <c r="DO9" s="94"/>
      <c r="DP9" s="98"/>
      <c r="DQ9" s="98"/>
      <c r="DR9" s="99"/>
      <c r="DS9" s="98" t="s">
        <v>753</v>
      </c>
      <c r="DT9" s="98"/>
      <c r="DU9" s="98"/>
      <c r="DV9" s="98" t="s">
        <v>1390</v>
      </c>
      <c r="EG9"/>
      <c r="EH9"/>
      <c r="EK9" s="1" t="s">
        <v>1391</v>
      </c>
      <c r="EL9" s="101"/>
      <c r="EM9" s="101"/>
      <c r="EN9" s="101"/>
      <c r="EO9" s="101"/>
      <c r="EQ9" s="101" t="s">
        <v>1392</v>
      </c>
      <c r="ER9" s="1" t="s">
        <v>1393</v>
      </c>
    </row>
    <row r="10" spans="1:148">
      <c r="A10" s="94" t="s">
        <v>754</v>
      </c>
      <c r="B10" s="94"/>
      <c r="C10" s="94"/>
      <c r="D10" s="94"/>
      <c r="E10" s="94"/>
      <c r="F10" s="94"/>
      <c r="G10" s="94"/>
      <c r="H10" s="94"/>
      <c r="I10" s="94"/>
      <c r="J10" s="95">
        <v>7</v>
      </c>
      <c r="K10" s="94" t="s">
        <v>745</v>
      </c>
      <c r="L10" s="94" t="s">
        <v>710</v>
      </c>
      <c r="M10" s="94"/>
      <c r="N10" s="94" t="s">
        <v>755</v>
      </c>
      <c r="O10" s="94"/>
      <c r="P10" s="94"/>
      <c r="Q10" s="94"/>
      <c r="R10" s="94"/>
      <c r="S10" s="94" t="s">
        <v>60</v>
      </c>
      <c r="T10" s="94"/>
      <c r="U10" s="94"/>
      <c r="V10" s="94"/>
      <c r="W10" s="94"/>
      <c r="X10" s="94" t="s">
        <v>756</v>
      </c>
      <c r="Y10" s="94"/>
      <c r="Z10" s="94"/>
      <c r="AA10" s="94"/>
      <c r="AB10" s="94"/>
      <c r="AC10" s="94"/>
      <c r="AD10" s="96"/>
      <c r="AE10" s="94"/>
      <c r="AF10" s="97"/>
      <c r="AG10" s="98"/>
      <c r="AH10" s="94"/>
      <c r="AI10" s="94"/>
      <c r="AJ10" s="94" t="s">
        <v>757</v>
      </c>
      <c r="AK10" s="99"/>
      <c r="AL10" s="99"/>
      <c r="AM10" s="107"/>
      <c r="AN10" s="116"/>
      <c r="AO10" s="100"/>
      <c r="AP10" s="100"/>
      <c r="AQ10" s="98"/>
      <c r="AR10" s="98" t="s">
        <v>758</v>
      </c>
      <c r="AS10" s="94"/>
      <c r="AT10" s="94" t="s">
        <v>759</v>
      </c>
      <c r="AU10" s="98"/>
      <c r="AW10" s="101"/>
      <c r="AX10" s="94"/>
      <c r="AY10" s="94"/>
      <c r="AZ10" s="94"/>
      <c r="BA10" s="99"/>
      <c r="BB10" s="102"/>
      <c r="BC10" s="102"/>
      <c r="BD10" s="102" t="s">
        <v>760</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761</v>
      </c>
      <c r="CH10" s="94"/>
      <c r="CI10" s="99"/>
      <c r="CJ10" s="94"/>
      <c r="CK10" s="98"/>
      <c r="CL10" s="98" t="s">
        <v>711</v>
      </c>
      <c r="CM10" s="98"/>
      <c r="CN10" s="94"/>
      <c r="CO10" s="98"/>
      <c r="CP10" s="98"/>
      <c r="CQ10" s="98"/>
      <c r="CR10" s="98"/>
      <c r="CS10" s="104"/>
      <c r="CT10" s="98"/>
      <c r="CU10" s="100"/>
      <c r="CV10" s="100"/>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762</v>
      </c>
      <c r="DT10" s="98"/>
      <c r="DU10" s="98"/>
      <c r="DV10" s="98" t="s">
        <v>763</v>
      </c>
      <c r="EG10"/>
      <c r="EH10"/>
      <c r="EK10" s="1" t="s">
        <v>1394</v>
      </c>
      <c r="EL10" s="101"/>
      <c r="EM10" s="101"/>
      <c r="EN10" s="101"/>
      <c r="EO10" s="101"/>
      <c r="EQ10" s="101" t="s">
        <v>1395</v>
      </c>
      <c r="ER10" s="1" t="s">
        <v>1396</v>
      </c>
    </row>
    <row r="11" spans="1:148">
      <c r="A11" s="94" t="s">
        <v>764</v>
      </c>
      <c r="B11" s="94"/>
      <c r="C11" s="94"/>
      <c r="D11" s="94"/>
      <c r="E11" s="94"/>
      <c r="F11" s="94"/>
      <c r="G11" s="94"/>
      <c r="H11" s="94"/>
      <c r="I11" s="94"/>
      <c r="J11" s="95">
        <v>8</v>
      </c>
      <c r="K11" s="94" t="s">
        <v>755</v>
      </c>
      <c r="L11" s="94" t="s">
        <v>733</v>
      </c>
      <c r="M11" s="94"/>
      <c r="N11" s="94" t="s">
        <v>709</v>
      </c>
      <c r="O11" s="94"/>
      <c r="P11" s="94"/>
      <c r="Q11" s="94"/>
      <c r="R11" s="94"/>
      <c r="S11" s="94" t="s">
        <v>61</v>
      </c>
      <c r="T11" s="94"/>
      <c r="U11" s="94"/>
      <c r="V11" s="94"/>
      <c r="W11" s="94"/>
      <c r="X11" s="94"/>
      <c r="Y11" s="94"/>
      <c r="Z11" s="94"/>
      <c r="AA11" s="94"/>
      <c r="AB11" s="94"/>
      <c r="AC11" s="94"/>
      <c r="AD11" s="96"/>
      <c r="AE11" s="94"/>
      <c r="AF11" s="97"/>
      <c r="AG11" s="98"/>
      <c r="AH11" s="94"/>
      <c r="AI11" s="94"/>
      <c r="AJ11" s="94" t="s">
        <v>765</v>
      </c>
      <c r="AK11" s="99"/>
      <c r="AL11" s="99"/>
      <c r="AM11" s="107"/>
      <c r="AN11" s="116"/>
      <c r="AO11" s="100"/>
      <c r="AP11" s="100"/>
      <c r="AQ11" s="98"/>
      <c r="AR11" s="98"/>
      <c r="AS11" s="94"/>
      <c r="AT11" s="94"/>
      <c r="AU11" s="98"/>
      <c r="AV11" s="98"/>
      <c r="AW11" s="101"/>
      <c r="AX11" s="94"/>
      <c r="AY11" s="94"/>
      <c r="AZ11" s="94"/>
      <c r="BA11" s="99"/>
      <c r="BB11" s="102"/>
      <c r="BC11" s="102"/>
      <c r="BD11" s="102" t="s">
        <v>766</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732</v>
      </c>
      <c r="CM11" s="98"/>
      <c r="CN11" s="94"/>
      <c r="CO11" s="98"/>
      <c r="CP11" s="98"/>
      <c r="CQ11" s="98"/>
      <c r="CR11" s="98"/>
      <c r="CS11" s="104"/>
      <c r="CT11" s="98"/>
      <c r="CU11" s="100"/>
      <c r="CV11" s="100"/>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767</v>
      </c>
      <c r="DT11" s="98"/>
      <c r="DU11" s="98"/>
      <c r="DV11" s="98" t="s">
        <v>768</v>
      </c>
      <c r="EG11"/>
      <c r="EH11"/>
      <c r="EK11" s="1" t="s">
        <v>1397</v>
      </c>
      <c r="EL11" s="101"/>
      <c r="EM11" s="101"/>
      <c r="EN11" s="101"/>
      <c r="EO11" s="101"/>
      <c r="EQ11" s="101" t="s">
        <v>1398</v>
      </c>
      <c r="ER11" s="1" t="s">
        <v>1399</v>
      </c>
    </row>
    <row r="12" spans="1:148">
      <c r="A12" s="94" t="s">
        <v>769</v>
      </c>
      <c r="B12" s="94"/>
      <c r="C12" s="94"/>
      <c r="D12" s="94"/>
      <c r="E12" s="94"/>
      <c r="F12" s="94"/>
      <c r="G12" s="94"/>
      <c r="H12" s="94"/>
      <c r="I12" s="94"/>
      <c r="J12" s="95">
        <v>9</v>
      </c>
      <c r="K12" s="94" t="s">
        <v>709</v>
      </c>
      <c r="L12" s="94" t="s">
        <v>770</v>
      </c>
      <c r="M12" s="94"/>
      <c r="N12" s="94" t="s">
        <v>731</v>
      </c>
      <c r="O12" s="94"/>
      <c r="P12" s="94"/>
      <c r="Q12" s="94"/>
      <c r="R12" s="94"/>
      <c r="S12" s="94" t="s">
        <v>62</v>
      </c>
      <c r="T12" s="94"/>
      <c r="U12" s="94"/>
      <c r="V12" s="94"/>
      <c r="W12" s="94"/>
      <c r="X12" s="94"/>
      <c r="Y12" s="94"/>
      <c r="Z12" s="94"/>
      <c r="AA12" s="94"/>
      <c r="AB12" s="94"/>
      <c r="AC12" s="94"/>
      <c r="AD12" s="96"/>
      <c r="AE12" s="94"/>
      <c r="AF12" s="97"/>
      <c r="AG12" s="98"/>
      <c r="AH12" s="94"/>
      <c r="AI12" s="94"/>
      <c r="AJ12" s="94" t="s">
        <v>771</v>
      </c>
      <c r="AK12" s="99"/>
      <c r="AL12" s="99"/>
      <c r="AM12" s="107"/>
      <c r="AN12" s="116"/>
      <c r="AO12" s="100"/>
      <c r="AP12" s="100"/>
      <c r="AQ12" s="98"/>
      <c r="AR12" s="98"/>
      <c r="AS12" s="94"/>
      <c r="AT12" s="94"/>
      <c r="AU12" s="98"/>
      <c r="AW12" s="101"/>
      <c r="AX12" s="94"/>
      <c r="AY12" s="94"/>
      <c r="AZ12" s="94"/>
      <c r="BA12" s="99"/>
      <c r="BB12" s="102"/>
      <c r="BC12" s="102"/>
      <c r="BD12" s="102" t="s">
        <v>772</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773</v>
      </c>
      <c r="CM12" s="98"/>
      <c r="CN12" s="94"/>
      <c r="CO12" s="98"/>
      <c r="CP12" s="98"/>
      <c r="CQ12" s="98"/>
      <c r="CR12" s="98"/>
      <c r="CS12" s="104"/>
      <c r="CT12" s="98"/>
      <c r="CU12" s="100"/>
      <c r="CV12" s="100"/>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774</v>
      </c>
      <c r="DT12" s="98"/>
      <c r="DU12" s="98"/>
      <c r="DV12" s="98" t="s">
        <v>775</v>
      </c>
      <c r="EG12"/>
      <c r="EH12"/>
      <c r="EK12" s="1" t="s">
        <v>1400</v>
      </c>
      <c r="EL12" s="101"/>
      <c r="EM12" s="101"/>
      <c r="EN12" s="101"/>
      <c r="EO12" s="101"/>
      <c r="EQ12" s="101" t="s">
        <v>1401</v>
      </c>
      <c r="ER12" s="1" t="s">
        <v>1402</v>
      </c>
    </row>
    <row r="13" spans="1:148">
      <c r="A13" s="94" t="s">
        <v>776</v>
      </c>
      <c r="B13" s="94"/>
      <c r="C13" s="94"/>
      <c r="D13" s="94"/>
      <c r="E13" s="94"/>
      <c r="F13" s="94"/>
      <c r="G13" s="94"/>
      <c r="H13" s="94"/>
      <c r="I13" s="94"/>
      <c r="J13" s="95">
        <v>10</v>
      </c>
      <c r="K13" s="94" t="s">
        <v>731</v>
      </c>
      <c r="L13" s="94" t="s">
        <v>777</v>
      </c>
      <c r="M13" s="94"/>
      <c r="N13" s="94" t="s">
        <v>778</v>
      </c>
      <c r="O13" s="94"/>
      <c r="P13" s="94"/>
      <c r="Q13" s="94"/>
      <c r="R13" s="94"/>
      <c r="S13" s="94"/>
      <c r="T13" s="94"/>
      <c r="U13" s="94"/>
      <c r="V13" s="94"/>
      <c r="W13" s="94"/>
      <c r="X13" s="94"/>
      <c r="Y13" s="94"/>
      <c r="Z13" s="94"/>
      <c r="AA13" s="94"/>
      <c r="AB13" s="94"/>
      <c r="AC13" s="94"/>
      <c r="AD13" s="96"/>
      <c r="AE13" s="94"/>
      <c r="AF13" s="97"/>
      <c r="AG13" s="98"/>
      <c r="AH13" s="94"/>
      <c r="AI13" s="94"/>
      <c r="AJ13" s="94" t="s">
        <v>779</v>
      </c>
      <c r="AK13" s="99"/>
      <c r="AL13" s="99"/>
      <c r="AM13" s="107"/>
      <c r="AN13" s="116"/>
      <c r="AO13" s="94"/>
      <c r="AP13" s="94"/>
      <c r="AQ13" s="98"/>
      <c r="AR13" s="98"/>
      <c r="AS13" s="94"/>
      <c r="AT13" s="94"/>
      <c r="AU13" s="98"/>
      <c r="AW13" s="101"/>
      <c r="AX13" s="94"/>
      <c r="AY13" s="94"/>
      <c r="AZ13" s="94"/>
      <c r="BA13" s="99"/>
      <c r="BB13" s="102"/>
      <c r="BC13" s="102"/>
      <c r="BD13" s="102" t="s">
        <v>780</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781</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782</v>
      </c>
      <c r="DT13" s="98"/>
      <c r="DU13" s="98"/>
      <c r="DV13" s="98" t="s">
        <v>1403</v>
      </c>
      <c r="EG13"/>
      <c r="EH13"/>
      <c r="EK13" s="1" t="s">
        <v>1404</v>
      </c>
      <c r="EL13" s="101"/>
      <c r="EM13" s="101"/>
      <c r="EN13" s="101"/>
      <c r="EO13" s="101"/>
      <c r="EQ13" s="101" t="s">
        <v>721</v>
      </c>
      <c r="ER13" s="1" t="s">
        <v>1405</v>
      </c>
    </row>
    <row r="14" spans="1:148">
      <c r="A14" s="94"/>
      <c r="B14" s="94"/>
      <c r="C14" s="94"/>
      <c r="D14" s="94"/>
      <c r="E14" s="94"/>
      <c r="F14" s="94"/>
      <c r="G14" s="94"/>
      <c r="H14" s="94"/>
      <c r="I14" s="94"/>
      <c r="J14" s="95">
        <v>11</v>
      </c>
      <c r="K14" s="94"/>
      <c r="L14" s="94" t="s">
        <v>783</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784</v>
      </c>
      <c r="AK14" s="99"/>
      <c r="AL14" s="99"/>
      <c r="AM14" s="107"/>
      <c r="AN14" s="116"/>
      <c r="AO14" s="94"/>
      <c r="AP14" s="94"/>
      <c r="AQ14" s="98"/>
      <c r="AR14" s="98"/>
      <c r="AS14" s="94"/>
      <c r="AT14" s="94"/>
      <c r="AU14" s="98"/>
      <c r="AV14" s="98"/>
      <c r="AW14" s="101"/>
      <c r="AX14" s="94"/>
      <c r="AY14" s="94"/>
      <c r="AZ14" s="94"/>
      <c r="BA14" s="99"/>
      <c r="BB14" s="102"/>
      <c r="BC14" s="102"/>
      <c r="BD14" s="102" t="s">
        <v>785</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786</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787</v>
      </c>
      <c r="DT14" s="98"/>
      <c r="DU14" s="98"/>
      <c r="DV14" s="98" t="s">
        <v>788</v>
      </c>
      <c r="EG14"/>
      <c r="EH14"/>
      <c r="EK14" s="1" t="s">
        <v>1406</v>
      </c>
      <c r="EL14" s="101"/>
      <c r="EM14" s="101"/>
      <c r="EN14" s="101"/>
      <c r="EO14" s="101"/>
    </row>
    <row r="15" spans="1:148">
      <c r="A15" s="94"/>
      <c r="B15" s="94"/>
      <c r="C15" s="94"/>
      <c r="D15" s="94"/>
      <c r="E15" s="94"/>
      <c r="F15" s="94"/>
      <c r="G15" s="94"/>
      <c r="H15" s="94"/>
      <c r="I15" s="94"/>
      <c r="J15" s="95">
        <v>12</v>
      </c>
      <c r="K15" s="94"/>
      <c r="L15" s="94" t="s">
        <v>789</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790</v>
      </c>
      <c r="AK15" s="99"/>
      <c r="AL15" s="99"/>
      <c r="AM15" s="107"/>
      <c r="AN15" s="116"/>
      <c r="AO15" s="94"/>
      <c r="AP15" s="94"/>
      <c r="AQ15" s="98"/>
      <c r="AR15" s="98"/>
      <c r="AS15" s="94"/>
      <c r="AT15" s="94"/>
      <c r="AU15" s="98"/>
      <c r="AV15" s="98"/>
      <c r="AW15" s="101"/>
      <c r="AX15" s="94"/>
      <c r="AY15" s="94"/>
      <c r="AZ15" s="94"/>
      <c r="BA15" s="99"/>
      <c r="BB15" s="102"/>
      <c r="BC15" s="102"/>
      <c r="BD15" s="102" t="s">
        <v>791</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792</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793</v>
      </c>
      <c r="DT15" s="98"/>
      <c r="DU15" s="98"/>
      <c r="DV15" s="98" t="s">
        <v>794</v>
      </c>
      <c r="EG15"/>
      <c r="EH15"/>
      <c r="EK15" s="1" t="s">
        <v>1407</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107"/>
      <c r="AN16" s="116"/>
      <c r="AO16" s="94"/>
      <c r="AP16" s="94"/>
      <c r="AQ16" s="98"/>
      <c r="AR16" s="98"/>
      <c r="AS16" s="94"/>
      <c r="AT16" s="94"/>
      <c r="AU16" s="98"/>
      <c r="AV16" s="98"/>
      <c r="AW16" s="101"/>
      <c r="AX16" s="94"/>
      <c r="AY16" s="94"/>
      <c r="AZ16" s="94"/>
      <c r="BA16" s="99"/>
      <c r="BB16" s="102"/>
      <c r="BC16" s="102"/>
      <c r="BD16" s="102" t="s">
        <v>795</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796</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225</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107"/>
      <c r="AN17" s="116"/>
      <c r="AO17" s="94"/>
      <c r="AP17" s="94"/>
      <c r="AQ17" s="98"/>
      <c r="AR17" s="98"/>
      <c r="AS17" s="94"/>
      <c r="AT17" s="94"/>
      <c r="AU17" s="98"/>
      <c r="AV17" s="98"/>
      <c r="AW17" s="101"/>
      <c r="AX17" s="94"/>
      <c r="AY17" s="94"/>
      <c r="AZ17" s="94"/>
      <c r="BA17" s="99"/>
      <c r="BB17" s="102"/>
      <c r="BC17" s="102"/>
      <c r="BD17" s="102" t="s">
        <v>797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798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107"/>
      <c r="AN18" s="116"/>
      <c r="AO18" s="94"/>
      <c r="AP18" s="94"/>
      <c r="AQ18" s="98"/>
      <c r="AR18" s="98"/>
      <c r="AS18" s="94"/>
      <c r="AT18" s="94"/>
      <c r="AU18" s="98"/>
      <c r="AV18" s="98"/>
      <c r="AW18" s="98"/>
      <c r="AX18" s="94"/>
      <c r="AY18" s="94"/>
      <c r="AZ18" s="94"/>
      <c r="BA18" s="99"/>
      <c r="BB18" s="102"/>
      <c r="BC18" s="102"/>
      <c r="BD18" s="102" t="s">
        <v>799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800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107"/>
      <c r="AN19" s="116"/>
      <c r="AO19" s="94"/>
      <c r="AP19" s="94"/>
      <c r="AQ19" s="98"/>
      <c r="AR19" s="98"/>
      <c r="AS19" s="94"/>
      <c r="AT19" s="94"/>
      <c r="AU19" s="98"/>
      <c r="AV19" s="98"/>
      <c r="AW19" s="98"/>
      <c r="AX19" s="94"/>
      <c r="AY19" s="94"/>
      <c r="AZ19" s="94"/>
      <c r="BA19" s="99"/>
      <c r="BB19" s="102"/>
      <c r="BC19" s="102"/>
      <c r="BD19" s="102" t="s">
        <v>801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802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107"/>
      <c r="AN20" s="116"/>
      <c r="AO20" s="94"/>
      <c r="AP20" s="94"/>
      <c r="AQ20" s="98"/>
      <c r="AR20" s="98"/>
      <c r="AS20" s="94"/>
      <c r="AT20" s="94"/>
      <c r="AU20" s="98"/>
      <c r="AV20" s="98"/>
      <c r="AW20" s="98"/>
      <c r="AX20" s="94"/>
      <c r="AY20" s="94"/>
      <c r="AZ20" s="94"/>
      <c r="BA20" s="99"/>
      <c r="BB20" s="102"/>
      <c r="BC20" s="102"/>
      <c r="BD20" s="102" t="s">
        <v>803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107"/>
      <c r="AN21" s="116"/>
      <c r="AO21" s="94"/>
      <c r="AP21" s="94"/>
      <c r="AQ21" s="98"/>
      <c r="AR21" s="98"/>
      <c r="AS21" s="94"/>
      <c r="AT21" s="94"/>
      <c r="AU21" s="98"/>
      <c r="AV21" s="98"/>
      <c r="AW21" s="98"/>
      <c r="AX21" s="94"/>
      <c r="AY21" s="94"/>
      <c r="AZ21" s="94"/>
      <c r="BA21" s="99"/>
      <c r="BB21" s="102"/>
      <c r="BC21" s="102"/>
      <c r="BD21" s="102" t="s">
        <v>804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805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107"/>
      <c r="AN22" s="116"/>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806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107"/>
      <c r="AN23" s="116"/>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107"/>
      <c r="AN24" s="116"/>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107"/>
      <c r="AN25" s="116"/>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107"/>
      <c r="AN26" s="116"/>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807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107"/>
      <c r="AN27" s="116"/>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808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107"/>
      <c r="AN28" s="116"/>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809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107"/>
      <c r="AN29" s="116"/>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107"/>
      <c r="AN30" s="116"/>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107"/>
      <c r="AN31" s="116"/>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810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107"/>
      <c r="AN32" s="116"/>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107"/>
      <c r="AN33" s="116"/>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107"/>
      <c r="AN34" s="116"/>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107"/>
      <c r="AN35" s="116"/>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107"/>
      <c r="AN36" s="116"/>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107"/>
      <c r="AN37" s="116"/>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107"/>
      <c r="AN38" s="116"/>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107"/>
      <c r="AN39" s="116"/>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107"/>
      <c r="AN40" s="116"/>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107"/>
      <c r="AN41" s="116"/>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107"/>
      <c r="AN42" s="116"/>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107"/>
      <c r="AN43" s="116"/>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107"/>
      <c r="AN44" s="116"/>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107"/>
      <c r="AN45" s="116"/>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107"/>
      <c r="AN46" s="116"/>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107"/>
      <c r="AN47" s="116"/>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811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107"/>
      <c r="AN48" s="116"/>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107"/>
      <c r="AN49" s="116"/>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107"/>
      <c r="AN50" s="116"/>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108">
        <v>41</v>
      </c>
      <c r="Z51" s="94"/>
      <c r="AA51" s="94"/>
      <c r="AB51" s="94"/>
      <c r="AC51" s="94"/>
      <c r="AD51" s="96"/>
      <c r="AE51" s="94"/>
      <c r="AF51" s="97"/>
      <c r="AG51" s="98"/>
      <c r="AH51" s="94"/>
      <c r="AI51" s="94"/>
      <c r="AJ51" s="94"/>
      <c r="AK51" s="99"/>
      <c r="AL51" s="99"/>
      <c r="AM51" s="107"/>
      <c r="AN51" s="116"/>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108">
        <v>42</v>
      </c>
      <c r="Z52" s="94"/>
      <c r="AA52" s="94"/>
      <c r="AB52" s="94"/>
      <c r="AC52" s="94"/>
      <c r="AD52" s="96"/>
      <c r="AE52" s="94"/>
      <c r="AF52" s="97"/>
      <c r="AG52" s="98"/>
      <c r="AH52" s="94"/>
      <c r="AI52" s="94"/>
      <c r="AJ52" s="94"/>
      <c r="AK52" s="99"/>
      <c r="AL52" s="99"/>
      <c r="AM52" s="107"/>
      <c r="AN52" s="116"/>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108">
        <v>43</v>
      </c>
      <c r="Z53" s="94"/>
      <c r="AA53" s="94"/>
      <c r="AB53" s="94"/>
      <c r="AC53" s="94"/>
      <c r="AD53" s="96"/>
      <c r="AE53" s="94"/>
      <c r="AF53" s="97"/>
      <c r="AG53" s="98"/>
      <c r="AH53" s="94"/>
      <c r="AI53" s="94"/>
      <c r="AJ53" s="94"/>
      <c r="AK53" s="99"/>
      <c r="AL53" s="99"/>
      <c r="AM53" s="107"/>
      <c r="AN53" s="116"/>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108">
        <v>44</v>
      </c>
      <c r="Z54" s="94"/>
      <c r="AA54" s="94"/>
      <c r="AB54" s="94"/>
      <c r="AC54" s="94"/>
      <c r="AD54" s="96"/>
      <c r="AE54" s="94"/>
      <c r="AF54" s="97"/>
      <c r="AG54" s="98"/>
      <c r="AH54" s="94"/>
      <c r="AI54" s="94"/>
      <c r="AJ54" s="94"/>
      <c r="AK54" s="99"/>
      <c r="AL54" s="99"/>
      <c r="AM54" s="107"/>
      <c r="AN54" s="116"/>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108">
        <v>45</v>
      </c>
      <c r="Z55" s="94"/>
      <c r="AA55" s="94"/>
      <c r="AB55" s="94"/>
      <c r="AC55" s="94"/>
      <c r="AD55" s="96"/>
      <c r="AE55" s="94"/>
      <c r="AF55" s="97"/>
      <c r="AG55" s="98"/>
      <c r="AH55" s="94"/>
      <c r="AI55" s="94"/>
      <c r="AJ55" s="94"/>
      <c r="AK55" s="99"/>
      <c r="AL55" s="99"/>
      <c r="AM55" s="107"/>
      <c r="AN55" s="116"/>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108">
        <v>46</v>
      </c>
      <c r="Z56" s="94"/>
      <c r="AA56" s="94"/>
      <c r="AB56" s="94"/>
      <c r="AC56" s="94"/>
      <c r="AD56" s="96"/>
      <c r="AE56" s="94"/>
      <c r="AF56" s="97"/>
      <c r="AG56" s="98"/>
      <c r="AH56" s="94"/>
      <c r="AI56" s="94"/>
      <c r="AJ56" s="94"/>
      <c r="AK56" s="99"/>
      <c r="AL56" s="99"/>
      <c r="AM56" s="107"/>
      <c r="AN56" s="116"/>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108">
        <v>47</v>
      </c>
      <c r="Z57" s="94"/>
      <c r="AA57" s="94"/>
      <c r="AB57" s="94"/>
      <c r="AC57" s="94"/>
      <c r="AD57" s="96"/>
      <c r="AE57" s="94"/>
      <c r="AF57" s="97"/>
      <c r="AG57" s="98"/>
      <c r="AH57" s="94"/>
      <c r="AI57" s="94"/>
      <c r="AJ57" s="94"/>
      <c r="AK57" s="99"/>
      <c r="AL57" s="99"/>
      <c r="AM57" s="107"/>
      <c r="AN57" s="116"/>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108">
        <v>48</v>
      </c>
      <c r="Z58" s="94"/>
      <c r="AA58" s="94"/>
      <c r="AB58" s="94"/>
      <c r="AC58" s="94"/>
      <c r="AD58" s="96"/>
      <c r="AE58" s="94"/>
      <c r="AF58" s="97"/>
      <c r="AG58" s="98"/>
      <c r="AH58" s="94"/>
      <c r="AI58" s="94"/>
      <c r="AJ58" s="94"/>
      <c r="AK58" s="99"/>
      <c r="AL58" s="99"/>
      <c r="AM58" s="107"/>
      <c r="AN58" s="116"/>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108">
        <v>49</v>
      </c>
      <c r="Z59" s="94"/>
      <c r="AA59" s="94"/>
      <c r="AB59" s="94"/>
      <c r="AC59" s="94"/>
      <c r="AD59" s="96"/>
      <c r="AE59" s="94"/>
      <c r="AF59" s="97"/>
      <c r="AG59" s="98"/>
      <c r="AH59" s="94"/>
      <c r="AI59" s="94"/>
      <c r="AJ59" s="94"/>
      <c r="AK59" s="99"/>
      <c r="AL59" s="99"/>
      <c r="AM59" s="107"/>
      <c r="AN59" s="116"/>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108">
        <v>50</v>
      </c>
      <c r="Z60" s="94"/>
      <c r="AA60" s="94"/>
      <c r="AB60" s="94"/>
      <c r="AC60" s="94"/>
      <c r="AD60" s="96"/>
      <c r="AE60" s="94"/>
      <c r="AF60" s="97"/>
      <c r="AG60" s="98"/>
      <c r="AH60" s="94"/>
      <c r="AI60" s="94"/>
      <c r="AJ60" s="94"/>
      <c r="AK60" s="99"/>
      <c r="AL60" s="99"/>
      <c r="AM60" s="107"/>
      <c r="AN60" s="116"/>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108">
        <v>51</v>
      </c>
      <c r="Z61" s="94"/>
      <c r="AA61" s="94"/>
      <c r="AB61" s="94"/>
      <c r="AC61" s="94"/>
      <c r="AD61" s="96"/>
      <c r="AE61" s="94"/>
      <c r="AF61" s="97"/>
      <c r="AG61" s="98"/>
      <c r="AH61" s="94"/>
      <c r="AI61" s="94"/>
      <c r="AJ61" s="94"/>
      <c r="AK61" s="99"/>
      <c r="AL61" s="99"/>
      <c r="AM61" s="107"/>
      <c r="AN61" s="116"/>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108" t="s">
        <v>812</v>
      </c>
      <c r="Z62" s="94"/>
      <c r="AA62" s="94"/>
      <c r="AB62" s="94"/>
      <c r="AC62" s="94"/>
      <c r="AD62" s="96"/>
      <c r="AE62" s="94"/>
      <c r="AF62" s="97"/>
      <c r="AG62" s="98"/>
      <c r="AH62" s="94"/>
      <c r="AI62" s="94"/>
      <c r="AJ62" s="94"/>
      <c r="AK62" s="99"/>
      <c r="AL62" s="99"/>
      <c r="AM62" s="107"/>
      <c r="AN62" s="116"/>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108" t="s">
        <v>813</v>
      </c>
      <c r="Z63" s="94"/>
      <c r="AA63" s="94"/>
      <c r="AB63" s="94"/>
      <c r="AC63" s="94"/>
      <c r="AD63" s="96"/>
      <c r="AE63" s="94"/>
      <c r="AF63" s="97"/>
      <c r="AG63" s="98"/>
      <c r="AH63" s="94"/>
      <c r="AI63" s="94"/>
      <c r="AJ63" s="94"/>
      <c r="AK63" s="99"/>
      <c r="AL63" s="99"/>
      <c r="AM63" s="107"/>
      <c r="AN63" s="116"/>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108">
        <v>52</v>
      </c>
      <c r="Z64" s="94"/>
      <c r="AA64" s="94"/>
      <c r="AB64" s="94"/>
      <c r="AC64" s="94"/>
      <c r="AD64" s="96"/>
      <c r="AE64" s="94"/>
      <c r="AF64" s="97"/>
      <c r="AG64" s="98"/>
      <c r="AH64" s="94"/>
      <c r="AI64" s="94"/>
      <c r="AJ64" s="94"/>
      <c r="AK64" s="99"/>
      <c r="AL64" s="99"/>
      <c r="AM64" s="107"/>
      <c r="AN64" s="116"/>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108">
        <v>53</v>
      </c>
      <c r="Z65" s="94"/>
      <c r="AA65" s="94"/>
      <c r="AB65" s="94"/>
      <c r="AC65" s="94"/>
      <c r="AD65" s="96"/>
      <c r="AE65" s="94"/>
      <c r="AF65" s="97"/>
      <c r="AG65" s="98"/>
      <c r="AH65" s="94"/>
      <c r="AI65" s="94"/>
      <c r="AJ65" s="94"/>
      <c r="AK65" s="99"/>
      <c r="AL65" s="99"/>
      <c r="AM65" s="94"/>
      <c r="AN65" s="116"/>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108">
        <v>54</v>
      </c>
      <c r="Z66" s="94"/>
      <c r="AA66" s="94"/>
      <c r="AB66" s="94"/>
      <c r="AC66" s="94"/>
      <c r="AD66" s="96"/>
      <c r="AE66" s="94"/>
      <c r="AF66" s="97"/>
      <c r="AG66" s="98"/>
      <c r="AH66" s="94"/>
      <c r="AI66" s="94"/>
      <c r="AJ66" s="94"/>
      <c r="AK66" s="99"/>
      <c r="AL66" s="99"/>
      <c r="AM66" s="94"/>
      <c r="AN66" s="116"/>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108">
        <v>55</v>
      </c>
      <c r="Z67" s="94"/>
      <c r="AA67" s="94"/>
      <c r="AB67" s="94"/>
      <c r="AC67" s="94"/>
      <c r="AD67" s="96"/>
      <c r="AE67" s="94"/>
      <c r="AF67" s="97"/>
      <c r="AG67" s="98"/>
      <c r="AH67" s="94"/>
      <c r="AI67" s="94"/>
      <c r="AJ67" s="94"/>
      <c r="AK67" s="99"/>
      <c r="AL67" s="99"/>
      <c r="AM67" s="94"/>
      <c r="AN67" s="116"/>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108">
        <v>56</v>
      </c>
      <c r="Z68" s="94"/>
      <c r="AA68" s="94"/>
      <c r="AB68" s="94"/>
      <c r="AC68" s="94"/>
      <c r="AD68" s="96"/>
      <c r="AE68" s="94"/>
      <c r="AF68" s="97"/>
      <c r="AG68" s="98"/>
      <c r="AH68" s="94"/>
      <c r="AI68" s="94"/>
      <c r="AJ68" s="94"/>
      <c r="AK68" s="99"/>
      <c r="AL68" s="99"/>
      <c r="AM68" s="94"/>
      <c r="AN68" s="116"/>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108">
        <v>57</v>
      </c>
      <c r="Z69" s="94"/>
      <c r="AA69" s="94"/>
      <c r="AB69" s="94"/>
      <c r="AC69" s="94"/>
      <c r="AD69" s="96"/>
      <c r="AE69" s="94"/>
      <c r="AF69" s="97"/>
      <c r="AG69" s="98"/>
      <c r="AH69" s="94"/>
      <c r="AI69" s="94"/>
      <c r="AJ69" s="94"/>
      <c r="AK69" s="99"/>
      <c r="AL69" s="99"/>
      <c r="AM69" s="94"/>
      <c r="AN69" s="116"/>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108">
        <v>58</v>
      </c>
      <c r="Z70" s="94"/>
      <c r="AA70" s="94"/>
      <c r="AB70" s="94"/>
      <c r="AC70" s="94"/>
      <c r="AD70" s="96"/>
      <c r="AE70" s="94"/>
      <c r="AF70" s="97"/>
      <c r="AG70" s="98"/>
      <c r="AH70" s="94"/>
      <c r="AI70" s="94"/>
      <c r="AJ70" s="94"/>
      <c r="AK70" s="99"/>
      <c r="AL70" s="99"/>
      <c r="AM70" s="94"/>
      <c r="AN70" s="116"/>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108">
        <v>59</v>
      </c>
      <c r="Z71" s="94"/>
      <c r="AA71" s="94"/>
      <c r="AB71" s="94"/>
      <c r="AC71" s="94"/>
      <c r="AD71" s="96"/>
      <c r="AE71" s="94"/>
      <c r="AF71" s="97"/>
      <c r="AG71" s="98"/>
      <c r="AH71" s="94"/>
      <c r="AI71" s="94"/>
      <c r="AJ71" s="94"/>
      <c r="AK71" s="99"/>
      <c r="AL71" s="99"/>
      <c r="AM71" s="94"/>
      <c r="AN71" s="116"/>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108">
        <v>60</v>
      </c>
      <c r="Z72" s="94"/>
      <c r="AA72" s="94"/>
      <c r="AB72" s="94"/>
      <c r="AC72" s="94"/>
      <c r="AD72" s="96"/>
      <c r="AE72" s="94"/>
      <c r="AF72" s="97"/>
      <c r="AG72" s="98"/>
      <c r="AH72" s="94"/>
      <c r="AI72" s="94"/>
      <c r="AJ72" s="94"/>
      <c r="AK72" s="99"/>
      <c r="AL72" s="99"/>
      <c r="AM72" s="94"/>
      <c r="AN72" s="116"/>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108">
        <v>61</v>
      </c>
      <c r="Z73" s="94"/>
      <c r="AA73" s="94"/>
      <c r="AB73" s="94"/>
      <c r="AC73" s="94"/>
      <c r="AD73" s="96"/>
      <c r="AE73" s="94"/>
      <c r="AF73" s="97"/>
      <c r="AG73" s="98"/>
      <c r="AH73" s="94"/>
      <c r="AI73" s="94"/>
      <c r="AJ73" s="94"/>
      <c r="AK73" s="99"/>
      <c r="AL73" s="99"/>
      <c r="AM73" s="94"/>
      <c r="AN73" s="116"/>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108">
        <v>62</v>
      </c>
      <c r="Z74" s="94"/>
      <c r="AA74" s="94"/>
      <c r="AB74" s="94"/>
      <c r="AC74" s="94"/>
      <c r="AD74" s="96"/>
      <c r="AE74" s="94"/>
      <c r="AF74" s="97"/>
      <c r="AG74" s="98"/>
      <c r="AH74" s="94"/>
      <c r="AI74" s="94"/>
      <c r="AJ74" s="94"/>
      <c r="AK74" s="99"/>
      <c r="AL74" s="99"/>
      <c r="AM74" s="94"/>
      <c r="AN74" s="116"/>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108">
        <v>63</v>
      </c>
      <c r="Z75" s="94"/>
      <c r="AA75" s="94"/>
      <c r="AB75" s="94"/>
      <c r="AC75" s="94"/>
      <c r="AD75" s="96"/>
      <c r="AE75" s="94"/>
      <c r="AF75" s="97"/>
      <c r="AG75" s="98"/>
      <c r="AH75" s="94"/>
      <c r="AI75" s="94"/>
      <c r="AJ75" s="94"/>
      <c r="AK75" s="99"/>
      <c r="AL75" s="99"/>
      <c r="AM75" s="94"/>
      <c r="AN75" s="116"/>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108" t="s">
        <v>814</v>
      </c>
      <c r="Z76" s="94"/>
      <c r="AA76" s="94"/>
      <c r="AB76" s="94"/>
      <c r="AC76" s="94"/>
      <c r="AD76" s="96"/>
      <c r="AE76" s="94"/>
      <c r="AF76" s="97"/>
      <c r="AG76" s="98"/>
      <c r="AH76" s="94"/>
      <c r="AI76" s="94"/>
      <c r="AJ76" s="94"/>
      <c r="AK76" s="99"/>
      <c r="AL76" s="99"/>
      <c r="AM76" s="94"/>
      <c r="AN76" s="116"/>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108" t="s">
        <v>815</v>
      </c>
      <c r="Z77" s="94"/>
      <c r="AA77" s="94"/>
      <c r="AB77" s="94"/>
      <c r="AC77" s="94"/>
      <c r="AD77" s="96"/>
      <c r="AE77" s="94"/>
      <c r="AF77" s="97"/>
      <c r="AG77" s="98"/>
      <c r="AH77" s="94"/>
      <c r="AI77" s="94"/>
      <c r="AJ77" s="94"/>
      <c r="AK77" s="99"/>
      <c r="AL77" s="99"/>
      <c r="AM77" s="94"/>
      <c r="AN77" s="116"/>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108">
        <v>64</v>
      </c>
      <c r="Z78" s="94"/>
      <c r="AA78" s="94"/>
      <c r="AB78" s="94"/>
      <c r="AC78" s="94"/>
      <c r="AD78" s="96"/>
      <c r="AE78" s="94"/>
      <c r="AF78" s="97"/>
      <c r="AG78" s="98"/>
      <c r="AH78" s="94"/>
      <c r="AI78" s="94"/>
      <c r="AJ78" s="94"/>
      <c r="AK78" s="99"/>
      <c r="AL78" s="99"/>
      <c r="AM78" s="94"/>
      <c r="AN78" s="116"/>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108" t="s">
        <v>816</v>
      </c>
      <c r="Z79" s="94"/>
      <c r="AA79" s="94"/>
      <c r="AB79" s="94"/>
      <c r="AC79" s="94"/>
      <c r="AD79" s="96"/>
      <c r="AE79" s="94"/>
      <c r="AF79" s="97"/>
      <c r="AG79" s="98"/>
      <c r="AH79" s="94"/>
      <c r="AI79" s="94"/>
      <c r="AJ79" s="94"/>
      <c r="AK79" s="99"/>
      <c r="AL79" s="99"/>
      <c r="AM79" s="94"/>
      <c r="AN79" s="116"/>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108">
        <v>65</v>
      </c>
      <c r="Z80" s="94"/>
      <c r="AA80" s="94"/>
      <c r="AB80" s="94"/>
      <c r="AC80" s="94"/>
      <c r="AD80" s="96"/>
      <c r="AE80" s="94"/>
      <c r="AF80" s="97"/>
      <c r="AG80" s="98"/>
      <c r="AH80" s="94"/>
      <c r="AI80" s="94"/>
      <c r="AJ80" s="94"/>
      <c r="AK80" s="99"/>
      <c r="AL80" s="99"/>
      <c r="AM80" s="94"/>
      <c r="AN80" s="116"/>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108">
        <v>66</v>
      </c>
      <c r="Z81" s="94"/>
      <c r="AA81" s="94"/>
      <c r="AB81" s="94"/>
      <c r="AC81" s="94"/>
      <c r="AD81" s="96"/>
      <c r="AE81" s="94"/>
      <c r="AF81" s="97"/>
      <c r="AG81" s="98"/>
      <c r="AH81" s="94"/>
      <c r="AI81" s="94"/>
      <c r="AJ81" s="94"/>
      <c r="AK81" s="99"/>
      <c r="AL81" s="99"/>
      <c r="AM81" s="94"/>
      <c r="AN81" s="116"/>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108" t="s">
        <v>817</v>
      </c>
      <c r="Z82" s="94"/>
      <c r="AA82" s="94"/>
      <c r="AB82" s="94"/>
      <c r="AC82" s="94"/>
      <c r="AD82" s="96"/>
      <c r="AE82" s="94"/>
      <c r="AF82" s="97"/>
      <c r="AG82" s="98"/>
      <c r="AH82" s="94"/>
      <c r="AI82" s="94"/>
      <c r="AJ82" s="94"/>
      <c r="AK82" s="99"/>
      <c r="AL82" s="99"/>
      <c r="AM82" s="94"/>
      <c r="AN82" s="116"/>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108" t="s">
        <v>818</v>
      </c>
      <c r="Z83" s="94"/>
      <c r="AA83" s="94"/>
      <c r="AB83" s="94"/>
      <c r="AC83" s="94"/>
      <c r="AD83" s="96"/>
      <c r="AE83" s="94"/>
      <c r="AF83" s="97"/>
      <c r="AG83" s="98"/>
      <c r="AH83" s="94"/>
      <c r="AI83" s="94"/>
      <c r="AJ83" s="94"/>
      <c r="AK83" s="99"/>
      <c r="AL83" s="99"/>
      <c r="AM83" s="94"/>
      <c r="AN83" s="116"/>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108" t="s">
        <v>819</v>
      </c>
      <c r="Z84" s="94"/>
      <c r="AA84" s="94"/>
      <c r="AB84" s="94"/>
      <c r="AC84" s="94"/>
      <c r="AD84" s="96"/>
      <c r="AE84" s="94"/>
      <c r="AF84" s="97"/>
      <c r="AG84" s="98"/>
      <c r="AH84" s="94"/>
      <c r="AI84" s="94"/>
      <c r="AJ84" s="94"/>
      <c r="AK84" s="99"/>
      <c r="AL84" s="99"/>
      <c r="AM84" s="94"/>
      <c r="AN84" s="116"/>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108" t="s">
        <v>820</v>
      </c>
      <c r="Z85" s="94"/>
      <c r="AA85" s="94"/>
      <c r="AB85" s="94"/>
      <c r="AC85" s="94"/>
      <c r="AD85" s="96"/>
      <c r="AE85" s="94"/>
      <c r="AF85" s="97"/>
      <c r="AG85" s="98"/>
      <c r="AH85" s="94"/>
      <c r="AI85" s="94"/>
      <c r="AJ85" s="94"/>
      <c r="AK85" s="99"/>
      <c r="AL85" s="99"/>
      <c r="AM85" s="94"/>
      <c r="AN85" s="116"/>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108" t="s">
        <v>821</v>
      </c>
      <c r="Z86" s="94"/>
      <c r="AA86" s="94"/>
      <c r="AB86" s="94"/>
      <c r="AC86" s="94"/>
      <c r="AD86" s="96"/>
      <c r="AE86" s="94"/>
      <c r="AF86" s="97"/>
      <c r="AG86" s="98"/>
      <c r="AH86" s="94"/>
      <c r="AI86" s="94"/>
      <c r="AJ86" s="94"/>
      <c r="AK86" s="99"/>
      <c r="AL86" s="99"/>
      <c r="AM86" s="94"/>
      <c r="AN86" s="116"/>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108" t="s">
        <v>822</v>
      </c>
      <c r="Z87" s="94"/>
      <c r="AA87" s="94"/>
      <c r="AB87" s="94"/>
      <c r="AC87" s="94"/>
      <c r="AD87" s="96"/>
      <c r="AE87" s="94"/>
      <c r="AF87" s="97"/>
      <c r="AG87" s="98"/>
      <c r="AH87" s="94"/>
      <c r="AI87" s="94"/>
      <c r="AJ87" s="94"/>
      <c r="AK87" s="99"/>
      <c r="AL87" s="99"/>
      <c r="AM87" s="94"/>
      <c r="AN87" s="116"/>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108" t="s">
        <v>823</v>
      </c>
      <c r="Z88" s="94"/>
      <c r="AA88" s="94"/>
      <c r="AB88" s="94"/>
      <c r="AC88" s="94"/>
      <c r="AD88" s="96"/>
      <c r="AE88" s="94"/>
      <c r="AF88" s="97"/>
      <c r="AG88" s="98"/>
      <c r="AH88" s="94"/>
      <c r="AI88" s="94"/>
      <c r="AJ88" s="94"/>
      <c r="AK88" s="99"/>
      <c r="AL88" s="99"/>
      <c r="AM88" s="94"/>
      <c r="AN88" s="116"/>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108">
        <v>67</v>
      </c>
      <c r="Z89" s="94"/>
      <c r="AA89" s="94"/>
      <c r="AB89" s="94"/>
      <c r="AC89" s="94"/>
      <c r="AD89" s="96"/>
      <c r="AE89" s="94"/>
      <c r="AF89" s="97"/>
      <c r="AG89" s="98"/>
      <c r="AH89" s="94"/>
      <c r="AI89" s="94"/>
      <c r="AJ89" s="94"/>
      <c r="AK89" s="99"/>
      <c r="AL89" s="99"/>
      <c r="AM89" s="94"/>
      <c r="AN89" s="116"/>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108">
        <v>68</v>
      </c>
      <c r="Z90" s="94"/>
      <c r="AA90" s="94"/>
      <c r="AB90" s="94"/>
      <c r="AC90" s="94"/>
      <c r="AD90" s="96"/>
      <c r="AE90" s="94"/>
      <c r="AF90" s="97"/>
      <c r="AG90" s="98"/>
      <c r="AH90" s="94"/>
      <c r="AI90" s="94"/>
      <c r="AJ90" s="94"/>
      <c r="AK90" s="99"/>
      <c r="AL90" s="99"/>
      <c r="AM90" s="94"/>
      <c r="AN90" s="116"/>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108" t="s">
        <v>824</v>
      </c>
      <c r="Z91" s="94"/>
      <c r="AA91" s="94"/>
      <c r="AB91" s="94"/>
      <c r="AC91" s="94"/>
      <c r="AD91" s="96"/>
      <c r="AE91" s="94"/>
      <c r="AF91" s="97"/>
      <c r="AG91" s="98"/>
      <c r="AH91" s="94"/>
      <c r="AI91" s="94"/>
      <c r="AJ91" s="94"/>
      <c r="AK91" s="99"/>
      <c r="AL91" s="99"/>
      <c r="AM91" s="94"/>
      <c r="AN91" s="116"/>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108">
        <v>69</v>
      </c>
      <c r="Z92" s="94"/>
      <c r="AA92" s="94"/>
      <c r="AB92" s="94"/>
      <c r="AC92" s="94"/>
      <c r="AD92" s="96"/>
      <c r="AE92" s="94"/>
      <c r="AF92" s="97"/>
      <c r="AG92" s="98"/>
      <c r="AH92" s="94"/>
      <c r="AI92" s="94"/>
      <c r="AJ92" s="94"/>
      <c r="AK92" s="99"/>
      <c r="AL92" s="99"/>
      <c r="AM92" s="94"/>
      <c r="AN92" s="116"/>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108" t="s">
        <v>825</v>
      </c>
      <c r="Z93" s="94"/>
      <c r="AA93" s="94"/>
      <c r="AB93" s="94"/>
      <c r="AC93" s="94"/>
      <c r="AD93" s="96"/>
      <c r="AE93" s="94"/>
      <c r="AF93" s="97"/>
      <c r="AG93" s="98"/>
      <c r="AH93" s="94"/>
      <c r="AI93" s="94"/>
      <c r="AJ93" s="94"/>
      <c r="AK93" s="99"/>
      <c r="AL93" s="99"/>
      <c r="AM93" s="94"/>
      <c r="AN93" s="116"/>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108">
        <v>70</v>
      </c>
      <c r="Z94" s="94"/>
      <c r="AA94" s="94"/>
      <c r="AB94" s="94"/>
      <c r="AC94" s="94"/>
      <c r="AD94" s="96"/>
      <c r="AE94" s="94"/>
      <c r="AF94" s="97"/>
      <c r="AG94" s="98"/>
      <c r="AH94" s="94"/>
      <c r="AI94" s="94"/>
      <c r="AJ94" s="94"/>
      <c r="AK94" s="99"/>
      <c r="AL94" s="99"/>
      <c r="AM94" s="94"/>
      <c r="AN94" s="116"/>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108" t="s">
        <v>826</v>
      </c>
      <c r="Z95" s="94"/>
      <c r="AA95" s="94"/>
      <c r="AB95" s="94"/>
      <c r="AC95" s="94"/>
      <c r="AD95" s="96"/>
      <c r="AE95" s="94"/>
      <c r="AF95" s="97"/>
      <c r="AG95" s="98"/>
      <c r="AH95" s="94"/>
      <c r="AI95" s="94"/>
      <c r="AJ95" s="94"/>
      <c r="AK95" s="99"/>
      <c r="AL95" s="99"/>
      <c r="AM95" s="94"/>
      <c r="AN95" s="116"/>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108">
        <v>71</v>
      </c>
      <c r="Z96" s="94"/>
      <c r="AA96" s="94"/>
      <c r="AB96" s="94"/>
      <c r="AC96" s="94"/>
      <c r="AD96" s="96"/>
      <c r="AE96" s="94"/>
      <c r="AF96" s="97"/>
      <c r="AG96" s="98"/>
      <c r="AH96" s="94"/>
      <c r="AI96" s="94"/>
      <c r="AJ96" s="94"/>
      <c r="AK96" s="99"/>
      <c r="AL96" s="99"/>
      <c r="AM96" s="94"/>
      <c r="AN96" s="116"/>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108" t="s">
        <v>827</v>
      </c>
      <c r="Z97" s="94"/>
      <c r="AA97" s="94"/>
      <c r="AB97" s="94"/>
      <c r="AC97" s="94"/>
      <c r="AD97" s="96"/>
      <c r="AE97" s="94"/>
      <c r="AF97" s="97"/>
      <c r="AG97" s="98"/>
      <c r="AH97" s="94"/>
      <c r="AI97" s="94"/>
      <c r="AJ97" s="94"/>
      <c r="AK97" s="99"/>
      <c r="AL97" s="99"/>
      <c r="AM97" s="94"/>
      <c r="AN97" s="116"/>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108" t="s">
        <v>828</v>
      </c>
      <c r="Z98" s="94"/>
      <c r="AA98" s="94"/>
      <c r="AB98" s="94"/>
      <c r="AC98" s="94"/>
      <c r="AD98" s="96"/>
      <c r="AE98" s="94"/>
      <c r="AF98" s="97"/>
      <c r="AG98" s="98"/>
      <c r="AH98" s="94"/>
      <c r="AI98" s="94"/>
      <c r="AJ98" s="94"/>
      <c r="AK98" s="99"/>
      <c r="AL98" s="99"/>
      <c r="AM98" s="94"/>
      <c r="AN98" s="116"/>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108" t="s">
        <v>829</v>
      </c>
      <c r="Z99" s="94"/>
      <c r="AA99" s="94"/>
      <c r="AB99" s="94"/>
      <c r="AC99" s="94"/>
      <c r="AD99" s="96"/>
      <c r="AE99" s="94"/>
      <c r="AF99" s="97"/>
      <c r="AG99" s="98"/>
      <c r="AH99" s="94"/>
      <c r="AI99" s="94"/>
      <c r="AJ99" s="94"/>
      <c r="AK99" s="99"/>
      <c r="AL99" s="99"/>
      <c r="AM99" s="94"/>
      <c r="AN99" s="116"/>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108" t="s">
        <v>830</v>
      </c>
      <c r="Z100" s="94"/>
      <c r="AA100" s="94"/>
      <c r="AB100" s="94"/>
      <c r="AC100" s="94"/>
      <c r="AD100" s="96"/>
      <c r="AE100" s="94"/>
      <c r="AF100" s="97"/>
      <c r="AG100" s="98"/>
      <c r="AH100" s="94"/>
      <c r="AI100" s="94"/>
      <c r="AJ100" s="94"/>
      <c r="AK100" s="99"/>
      <c r="AL100" s="99"/>
      <c r="AM100" s="94"/>
      <c r="AN100" s="116"/>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108" t="s">
        <v>831</v>
      </c>
      <c r="Z101" s="94"/>
      <c r="AA101" s="94"/>
      <c r="AB101" s="94"/>
      <c r="AC101" s="94"/>
      <c r="AD101" s="96"/>
      <c r="AE101" s="94"/>
      <c r="AF101" s="97"/>
      <c r="AG101" s="98"/>
      <c r="AH101" s="94"/>
      <c r="AI101" s="94"/>
      <c r="AJ101" s="94"/>
      <c r="AK101" s="99"/>
      <c r="AL101" s="99"/>
      <c r="AM101" s="94"/>
      <c r="AN101" s="116"/>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108">
        <v>72</v>
      </c>
      <c r="Z102" s="94"/>
      <c r="AA102" s="94"/>
      <c r="AB102" s="94"/>
      <c r="AC102" s="94"/>
      <c r="AD102" s="96"/>
      <c r="AE102" s="94"/>
      <c r="AF102" s="97"/>
      <c r="AG102" s="98"/>
      <c r="AH102" s="94"/>
      <c r="AI102" s="94"/>
      <c r="AJ102" s="94"/>
      <c r="AK102" s="99"/>
      <c r="AL102" s="99"/>
      <c r="AM102" s="94"/>
      <c r="AN102" s="116"/>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108">
        <v>73</v>
      </c>
      <c r="Z103" s="94"/>
      <c r="AA103" s="94"/>
      <c r="AB103" s="94"/>
      <c r="AC103" s="94"/>
      <c r="AD103" s="96"/>
      <c r="AE103" s="94"/>
      <c r="AF103" s="97"/>
      <c r="AG103" s="98"/>
      <c r="AH103" s="94"/>
      <c r="AI103" s="94"/>
      <c r="AJ103" s="94"/>
      <c r="AK103" s="99"/>
      <c r="AL103" s="99"/>
      <c r="AM103" s="94"/>
      <c r="AN103" s="116"/>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108">
        <v>74</v>
      </c>
      <c r="Z104" s="94"/>
      <c r="AA104" s="94"/>
      <c r="AB104" s="94"/>
      <c r="AC104" s="94"/>
      <c r="AD104" s="96"/>
      <c r="AE104" s="94"/>
      <c r="AF104" s="97"/>
      <c r="AG104" s="98"/>
      <c r="AH104" s="94"/>
      <c r="AI104" s="94"/>
      <c r="AJ104" s="94"/>
      <c r="AK104" s="99"/>
      <c r="AL104" s="99"/>
      <c r="AM104" s="94"/>
      <c r="AN104" s="116"/>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16"/>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16"/>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16"/>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16"/>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16"/>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16"/>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16"/>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16"/>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16"/>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16"/>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16"/>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16"/>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16"/>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16"/>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16"/>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16"/>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16"/>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16"/>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16"/>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16"/>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16"/>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16"/>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504B-0936-40B3-85F1-0DBD3763B188}">
  <sheetPr codeName="Sheet5">
    <tabColor rgb="FFFFFF00"/>
  </sheetPr>
  <dimension ref="A1:F4"/>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1640625" bestFit="1" customWidth="1"/>
  </cols>
  <sheetData>
    <row r="1" spans="1:6">
      <c r="A1" s="117" t="s">
        <v>1117</v>
      </c>
      <c r="B1" s="117" t="s">
        <v>1118</v>
      </c>
      <c r="C1" s="117" t="s">
        <v>1119</v>
      </c>
      <c r="D1" s="117" t="s">
        <v>1120</v>
      </c>
      <c r="E1" s="117" t="s">
        <v>1121</v>
      </c>
      <c r="F1" s="180" t="s">
        <v>1153</v>
      </c>
    </row>
    <row r="2" spans="1:6">
      <c r="A2" t="s">
        <v>1123</v>
      </c>
      <c r="B2">
        <f>COUNTIF(様式第20!M:M,"*（エラー）*")</f>
        <v>9</v>
      </c>
      <c r="C2">
        <v>1</v>
      </c>
      <c r="D2">
        <v>11</v>
      </c>
      <c r="E2" s="222">
        <v>1</v>
      </c>
      <c r="F2">
        <v>93</v>
      </c>
    </row>
    <row r="3" spans="1:6">
      <c r="A3" t="s">
        <v>1256</v>
      </c>
      <c r="B3">
        <f>COUNTIF(指定を受けたい土地の所在地一覧!P:Q,"*（エラー）*")</f>
        <v>2</v>
      </c>
      <c r="C3">
        <v>18</v>
      </c>
      <c r="D3">
        <v>1</v>
      </c>
      <c r="E3" s="222">
        <v>1</v>
      </c>
    </row>
    <row r="4" spans="1:6">
      <c r="A4" t="s">
        <v>1124</v>
      </c>
      <c r="B4">
        <f>COUNTIF('（入力用シート）汚染状態一覧_様式20'!AG:AH,"*（エラー）*")</f>
        <v>2</v>
      </c>
      <c r="C4">
        <v>35</v>
      </c>
      <c r="D4">
        <v>1</v>
      </c>
      <c r="E4" s="222">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70C2-D5B0-4DD8-BDE7-B3DF4D1D2E42}">
  <sheetPr codeName="Sheet6">
    <tabColor rgb="FFFFFF00"/>
  </sheetPr>
  <dimension ref="A1:CO11"/>
  <sheetViews>
    <sheetView showGridLines="0" zoomScaleNormal="100" workbookViewId="0"/>
  </sheetViews>
  <sheetFormatPr defaultColWidth="8.58203125" defaultRowHeight="14"/>
  <cols>
    <col min="1" max="93" width="12.58203125" style="5" customWidth="1"/>
    <col min="94" max="16384" width="8.58203125" style="5"/>
  </cols>
  <sheetData>
    <row r="1" spans="1:93">
      <c r="A1" s="181" t="s">
        <v>1154</v>
      </c>
      <c r="B1" s="182" t="s">
        <v>1155</v>
      </c>
      <c r="C1" s="182" t="s">
        <v>1156</v>
      </c>
      <c r="D1" s="182" t="s">
        <v>1157</v>
      </c>
      <c r="E1" s="182" t="s">
        <v>1158</v>
      </c>
      <c r="F1" s="182" t="s">
        <v>1159</v>
      </c>
      <c r="G1" s="182" t="s">
        <v>1160</v>
      </c>
      <c r="H1" s="182" t="s">
        <v>1161</v>
      </c>
      <c r="I1" s="182" t="s">
        <v>1162</v>
      </c>
      <c r="J1" s="182" t="s">
        <v>1163</v>
      </c>
      <c r="K1" s="182" t="s">
        <v>1164</v>
      </c>
      <c r="L1" s="182" t="s">
        <v>1165</v>
      </c>
      <c r="M1" s="182" t="s">
        <v>1166</v>
      </c>
      <c r="N1" s="182" t="s">
        <v>1167</v>
      </c>
      <c r="O1" s="182" t="s">
        <v>1168</v>
      </c>
      <c r="P1" s="182" t="s">
        <v>1169</v>
      </c>
      <c r="Q1" s="182" t="s">
        <v>1170</v>
      </c>
      <c r="R1" s="182" t="s">
        <v>1171</v>
      </c>
      <c r="S1" s="182" t="s">
        <v>1172</v>
      </c>
      <c r="T1" s="182" t="s">
        <v>1173</v>
      </c>
      <c r="U1" s="182" t="s">
        <v>1174</v>
      </c>
      <c r="V1" s="182" t="s">
        <v>1175</v>
      </c>
      <c r="W1" s="182" t="s">
        <v>1176</v>
      </c>
      <c r="X1" s="182" t="s">
        <v>1177</v>
      </c>
      <c r="Y1" s="182" t="s">
        <v>1178</v>
      </c>
      <c r="Z1" s="182" t="s">
        <v>1179</v>
      </c>
      <c r="AA1" s="182" t="s">
        <v>1180</v>
      </c>
      <c r="AB1" s="182" t="s">
        <v>1181</v>
      </c>
      <c r="AC1" s="182" t="s">
        <v>1182</v>
      </c>
      <c r="AD1" s="182" t="s">
        <v>1183</v>
      </c>
      <c r="AE1" s="182" t="s">
        <v>1184</v>
      </c>
      <c r="AF1" s="182" t="s">
        <v>1185</v>
      </c>
      <c r="AG1" s="182" t="s">
        <v>1186</v>
      </c>
      <c r="AH1" s="182" t="s">
        <v>1187</v>
      </c>
      <c r="AI1" s="182" t="s">
        <v>1188</v>
      </c>
      <c r="AJ1" s="182" t="s">
        <v>1189</v>
      </c>
      <c r="AK1" s="182" t="s">
        <v>1190</v>
      </c>
      <c r="AL1" s="182" t="s">
        <v>1191</v>
      </c>
      <c r="AM1" s="182" t="s">
        <v>1192</v>
      </c>
      <c r="AN1" s="182" t="s">
        <v>1193</v>
      </c>
      <c r="AO1" s="182" t="s">
        <v>1194</v>
      </c>
      <c r="AP1" s="182" t="s">
        <v>1195</v>
      </c>
      <c r="AQ1" s="182" t="s">
        <v>1196</v>
      </c>
      <c r="AR1" s="182" t="s">
        <v>1197</v>
      </c>
      <c r="AS1" s="182" t="s">
        <v>1198</v>
      </c>
      <c r="AT1" s="182" t="s">
        <v>1199</v>
      </c>
      <c r="AU1" s="182" t="s">
        <v>1200</v>
      </c>
      <c r="AV1" s="182" t="s">
        <v>1201</v>
      </c>
      <c r="AW1" s="182" t="s">
        <v>1202</v>
      </c>
      <c r="AX1" s="182" t="s">
        <v>1203</v>
      </c>
      <c r="AY1" s="182" t="s">
        <v>1204</v>
      </c>
      <c r="AZ1" s="182" t="s">
        <v>1205</v>
      </c>
      <c r="BA1" s="182" t="s">
        <v>1206</v>
      </c>
      <c r="BB1" s="182" t="s">
        <v>1207</v>
      </c>
      <c r="BC1" s="182" t="s">
        <v>1208</v>
      </c>
      <c r="BD1" s="182" t="s">
        <v>1209</v>
      </c>
      <c r="BE1" s="182" t="s">
        <v>1210</v>
      </c>
      <c r="BF1" s="182" t="s">
        <v>1211</v>
      </c>
      <c r="BG1" s="182" t="s">
        <v>1212</v>
      </c>
      <c r="BH1" s="182" t="s">
        <v>1213</v>
      </c>
      <c r="BI1" s="182" t="s">
        <v>1214</v>
      </c>
      <c r="BJ1" s="182" t="s">
        <v>1215</v>
      </c>
      <c r="BK1" s="182" t="s">
        <v>1216</v>
      </c>
      <c r="BL1" s="182" t="s">
        <v>1217</v>
      </c>
      <c r="BM1" s="182" t="s">
        <v>1218</v>
      </c>
      <c r="BN1" s="182" t="s">
        <v>1219</v>
      </c>
      <c r="BO1" s="182" t="s">
        <v>1220</v>
      </c>
      <c r="BP1" s="182" t="s">
        <v>1221</v>
      </c>
      <c r="BQ1" s="182" t="s">
        <v>1222</v>
      </c>
      <c r="BR1" s="182" t="s">
        <v>1223</v>
      </c>
      <c r="BS1" s="182" t="s">
        <v>1224</v>
      </c>
      <c r="BT1" s="182" t="s">
        <v>1225</v>
      </c>
      <c r="BU1" s="182" t="s">
        <v>1226</v>
      </c>
      <c r="BV1" s="182" t="s">
        <v>1227</v>
      </c>
      <c r="BW1" s="182" t="s">
        <v>1228</v>
      </c>
      <c r="BX1" s="182" t="s">
        <v>1229</v>
      </c>
      <c r="BY1" s="182" t="s">
        <v>1230</v>
      </c>
      <c r="BZ1" s="182" t="s">
        <v>1231</v>
      </c>
      <c r="CA1" s="182" t="s">
        <v>1232</v>
      </c>
      <c r="CB1" s="182" t="s">
        <v>1233</v>
      </c>
      <c r="CC1" s="182" t="s">
        <v>1234</v>
      </c>
      <c r="CD1" s="182" t="s">
        <v>1235</v>
      </c>
      <c r="CE1" s="182" t="s">
        <v>1236</v>
      </c>
      <c r="CF1" s="182" t="s">
        <v>1237</v>
      </c>
      <c r="CG1" s="182" t="s">
        <v>1238</v>
      </c>
      <c r="CH1" s="182" t="s">
        <v>1239</v>
      </c>
      <c r="CI1" s="182" t="s">
        <v>1240</v>
      </c>
      <c r="CJ1" s="182" t="s">
        <v>1241</v>
      </c>
      <c r="CK1" s="182" t="s">
        <v>1242</v>
      </c>
      <c r="CL1" s="182" t="s">
        <v>1243</v>
      </c>
      <c r="CM1" s="182" t="s">
        <v>1244</v>
      </c>
      <c r="CN1" s="182" t="s">
        <v>1245</v>
      </c>
      <c r="CO1" s="182" t="s">
        <v>1246</v>
      </c>
    </row>
    <row r="2" spans="1:93" ht="56">
      <c r="A2" s="183" t="s">
        <v>280</v>
      </c>
      <c r="B2" s="184" t="s">
        <v>281</v>
      </c>
      <c r="C2" s="184" t="s">
        <v>281</v>
      </c>
      <c r="D2" s="184" t="s">
        <v>281</v>
      </c>
      <c r="E2" s="184" t="s">
        <v>281</v>
      </c>
      <c r="F2" s="184" t="s">
        <v>281</v>
      </c>
      <c r="G2" s="184" t="s">
        <v>281</v>
      </c>
      <c r="H2" s="184" t="s">
        <v>281</v>
      </c>
      <c r="I2" s="184" t="s">
        <v>281</v>
      </c>
      <c r="J2" s="184" t="s">
        <v>281</v>
      </c>
      <c r="K2" s="184" t="s">
        <v>281</v>
      </c>
      <c r="L2" s="184" t="s">
        <v>281</v>
      </c>
      <c r="M2" s="184" t="s">
        <v>281</v>
      </c>
      <c r="N2" s="184" t="s">
        <v>281</v>
      </c>
      <c r="O2" s="184" t="s">
        <v>281</v>
      </c>
      <c r="P2" s="184" t="s">
        <v>281</v>
      </c>
      <c r="Q2" s="184" t="s">
        <v>281</v>
      </c>
      <c r="R2" s="184" t="s">
        <v>281</v>
      </c>
      <c r="S2" s="184" t="s">
        <v>281</v>
      </c>
      <c r="T2" s="184" t="s">
        <v>281</v>
      </c>
      <c r="U2" s="184" t="s">
        <v>281</v>
      </c>
      <c r="V2" s="184" t="s">
        <v>281</v>
      </c>
      <c r="W2" s="184" t="s">
        <v>281</v>
      </c>
      <c r="X2" s="184" t="s">
        <v>281</v>
      </c>
      <c r="Y2" s="184" t="s">
        <v>281</v>
      </c>
      <c r="Z2" s="184" t="s">
        <v>281</v>
      </c>
      <c r="AA2" s="184" t="s">
        <v>281</v>
      </c>
      <c r="AB2" s="184" t="s">
        <v>281</v>
      </c>
      <c r="AC2" s="184" t="s">
        <v>281</v>
      </c>
      <c r="AD2" s="184" t="s">
        <v>281</v>
      </c>
      <c r="AE2" s="184" t="s">
        <v>281</v>
      </c>
      <c r="AF2" s="184" t="s">
        <v>282</v>
      </c>
      <c r="AG2" s="184" t="s">
        <v>282</v>
      </c>
      <c r="AH2" s="184" t="s">
        <v>282</v>
      </c>
      <c r="AI2" s="184" t="s">
        <v>282</v>
      </c>
      <c r="AJ2" s="185" t="s">
        <v>282</v>
      </c>
      <c r="AK2" s="185" t="s">
        <v>282</v>
      </c>
      <c r="AL2" s="184" t="s">
        <v>282</v>
      </c>
      <c r="AM2" s="186" t="s">
        <v>283</v>
      </c>
      <c r="AN2" s="183" t="s">
        <v>284</v>
      </c>
      <c r="AO2" s="184" t="s">
        <v>285</v>
      </c>
      <c r="AP2" s="184" t="s">
        <v>285</v>
      </c>
      <c r="AQ2" s="184" t="s">
        <v>285</v>
      </c>
      <c r="AR2" s="187" t="s">
        <v>286</v>
      </c>
      <c r="AS2" s="187" t="s">
        <v>286</v>
      </c>
      <c r="AT2" s="187" t="s">
        <v>286</v>
      </c>
      <c r="AU2" s="187" t="s">
        <v>286</v>
      </c>
      <c r="AV2" s="187" t="s">
        <v>286</v>
      </c>
      <c r="AW2" s="187" t="s">
        <v>286</v>
      </c>
      <c r="AX2" s="187" t="s">
        <v>286</v>
      </c>
      <c r="AY2" s="187" t="s">
        <v>286</v>
      </c>
      <c r="AZ2" s="187" t="s">
        <v>286</v>
      </c>
      <c r="BA2" s="187" t="s">
        <v>286</v>
      </c>
      <c r="BB2" s="188" t="s">
        <v>286</v>
      </c>
      <c r="BC2" s="188" t="s">
        <v>286</v>
      </c>
      <c r="BD2" s="188" t="s">
        <v>286</v>
      </c>
      <c r="BE2" s="188" t="s">
        <v>286</v>
      </c>
      <c r="BF2" s="188" t="s">
        <v>286</v>
      </c>
      <c r="BG2" s="188" t="s">
        <v>286</v>
      </c>
      <c r="BH2" s="188" t="s">
        <v>286</v>
      </c>
      <c r="BI2" s="188" t="s">
        <v>286</v>
      </c>
      <c r="BJ2" s="188" t="s">
        <v>286</v>
      </c>
      <c r="BK2" s="188" t="s">
        <v>286</v>
      </c>
      <c r="BL2" s="189" t="s">
        <v>287</v>
      </c>
      <c r="BM2" s="189" t="s">
        <v>287</v>
      </c>
      <c r="BN2" s="189" t="s">
        <v>287</v>
      </c>
      <c r="BO2" s="189" t="s">
        <v>287</v>
      </c>
      <c r="BP2" s="189" t="s">
        <v>287</v>
      </c>
      <c r="BQ2" s="189" t="s">
        <v>287</v>
      </c>
      <c r="BR2" s="189" t="s">
        <v>287</v>
      </c>
      <c r="BS2" s="189" t="s">
        <v>287</v>
      </c>
      <c r="BT2" s="189" t="s">
        <v>287</v>
      </c>
      <c r="BU2" s="189" t="s">
        <v>287</v>
      </c>
      <c r="BV2" s="187" t="s">
        <v>257</v>
      </c>
      <c r="BW2" s="187" t="s">
        <v>257</v>
      </c>
      <c r="BX2" s="187" t="s">
        <v>257</v>
      </c>
      <c r="BY2" s="187" t="s">
        <v>257</v>
      </c>
      <c r="BZ2" s="187" t="s">
        <v>257</v>
      </c>
      <c r="CA2" s="187" t="s">
        <v>257</v>
      </c>
      <c r="CB2" s="187" t="s">
        <v>257</v>
      </c>
      <c r="CC2" s="187" t="s">
        <v>257</v>
      </c>
      <c r="CD2" s="188" t="s">
        <v>257</v>
      </c>
      <c r="CE2" s="188" t="s">
        <v>257</v>
      </c>
      <c r="CF2" s="188" t="s">
        <v>257</v>
      </c>
      <c r="CG2" s="188" t="s">
        <v>257</v>
      </c>
      <c r="CH2" s="188" t="s">
        <v>257</v>
      </c>
      <c r="CI2" s="188" t="s">
        <v>257</v>
      </c>
      <c r="CJ2" s="188" t="s">
        <v>257</v>
      </c>
      <c r="CK2" s="188" t="s">
        <v>257</v>
      </c>
      <c r="CL2" s="188" t="s">
        <v>257</v>
      </c>
      <c r="CM2" s="188" t="s">
        <v>257</v>
      </c>
      <c r="CN2" s="188" t="s">
        <v>257</v>
      </c>
      <c r="CO2" s="188" t="s">
        <v>257</v>
      </c>
    </row>
    <row r="3" spans="1:93" ht="28">
      <c r="A3" s="183"/>
      <c r="B3" s="183" t="s">
        <v>258</v>
      </c>
      <c r="C3" s="183" t="s">
        <v>259</v>
      </c>
      <c r="D3" s="184" t="s">
        <v>295</v>
      </c>
      <c r="E3" s="183" t="s">
        <v>260</v>
      </c>
      <c r="F3" s="183" t="s">
        <v>261</v>
      </c>
      <c r="G3" s="184" t="s">
        <v>296</v>
      </c>
      <c r="H3" s="183" t="s">
        <v>262</v>
      </c>
      <c r="I3" s="183" t="s">
        <v>263</v>
      </c>
      <c r="J3" s="184" t="s">
        <v>297</v>
      </c>
      <c r="K3" s="183" t="s">
        <v>264</v>
      </c>
      <c r="L3" s="183" t="s">
        <v>265</v>
      </c>
      <c r="M3" s="184" t="s">
        <v>298</v>
      </c>
      <c r="N3" s="183" t="s">
        <v>266</v>
      </c>
      <c r="O3" s="183" t="s">
        <v>267</v>
      </c>
      <c r="P3" s="184" t="s">
        <v>299</v>
      </c>
      <c r="Q3" s="183" t="s">
        <v>268</v>
      </c>
      <c r="R3" s="183" t="s">
        <v>269</v>
      </c>
      <c r="S3" s="184" t="s">
        <v>300</v>
      </c>
      <c r="T3" s="183" t="s">
        <v>270</v>
      </c>
      <c r="U3" s="183" t="s">
        <v>271</v>
      </c>
      <c r="V3" s="184" t="s">
        <v>301</v>
      </c>
      <c r="W3" s="183" t="s">
        <v>272</v>
      </c>
      <c r="X3" s="183" t="s">
        <v>273</v>
      </c>
      <c r="Y3" s="184" t="s">
        <v>302</v>
      </c>
      <c r="Z3" s="183" t="s">
        <v>274</v>
      </c>
      <c r="AA3" s="183" t="s">
        <v>275</v>
      </c>
      <c r="AB3" s="184" t="s">
        <v>303</v>
      </c>
      <c r="AC3" s="183" t="s">
        <v>276</v>
      </c>
      <c r="AD3" s="183" t="s">
        <v>277</v>
      </c>
      <c r="AE3" s="184" t="s">
        <v>304</v>
      </c>
      <c r="AF3" s="184" t="s">
        <v>288</v>
      </c>
      <c r="AG3" s="184" t="s">
        <v>288</v>
      </c>
      <c r="AH3" s="184" t="s">
        <v>288</v>
      </c>
      <c r="AI3" s="184" t="s">
        <v>288</v>
      </c>
      <c r="AJ3" s="185" t="s">
        <v>288</v>
      </c>
      <c r="AK3" s="185" t="s">
        <v>288</v>
      </c>
      <c r="AL3" s="190" t="s">
        <v>289</v>
      </c>
      <c r="AM3" s="183"/>
      <c r="AN3" s="183"/>
      <c r="AO3" s="190" t="s">
        <v>290</v>
      </c>
      <c r="AP3" s="190" t="s">
        <v>291</v>
      </c>
      <c r="AQ3" s="190" t="s">
        <v>292</v>
      </c>
      <c r="AR3" s="191" t="s">
        <v>309</v>
      </c>
      <c r="AS3" s="191" t="s">
        <v>310</v>
      </c>
      <c r="AT3" s="191" t="s">
        <v>311</v>
      </c>
      <c r="AU3" s="191" t="s">
        <v>312</v>
      </c>
      <c r="AV3" s="191" t="s">
        <v>313</v>
      </c>
      <c r="AW3" s="191" t="s">
        <v>314</v>
      </c>
      <c r="AX3" s="191" t="s">
        <v>315</v>
      </c>
      <c r="AY3" s="191" t="s">
        <v>316</v>
      </c>
      <c r="AZ3" s="191" t="s">
        <v>317</v>
      </c>
      <c r="BA3" s="191" t="s">
        <v>318</v>
      </c>
      <c r="BB3" s="192" t="s">
        <v>1127</v>
      </c>
      <c r="BC3" s="192" t="s">
        <v>1128</v>
      </c>
      <c r="BD3" s="192" t="s">
        <v>1129</v>
      </c>
      <c r="BE3" s="192" t="s">
        <v>1130</v>
      </c>
      <c r="BF3" s="192" t="s">
        <v>1131</v>
      </c>
      <c r="BG3" s="192" t="s">
        <v>1132</v>
      </c>
      <c r="BH3" s="192" t="s">
        <v>1133</v>
      </c>
      <c r="BI3" s="192" t="s">
        <v>1134</v>
      </c>
      <c r="BJ3" s="192" t="s">
        <v>1135</v>
      </c>
      <c r="BK3" s="192" t="s">
        <v>1136</v>
      </c>
      <c r="BL3" s="190" t="s">
        <v>309</v>
      </c>
      <c r="BM3" s="190" t="s">
        <v>319</v>
      </c>
      <c r="BN3" s="190" t="s">
        <v>311</v>
      </c>
      <c r="BO3" s="190" t="s">
        <v>320</v>
      </c>
      <c r="BP3" s="190" t="s">
        <v>313</v>
      </c>
      <c r="BQ3" s="190" t="s">
        <v>321</v>
      </c>
      <c r="BR3" s="190" t="s">
        <v>315</v>
      </c>
      <c r="BS3" s="190" t="s">
        <v>322</v>
      </c>
      <c r="BT3" s="190" t="s">
        <v>317</v>
      </c>
      <c r="BU3" s="190" t="s">
        <v>323</v>
      </c>
      <c r="BV3" s="191" t="s">
        <v>293</v>
      </c>
      <c r="BW3" s="191" t="s">
        <v>278</v>
      </c>
      <c r="BX3" s="191" t="s">
        <v>279</v>
      </c>
      <c r="BY3" s="191" t="s">
        <v>294</v>
      </c>
      <c r="BZ3" s="191" t="s">
        <v>1137</v>
      </c>
      <c r="CA3" s="191" t="s">
        <v>1138</v>
      </c>
      <c r="CB3" s="191" t="s">
        <v>1139</v>
      </c>
      <c r="CC3" s="191" t="s">
        <v>1140</v>
      </c>
      <c r="CD3" s="192" t="s">
        <v>1141</v>
      </c>
      <c r="CE3" s="192" t="s">
        <v>1142</v>
      </c>
      <c r="CF3" s="192" t="s">
        <v>1143</v>
      </c>
      <c r="CG3" s="192" t="s">
        <v>1144</v>
      </c>
      <c r="CH3" s="192" t="s">
        <v>1145</v>
      </c>
      <c r="CI3" s="192" t="s">
        <v>1146</v>
      </c>
      <c r="CJ3" s="192" t="s">
        <v>1147</v>
      </c>
      <c r="CK3" s="192" t="s">
        <v>1148</v>
      </c>
      <c r="CL3" s="192" t="s">
        <v>1149</v>
      </c>
      <c r="CM3" s="192" t="s">
        <v>1150</v>
      </c>
      <c r="CN3" s="192" t="s">
        <v>1151</v>
      </c>
      <c r="CO3" s="192" t="s">
        <v>1152</v>
      </c>
    </row>
    <row r="4" spans="1:93">
      <c r="A4" s="183"/>
      <c r="B4" s="183"/>
      <c r="C4" s="183"/>
      <c r="D4" s="183"/>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t="s">
        <v>305</v>
      </c>
      <c r="AG4" s="190" t="s">
        <v>306</v>
      </c>
      <c r="AH4" s="190" t="s">
        <v>307</v>
      </c>
      <c r="AI4" s="190" t="s">
        <v>308</v>
      </c>
      <c r="AJ4" s="193" t="s">
        <v>1125</v>
      </c>
      <c r="AK4" s="193" t="s">
        <v>1126</v>
      </c>
      <c r="AL4" s="183"/>
      <c r="AM4" s="183"/>
      <c r="AN4" s="183"/>
      <c r="AO4" s="190"/>
      <c r="AP4" s="190"/>
      <c r="AQ4" s="190"/>
      <c r="AR4" s="194"/>
      <c r="AS4" s="194"/>
      <c r="AT4" s="194"/>
      <c r="AU4" s="194"/>
      <c r="AV4" s="194"/>
      <c r="AW4" s="194"/>
      <c r="AX4" s="194"/>
      <c r="AY4" s="194"/>
      <c r="AZ4" s="194"/>
      <c r="BA4" s="194"/>
      <c r="BB4" s="195"/>
      <c r="BC4" s="195"/>
      <c r="BD4" s="195"/>
      <c r="BE4" s="195"/>
      <c r="BF4" s="195"/>
      <c r="BG4" s="195"/>
      <c r="BH4" s="195"/>
      <c r="BI4" s="195"/>
      <c r="BJ4" s="195"/>
      <c r="BK4" s="195"/>
      <c r="BL4" s="183"/>
      <c r="BM4" s="183"/>
      <c r="BN4" s="183"/>
      <c r="BO4" s="183"/>
      <c r="BP4" s="183"/>
      <c r="BQ4" s="183"/>
      <c r="BR4" s="183"/>
      <c r="BS4" s="183"/>
      <c r="BT4" s="183"/>
      <c r="BU4" s="183"/>
      <c r="BV4" s="194"/>
      <c r="BW4" s="194"/>
      <c r="BX4" s="194"/>
      <c r="BY4" s="194"/>
      <c r="BZ4" s="194"/>
      <c r="CA4" s="194"/>
      <c r="CB4" s="194"/>
      <c r="CC4" s="194"/>
      <c r="CD4" s="195"/>
      <c r="CE4" s="195"/>
      <c r="CF4" s="195"/>
      <c r="CG4" s="195"/>
      <c r="CH4" s="195"/>
      <c r="CI4" s="195"/>
      <c r="CJ4" s="195"/>
      <c r="CK4" s="195"/>
      <c r="CL4" s="195"/>
      <c r="CM4" s="195"/>
      <c r="CN4" s="195"/>
      <c r="CO4" s="195"/>
    </row>
    <row r="5" spans="1:93">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96"/>
      <c r="AK5" s="196"/>
      <c r="AL5" s="183"/>
      <c r="AM5" s="183"/>
      <c r="AN5" s="183"/>
      <c r="AO5" s="183"/>
      <c r="AP5" s="183"/>
      <c r="AQ5" s="183"/>
      <c r="AR5" s="194"/>
      <c r="AS5" s="194"/>
      <c r="AT5" s="194"/>
      <c r="AU5" s="194"/>
      <c r="AV5" s="194"/>
      <c r="AW5" s="194"/>
      <c r="AX5" s="194"/>
      <c r="AY5" s="194"/>
      <c r="AZ5" s="194"/>
      <c r="BA5" s="194"/>
      <c r="BB5" s="195"/>
      <c r="BC5" s="195"/>
      <c r="BD5" s="195"/>
      <c r="BE5" s="195"/>
      <c r="BF5" s="195"/>
      <c r="BG5" s="195"/>
      <c r="BH5" s="195"/>
      <c r="BI5" s="195"/>
      <c r="BJ5" s="195"/>
      <c r="BK5" s="195"/>
      <c r="BL5" s="183"/>
      <c r="BM5" s="183"/>
      <c r="BN5" s="183"/>
      <c r="BO5" s="183"/>
      <c r="BP5" s="183"/>
      <c r="BQ5" s="183"/>
      <c r="BR5" s="183"/>
      <c r="BS5" s="183"/>
      <c r="BT5" s="183"/>
      <c r="BU5" s="183"/>
      <c r="BV5" s="194"/>
      <c r="BW5" s="194"/>
      <c r="BX5" s="194"/>
      <c r="BY5" s="194"/>
      <c r="BZ5" s="194"/>
      <c r="CA5" s="194"/>
      <c r="CB5" s="194"/>
      <c r="CC5" s="194"/>
      <c r="CD5" s="195"/>
      <c r="CE5" s="195"/>
      <c r="CF5" s="195"/>
      <c r="CG5" s="195"/>
      <c r="CH5" s="195"/>
      <c r="CI5" s="195"/>
      <c r="CJ5" s="195"/>
      <c r="CK5" s="195"/>
      <c r="CL5" s="195"/>
      <c r="CM5" s="195"/>
      <c r="CN5" s="195"/>
      <c r="CO5" s="195"/>
    </row>
    <row r="6" spans="1:93">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96"/>
      <c r="AK6" s="196"/>
      <c r="AL6" s="183"/>
      <c r="AM6" s="183"/>
      <c r="AN6" s="183"/>
      <c r="AO6" s="183"/>
      <c r="AP6" s="183"/>
      <c r="AQ6" s="183"/>
      <c r="AR6" s="194"/>
      <c r="AS6" s="194"/>
      <c r="AT6" s="194"/>
      <c r="AU6" s="194"/>
      <c r="AV6" s="194"/>
      <c r="AW6" s="194"/>
      <c r="AX6" s="194"/>
      <c r="AY6" s="194"/>
      <c r="AZ6" s="194"/>
      <c r="BA6" s="194"/>
      <c r="BB6" s="195"/>
      <c r="BC6" s="195"/>
      <c r="BD6" s="195"/>
      <c r="BE6" s="195"/>
      <c r="BF6" s="195"/>
      <c r="BG6" s="195"/>
      <c r="BH6" s="195"/>
      <c r="BI6" s="195"/>
      <c r="BJ6" s="195"/>
      <c r="BK6" s="195"/>
      <c r="BL6" s="183"/>
      <c r="BM6" s="183"/>
      <c r="BN6" s="183"/>
      <c r="BO6" s="183"/>
      <c r="BP6" s="183"/>
      <c r="BQ6" s="183"/>
      <c r="BR6" s="183"/>
      <c r="BS6" s="183"/>
      <c r="BT6" s="183"/>
      <c r="BU6" s="183"/>
      <c r="BV6" s="194"/>
      <c r="BW6" s="194"/>
      <c r="BX6" s="194"/>
      <c r="BY6" s="194"/>
      <c r="BZ6" s="194"/>
      <c r="CA6" s="194"/>
      <c r="CB6" s="194"/>
      <c r="CC6" s="194"/>
      <c r="CD6" s="195"/>
      <c r="CE6" s="195"/>
      <c r="CF6" s="195"/>
      <c r="CG6" s="195"/>
      <c r="CH6" s="195"/>
      <c r="CI6" s="195"/>
      <c r="CJ6" s="195"/>
      <c r="CK6" s="195"/>
      <c r="CL6" s="195"/>
      <c r="CM6" s="195"/>
      <c r="CN6" s="195"/>
      <c r="CO6" s="195"/>
    </row>
    <row r="7" spans="1:93" ht="84">
      <c r="A7" s="197" t="str">
        <f>A2&amp;IF(A3&lt;&gt;"","_"&amp;A3,"")&amp;IF(A4&lt;&gt;"","_"&amp;A4,"")&amp;IF(A5&lt;&gt;"","_"&amp;A5,"")&amp;IF(A6&lt;&gt;"","_"&amp;A6,"")</f>
        <v>申請日</v>
      </c>
      <c r="B7" s="197" t="str">
        <f t="shared" ref="B7:BY7" si="0">B2&amp;IF(B3&lt;&gt;"","_"&amp;B3,"")&amp;IF(B4&lt;&gt;"","_"&amp;B4,"")&amp;IF(B5&lt;&gt;"","_"&amp;B5,"")&amp;IF(B6&lt;&gt;"","_"&amp;B6,"")</f>
        <v>申請者_住所1</v>
      </c>
      <c r="C7" s="197" t="str">
        <f t="shared" si="0"/>
        <v>申請者_法人名1</v>
      </c>
      <c r="D7" s="197" t="str">
        <f t="shared" si="0"/>
        <v>申請者_役職および氏名1</v>
      </c>
      <c r="E7" s="197" t="str">
        <f t="shared" si="0"/>
        <v>申請者_住所2</v>
      </c>
      <c r="F7" s="197" t="str">
        <f t="shared" si="0"/>
        <v>申請者_法人名2</v>
      </c>
      <c r="G7" s="197" t="str">
        <f t="shared" si="0"/>
        <v>申請者_役職および氏名2</v>
      </c>
      <c r="H7" s="197" t="str">
        <f t="shared" si="0"/>
        <v>申請者_住所3</v>
      </c>
      <c r="I7" s="197" t="str">
        <f t="shared" si="0"/>
        <v>申請者_法人名3</v>
      </c>
      <c r="J7" s="197" t="str">
        <f t="shared" si="0"/>
        <v>申請者_役職および氏名3</v>
      </c>
      <c r="K7" s="197" t="str">
        <f t="shared" si="0"/>
        <v>申請者_住所4</v>
      </c>
      <c r="L7" s="197" t="str">
        <f t="shared" si="0"/>
        <v>申請者_法人名4</v>
      </c>
      <c r="M7" s="197" t="str">
        <f t="shared" si="0"/>
        <v>申請者_役職および氏名4</v>
      </c>
      <c r="N7" s="197" t="str">
        <f t="shared" si="0"/>
        <v>申請者_住所5</v>
      </c>
      <c r="O7" s="197" t="str">
        <f t="shared" si="0"/>
        <v>申請者_法人名5</v>
      </c>
      <c r="P7" s="197" t="str">
        <f t="shared" si="0"/>
        <v>申請者_役職および氏名5</v>
      </c>
      <c r="Q7" s="197" t="str">
        <f t="shared" si="0"/>
        <v>申請者_住所6</v>
      </c>
      <c r="R7" s="197" t="str">
        <f t="shared" si="0"/>
        <v>申請者_法人名6</v>
      </c>
      <c r="S7" s="197" t="str">
        <f t="shared" si="0"/>
        <v>申請者_役職および氏名6</v>
      </c>
      <c r="T7" s="197" t="str">
        <f t="shared" si="0"/>
        <v>申請者_住所7</v>
      </c>
      <c r="U7" s="197" t="str">
        <f t="shared" si="0"/>
        <v>申請者_法人名7</v>
      </c>
      <c r="V7" s="197" t="str">
        <f t="shared" si="0"/>
        <v>申請者_役職および氏名7</v>
      </c>
      <c r="W7" s="197" t="str">
        <f t="shared" si="0"/>
        <v>申請者_住所8</v>
      </c>
      <c r="X7" s="197" t="str">
        <f t="shared" si="0"/>
        <v>申請者_法人名8</v>
      </c>
      <c r="Y7" s="197" t="str">
        <f t="shared" si="0"/>
        <v>申請者_役職および氏名8</v>
      </c>
      <c r="Z7" s="197" t="str">
        <f t="shared" si="0"/>
        <v>申請者_住所9</v>
      </c>
      <c r="AA7" s="197" t="str">
        <f t="shared" si="0"/>
        <v>申請者_法人名9</v>
      </c>
      <c r="AB7" s="197" t="str">
        <f t="shared" si="0"/>
        <v>申請者_役職および氏名9</v>
      </c>
      <c r="AC7" s="197" t="str">
        <f t="shared" si="0"/>
        <v>申請者_住所10</v>
      </c>
      <c r="AD7" s="197" t="str">
        <f t="shared" si="0"/>
        <v>申請者_法人名10</v>
      </c>
      <c r="AE7" s="197" t="str">
        <f t="shared" si="0"/>
        <v>申請者_役職および氏名10</v>
      </c>
      <c r="AF7" s="197" t="str">
        <f t="shared" si="0"/>
        <v>指定を受けたい土地の所在地_住居表示_区市町村1</v>
      </c>
      <c r="AG7" s="197" t="str">
        <f t="shared" si="0"/>
        <v>指定を受けたい土地の所在地_住居表示_区市町村以降1</v>
      </c>
      <c r="AH7" s="197" t="str">
        <f t="shared" si="0"/>
        <v>指定を受けたい土地の所在地_住居表示_区市町村2</v>
      </c>
      <c r="AI7" s="197" t="str">
        <f t="shared" si="0"/>
        <v>指定を受けたい土地の所在地_住居表示_区市町村以降2</v>
      </c>
      <c r="AJ7" s="197" t="str">
        <f t="shared" si="0"/>
        <v>指定を受けたい土地の所在地_住居表示_区市町村3</v>
      </c>
      <c r="AK7" s="197" t="str">
        <f t="shared" si="0"/>
        <v>指定を受けたい土地の所在地_住居表示_区市町村以降3</v>
      </c>
      <c r="AL7" s="197" t="str">
        <f t="shared" si="0"/>
        <v>指定を受けたい土地の所在地_地番</v>
      </c>
      <c r="AM7" s="197" t="str">
        <f t="shared" si="0"/>
        <v>申請に係る調査における試料採取等対象物質</v>
      </c>
      <c r="AN7" s="197" t="str">
        <f t="shared" si="0"/>
        <v>申請に係る調査の方法</v>
      </c>
      <c r="AO7" s="197" t="str">
        <f t="shared" si="0"/>
        <v>申請に係る調査の結果_土壌含有量基準不適合</v>
      </c>
      <c r="AP7" s="197" t="str">
        <f t="shared" si="0"/>
        <v>申請に係る調査の結果_土壌溶出量基準不適合</v>
      </c>
      <c r="AQ7" s="197" t="str">
        <f t="shared" si="0"/>
        <v>申請に係る調査の結果_第二溶出量基準不適合</v>
      </c>
      <c r="AR7" s="197" t="str">
        <f t="shared" si="0"/>
        <v>分析を行った計量法第107条の登録を受けた者の氏名又は名称_会社名又は氏名1</v>
      </c>
      <c r="AS7" s="197" t="str">
        <f t="shared" si="0"/>
        <v>分析を行った計量法第107条の登録を受けた者の氏名又は名称_計量証明事業登録1</v>
      </c>
      <c r="AT7" s="197" t="str">
        <f t="shared" si="0"/>
        <v>分析を行った計量法第107条の登録を受けた者の氏名又は名称_会社名又は氏名2</v>
      </c>
      <c r="AU7" s="197" t="str">
        <f t="shared" si="0"/>
        <v>分析を行った計量法第107条の登録を受けた者の氏名又は名称_計量証明事業登録2</v>
      </c>
      <c r="AV7" s="197" t="str">
        <f t="shared" si="0"/>
        <v>分析を行った計量法第107条の登録を受けた者の氏名又は名称_会社名又は氏名3</v>
      </c>
      <c r="AW7" s="197" t="str">
        <f t="shared" si="0"/>
        <v>分析を行った計量法第107条の登録を受けた者の氏名又は名称_計量証明事業登録3</v>
      </c>
      <c r="AX7" s="197" t="str">
        <f t="shared" si="0"/>
        <v>分析を行った計量法第107条の登録を受けた者の氏名又は名称_会社名又は氏名4</v>
      </c>
      <c r="AY7" s="197" t="str">
        <f t="shared" si="0"/>
        <v>分析を行った計量法第107条の登録を受けた者の氏名又は名称_計量証明事業登録4</v>
      </c>
      <c r="AZ7" s="197" t="str">
        <f t="shared" ref="AZ7:BK7" si="1">AZ2&amp;IF(AZ3&lt;&gt;"","_"&amp;AZ3,"")&amp;IF(AZ4&lt;&gt;"","_"&amp;AZ4,"")&amp;IF(AZ5&lt;&gt;"","_"&amp;AZ5,"")&amp;IF(AZ6&lt;&gt;"","_"&amp;AZ6,"")</f>
        <v>分析を行った計量法第107条の登録を受けた者の氏名又は名称_会社名又は氏名5</v>
      </c>
      <c r="BA7" s="197" t="str">
        <f t="shared" si="1"/>
        <v>分析を行った計量法第107条の登録を受けた者の氏名又は名称_計量証明事業登録5</v>
      </c>
      <c r="BB7" s="197" t="str">
        <f t="shared" si="1"/>
        <v>分析を行った計量法第107条の登録を受けた者の氏名又は名称_会社名又は氏名6</v>
      </c>
      <c r="BC7" s="197" t="str">
        <f t="shared" si="1"/>
        <v>分析を行った計量法第107条の登録を受けた者の氏名又は名称_計量証明事業登録6</v>
      </c>
      <c r="BD7" s="197" t="str">
        <f t="shared" si="1"/>
        <v>分析を行った計量法第107条の登録を受けた者の氏名又は名称_会社名又は氏名7</v>
      </c>
      <c r="BE7" s="197" t="str">
        <f t="shared" si="1"/>
        <v>分析を行った計量法第107条の登録を受けた者の氏名又は名称_計量証明事業登録7</v>
      </c>
      <c r="BF7" s="197" t="str">
        <f t="shared" si="1"/>
        <v>分析を行った計量法第107条の登録を受けた者の氏名又は名称_会社名又は氏名8</v>
      </c>
      <c r="BG7" s="197" t="str">
        <f t="shared" si="1"/>
        <v>分析を行った計量法第107条の登録を受けた者の氏名又は名称_計量証明事業登録8</v>
      </c>
      <c r="BH7" s="197" t="str">
        <f t="shared" si="1"/>
        <v>分析を行った計量法第107条の登録を受けた者の氏名又は名称_会社名又は氏名9</v>
      </c>
      <c r="BI7" s="197" t="str">
        <f t="shared" si="1"/>
        <v>分析を行った計量法第107条の登録を受けた者の氏名又は名称_計量証明事業登録9</v>
      </c>
      <c r="BJ7" s="197" t="str">
        <f t="shared" si="1"/>
        <v>分析を行った計量法第107条の登録を受けた者の氏名又は名称_会社名又は氏名10</v>
      </c>
      <c r="BK7" s="197" t="str">
        <f t="shared" si="1"/>
        <v>分析を行った計量法第107条の登録を受けた者の氏名又は名称_計量証明事業登録10</v>
      </c>
      <c r="BL7" s="197" t="str">
        <f t="shared" si="0"/>
        <v>申請に係る調査を行った者の氏名又は名称_会社名又は氏名1</v>
      </c>
      <c r="BM7" s="197" t="str">
        <f t="shared" si="0"/>
        <v>申請に係る調査を行った者の氏名又は名称_指定調査機関の指定番号1</v>
      </c>
      <c r="BN7" s="197" t="str">
        <f t="shared" ref="BN7:BU7" si="2">BN2&amp;IF(BN3&lt;&gt;"","_"&amp;BN3,"")&amp;IF(BN4&lt;&gt;"","_"&amp;BN4,"")&amp;IF(BN5&lt;&gt;"","_"&amp;BN5,"")&amp;IF(BN6&lt;&gt;"","_"&amp;BN6,"")</f>
        <v>申請に係る調査を行った者の氏名又は名称_会社名又は氏名2</v>
      </c>
      <c r="BO7" s="197" t="str">
        <f t="shared" si="2"/>
        <v>申請に係る調査を行った者の氏名又は名称_指定調査機関の指定番号2</v>
      </c>
      <c r="BP7" s="197" t="str">
        <f t="shared" si="2"/>
        <v>申請に係る調査を行った者の氏名又は名称_会社名又は氏名3</v>
      </c>
      <c r="BQ7" s="197" t="str">
        <f t="shared" si="2"/>
        <v>申請に係る調査を行った者の氏名又は名称_指定調査機関の指定番号3</v>
      </c>
      <c r="BR7" s="197" t="str">
        <f t="shared" si="2"/>
        <v>申請に係る調査を行った者の氏名又は名称_会社名又は氏名4</v>
      </c>
      <c r="BS7" s="197" t="str">
        <f t="shared" si="2"/>
        <v>申請に係る調査を行った者の氏名又は名称_指定調査機関の指定番号4</v>
      </c>
      <c r="BT7" s="197" t="str">
        <f t="shared" si="2"/>
        <v>申請に係る調査を行った者の氏名又は名称_会社名又は氏名5</v>
      </c>
      <c r="BU7" s="197" t="str">
        <f t="shared" si="2"/>
        <v>申請に係る調査を行った者の氏名又は名称_指定調査機関の指定番号5</v>
      </c>
      <c r="BV7" s="197" t="str">
        <f t="shared" si="0"/>
        <v>連絡先_所属1</v>
      </c>
      <c r="BW7" s="197" t="str">
        <f t="shared" si="0"/>
        <v>連絡先_氏名1</v>
      </c>
      <c r="BX7" s="197" t="str">
        <f t="shared" si="0"/>
        <v>連絡先_電話番号1</v>
      </c>
      <c r="BY7" s="197" t="str">
        <f t="shared" si="0"/>
        <v>連絡先_電子メールアドレス1</v>
      </c>
      <c r="BZ7" s="197" t="str">
        <f t="shared" ref="BZ7:CO7" si="3">BZ2&amp;IF(BZ3&lt;&gt;"","_"&amp;BZ3,"")&amp;IF(BZ4&lt;&gt;"","_"&amp;BZ4,"")&amp;IF(BZ5&lt;&gt;"","_"&amp;BZ5,"")&amp;IF(BZ6&lt;&gt;"","_"&amp;BZ6,"")</f>
        <v>連絡先_所属2</v>
      </c>
      <c r="CA7" s="197" t="str">
        <f t="shared" si="3"/>
        <v>連絡先_氏名2</v>
      </c>
      <c r="CB7" s="197" t="str">
        <f t="shared" si="3"/>
        <v>連絡先_電話番号2</v>
      </c>
      <c r="CC7" s="197" t="str">
        <f t="shared" si="3"/>
        <v>連絡先_電子メールアドレス2</v>
      </c>
      <c r="CD7" s="197" t="str">
        <f t="shared" si="3"/>
        <v>連絡先_所属3</v>
      </c>
      <c r="CE7" s="197" t="str">
        <f t="shared" si="3"/>
        <v>連絡先_氏名3</v>
      </c>
      <c r="CF7" s="197" t="str">
        <f t="shared" si="3"/>
        <v>連絡先_電話番号3</v>
      </c>
      <c r="CG7" s="197" t="str">
        <f t="shared" si="3"/>
        <v>連絡先_電子メールアドレス3</v>
      </c>
      <c r="CH7" s="197" t="str">
        <f t="shared" si="3"/>
        <v>連絡先_所属4</v>
      </c>
      <c r="CI7" s="197" t="str">
        <f t="shared" si="3"/>
        <v>連絡先_氏名4</v>
      </c>
      <c r="CJ7" s="197" t="str">
        <f t="shared" si="3"/>
        <v>連絡先_電話番号4</v>
      </c>
      <c r="CK7" s="197" t="str">
        <f t="shared" si="3"/>
        <v>連絡先_電子メールアドレス4</v>
      </c>
      <c r="CL7" s="197" t="str">
        <f t="shared" si="3"/>
        <v>連絡先_所属5</v>
      </c>
      <c r="CM7" s="197" t="str">
        <f t="shared" si="3"/>
        <v>連絡先_氏名5</v>
      </c>
      <c r="CN7" s="197" t="str">
        <f t="shared" si="3"/>
        <v>連絡先_電話番号5</v>
      </c>
      <c r="CO7" s="197" t="str">
        <f t="shared" si="3"/>
        <v>連絡先_電子メールアドレス5</v>
      </c>
    </row>
    <row r="8" spans="1:93" s="12" customFormat="1">
      <c r="A8" s="198" t="str">
        <f>IF(様式第20!$H5&lt;&gt;"", 様式第20!$H5, "")</f>
        <v/>
      </c>
      <c r="B8" s="199" t="str">
        <f>様式第20!$F8&amp;""</f>
        <v/>
      </c>
      <c r="C8" s="199" t="str">
        <f>様式第20!$F9&amp;""</f>
        <v/>
      </c>
      <c r="D8" s="199" t="str">
        <f>様式第20!$F10&amp;""</f>
        <v/>
      </c>
      <c r="E8" s="199" t="str">
        <f>様式第20!$F11&amp;""</f>
        <v/>
      </c>
      <c r="F8" s="199" t="str">
        <f>様式第20!$F12&amp;""</f>
        <v/>
      </c>
      <c r="G8" s="199" t="str">
        <f>様式第20!$F13&amp;""</f>
        <v/>
      </c>
      <c r="H8" s="199" t="str">
        <f>様式第20!$F15&amp;""</f>
        <v/>
      </c>
      <c r="I8" s="199" t="str">
        <f>様式第20!$F16&amp;""</f>
        <v/>
      </c>
      <c r="J8" s="199" t="str">
        <f>様式第20!$F17&amp;""</f>
        <v/>
      </c>
      <c r="K8" s="199" t="str">
        <f>様式第20!$F19&amp;""</f>
        <v/>
      </c>
      <c r="L8" s="199" t="str">
        <f>様式第20!$F20&amp;""</f>
        <v/>
      </c>
      <c r="M8" s="199" t="str">
        <f>様式第20!$F21&amp;""</f>
        <v/>
      </c>
      <c r="N8" s="199" t="str">
        <f>様式第20!$F23&amp;""</f>
        <v/>
      </c>
      <c r="O8" s="199" t="str">
        <f>様式第20!$F24&amp;""</f>
        <v/>
      </c>
      <c r="P8" s="199" t="str">
        <f>様式第20!$F25&amp;""</f>
        <v/>
      </c>
      <c r="Q8" s="199" t="str">
        <f>様式第20!$F27&amp;""</f>
        <v/>
      </c>
      <c r="R8" s="199" t="str">
        <f>様式第20!$F28&amp;""</f>
        <v/>
      </c>
      <c r="S8" s="199" t="str">
        <f>様式第20!$F29&amp;""</f>
        <v/>
      </c>
      <c r="T8" s="199" t="str">
        <f>様式第20!$F31&amp;""</f>
        <v/>
      </c>
      <c r="U8" s="199" t="str">
        <f>様式第20!$F32&amp;""</f>
        <v/>
      </c>
      <c r="V8" s="199" t="str">
        <f>様式第20!$F33&amp;""</f>
        <v/>
      </c>
      <c r="W8" s="199" t="str">
        <f>様式第20!$F35&amp;""</f>
        <v/>
      </c>
      <c r="X8" s="199" t="str">
        <f>様式第20!$F36&amp;""</f>
        <v/>
      </c>
      <c r="Y8" s="199" t="str">
        <f>様式第20!$F37&amp;""</f>
        <v/>
      </c>
      <c r="Z8" s="199" t="str">
        <f>様式第20!$F39&amp;""</f>
        <v/>
      </c>
      <c r="AA8" s="199" t="str">
        <f>様式第20!$F40&amp;""</f>
        <v/>
      </c>
      <c r="AB8" s="199" t="str">
        <f>様式第20!$F41&amp;""</f>
        <v/>
      </c>
      <c r="AC8" s="199" t="str">
        <f>様式第20!$F43&amp;""</f>
        <v/>
      </c>
      <c r="AD8" s="199" t="str">
        <f>様式第20!$F44&amp;""</f>
        <v/>
      </c>
      <c r="AE8" s="199" t="str">
        <f>様式第20!$F45&amp;""</f>
        <v/>
      </c>
      <c r="AF8" s="199" t="str">
        <f>様式第20!$E50&amp;""</f>
        <v/>
      </c>
      <c r="AG8" s="199" t="str">
        <f>様式第20!$F50&amp;""</f>
        <v/>
      </c>
      <c r="AH8" s="199" t="str">
        <f>様式第20!$E51&amp;""</f>
        <v/>
      </c>
      <c r="AI8" s="199" t="str">
        <f>様式第20!$F51&amp;""</f>
        <v/>
      </c>
      <c r="AJ8" s="199" t="str">
        <f>様式第20!$E52&amp;""</f>
        <v/>
      </c>
      <c r="AK8" s="199" t="str">
        <f>様式第20!$F52&amp;""</f>
        <v/>
      </c>
      <c r="AL8" s="199" t="str">
        <f>様式第20!$E53&amp;""</f>
        <v/>
      </c>
      <c r="AM8" s="199" t="str">
        <f>様式第20!$E55&amp;""</f>
        <v/>
      </c>
      <c r="AN8" s="199" t="str">
        <f>様式第20!$E56&amp;""</f>
        <v/>
      </c>
      <c r="AO8" s="199" t="str">
        <f>様式第20!$F58&amp;""</f>
        <v/>
      </c>
      <c r="AP8" s="199" t="str">
        <f>様式第20!$F59&amp;""</f>
        <v/>
      </c>
      <c r="AQ8" s="199" t="str">
        <f>様式第20!$F60&amp;""</f>
        <v/>
      </c>
      <c r="AR8" s="199" t="str">
        <f>様式第20!$E61&amp;""</f>
        <v/>
      </c>
      <c r="AS8" s="199" t="str">
        <f>様式第20!$G61&amp;""</f>
        <v/>
      </c>
      <c r="AT8" s="199" t="str">
        <f>様式第20!$E62&amp;""</f>
        <v/>
      </c>
      <c r="AU8" s="199" t="str">
        <f>様式第20!$G62&amp;""</f>
        <v/>
      </c>
      <c r="AV8" s="199" t="str">
        <f>様式第20!$E63&amp;""</f>
        <v/>
      </c>
      <c r="AW8" s="199" t="str">
        <f>様式第20!$G63&amp;""</f>
        <v/>
      </c>
      <c r="AX8" s="199" t="str">
        <f>様式第20!$E64&amp;""</f>
        <v/>
      </c>
      <c r="AY8" s="199" t="str">
        <f>様式第20!$G64&amp;""</f>
        <v/>
      </c>
      <c r="AZ8" s="199" t="str">
        <f>様式第20!$E65&amp;""</f>
        <v/>
      </c>
      <c r="BA8" s="199" t="str">
        <f>様式第20!$G65&amp;""</f>
        <v/>
      </c>
      <c r="BB8" s="199" t="str">
        <f>様式第20!$E66&amp;""</f>
        <v/>
      </c>
      <c r="BC8" s="199" t="str">
        <f>様式第20!$G66&amp;""</f>
        <v/>
      </c>
      <c r="BD8" s="199" t="str">
        <f>様式第20!$E67&amp;""</f>
        <v/>
      </c>
      <c r="BE8" s="199" t="str">
        <f>様式第20!$G67&amp;""</f>
        <v/>
      </c>
      <c r="BF8" s="199" t="str">
        <f>様式第20!$E68&amp;""</f>
        <v/>
      </c>
      <c r="BG8" s="199" t="str">
        <f>様式第20!$G68&amp;""</f>
        <v/>
      </c>
      <c r="BH8" s="199" t="str">
        <f>様式第20!$E69&amp;""</f>
        <v/>
      </c>
      <c r="BI8" s="199" t="str">
        <f>様式第20!$G69&amp;""</f>
        <v/>
      </c>
      <c r="BJ8" s="199" t="str">
        <f>様式第20!$E70&amp;""</f>
        <v/>
      </c>
      <c r="BK8" s="199" t="str">
        <f>様式第20!$G70&amp;""</f>
        <v/>
      </c>
      <c r="BL8" s="199" t="str">
        <f>様式第20!$E71&amp;""</f>
        <v/>
      </c>
      <c r="BM8" s="199" t="str">
        <f>様式第20!$G71&amp;""</f>
        <v/>
      </c>
      <c r="BN8" s="199" t="str">
        <f>様式第20!$E72&amp;""</f>
        <v/>
      </c>
      <c r="BO8" s="199" t="str">
        <f>様式第20!$G72&amp;""</f>
        <v/>
      </c>
      <c r="BP8" s="199" t="str">
        <f>様式第20!$E73&amp;""</f>
        <v/>
      </c>
      <c r="BQ8" s="199" t="str">
        <f>様式第20!$G73&amp;""</f>
        <v/>
      </c>
      <c r="BR8" s="199" t="str">
        <f>様式第20!$E74&amp;""</f>
        <v/>
      </c>
      <c r="BS8" s="199" t="str">
        <f>様式第20!$G74&amp;""</f>
        <v/>
      </c>
      <c r="BT8" s="199" t="str">
        <f>様式第20!$E75&amp;""</f>
        <v/>
      </c>
      <c r="BU8" s="199" t="str">
        <f>様式第20!$G75&amp;""</f>
        <v/>
      </c>
      <c r="BV8" s="199" t="str">
        <f>様式第20!$C78&amp;""</f>
        <v/>
      </c>
      <c r="BW8" s="199" t="str">
        <f>様式第20!$E78&amp;""</f>
        <v/>
      </c>
      <c r="BX8" s="199" t="str">
        <f>様式第20!$F78&amp;""</f>
        <v/>
      </c>
      <c r="BY8" s="199" t="str">
        <f>様式第20!$G78&amp;""</f>
        <v/>
      </c>
      <c r="BZ8" s="199" t="str">
        <f>様式第20!$C79&amp;""</f>
        <v/>
      </c>
      <c r="CA8" s="199" t="str">
        <f>様式第20!$E79&amp;""</f>
        <v/>
      </c>
      <c r="CB8" s="199" t="str">
        <f>様式第20!$F79&amp;""</f>
        <v/>
      </c>
      <c r="CC8" s="199" t="str">
        <f>様式第20!$G79&amp;""</f>
        <v/>
      </c>
      <c r="CD8" s="199" t="str">
        <f>様式第20!$C80&amp;""</f>
        <v/>
      </c>
      <c r="CE8" s="199" t="str">
        <f>様式第20!$E80&amp;""</f>
        <v/>
      </c>
      <c r="CF8" s="199" t="str">
        <f>様式第20!$F80&amp;""</f>
        <v/>
      </c>
      <c r="CG8" s="199" t="str">
        <f>様式第20!$G80&amp;""</f>
        <v/>
      </c>
      <c r="CH8" s="199" t="str">
        <f>様式第20!$C81&amp;""</f>
        <v/>
      </c>
      <c r="CI8" s="199" t="str">
        <f>様式第20!$E81&amp;""</f>
        <v/>
      </c>
      <c r="CJ8" s="199" t="str">
        <f>様式第20!$F81&amp;""</f>
        <v/>
      </c>
      <c r="CK8" s="199" t="str">
        <f>様式第20!$G81&amp;""</f>
        <v/>
      </c>
      <c r="CL8" s="199" t="str">
        <f>様式第20!$C82&amp;""</f>
        <v/>
      </c>
      <c r="CM8" s="199" t="str">
        <f>様式第20!$E82&amp;""</f>
        <v/>
      </c>
      <c r="CN8" s="199" t="str">
        <f>様式第20!$F82&amp;""</f>
        <v/>
      </c>
      <c r="CO8" s="199" t="str">
        <f>様式第20!$G82&amp;""</f>
        <v/>
      </c>
    </row>
    <row r="10" spans="1:93">
      <c r="A10" s="200" t="s">
        <v>1122</v>
      </c>
    </row>
    <row r="11" spans="1:93">
      <c r="A11" s="22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E74D64F4-6796-4746-9BB6-443DF6791C79}">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2514643-0394-486C-A384-3582444AD01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提出書類一覧_14条</vt:lpstr>
      <vt:lpstr>様式第20</vt:lpstr>
      <vt:lpstr>指定を受けたい土地の所在地一覧</vt:lpstr>
      <vt:lpstr>（入力用シート）汚染状態一覧_様式20</vt:lpstr>
      <vt:lpstr>マスタ</vt:lpstr>
      <vt:lpstr>選択肢</vt:lpstr>
      <vt:lpstr>プロパティ</vt:lpstr>
      <vt:lpstr>u_t_yoshiki_20</vt:lpstr>
      <vt:lpstr>'（入力用シート）汚染状態一覧_様式20'!Print_Area</vt:lpstr>
      <vt:lpstr>指定を受けたい土地の所在地一覧!Print_Area</vt:lpstr>
      <vt:lpstr>提出書類一覧_14条!Print_Area</vt:lpstr>
      <vt:lpstr>様式第20!Print_Area</vt:lpstr>
      <vt:lpstr>指定を受けたい土地の所在地一覧!Print_Titles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2025-01-27T10:07:53Z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