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66F59166-0080-47D3-A337-F008071B4A4E}" xr6:coauthVersionLast="47" xr6:coauthVersionMax="47" xr10:uidLastSave="{00000000-0000-0000-0000-000000000000}"/>
  <bookViews>
    <workbookView xWindow="-28920" yWindow="3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6" i="43" l="1"/>
  <c r="AU6" i="43"/>
  <c r="AT6" i="43"/>
  <c r="AS6" i="43"/>
  <c r="AR6" i="43"/>
  <c r="AQ6" i="43"/>
  <c r="AP6" i="43"/>
  <c r="AO6" i="43"/>
  <c r="AN6" i="43"/>
  <c r="AM6" i="43"/>
  <c r="AL6" i="43"/>
  <c r="AK6" i="43"/>
  <c r="AI6" i="43"/>
  <c r="AJ6" i="43"/>
  <c r="AJ10" i="43" s="1"/>
  <c r="AI10" i="43"/>
  <c r="AH6" i="43"/>
  <c r="AF6" i="43"/>
  <c r="GQ6" i="43"/>
  <c r="AG6" i="43"/>
  <c r="AE6" i="43"/>
  <c r="AD6" i="43"/>
  <c r="AC6" i="43"/>
  <c r="AB6" i="43"/>
  <c r="AA6" i="43"/>
  <c r="Z6" i="43"/>
  <c r="Y6" i="43"/>
  <c r="X6" i="43"/>
  <c r="W6" i="43"/>
  <c r="V6" i="43"/>
  <c r="U6" i="43"/>
  <c r="T6" i="43"/>
  <c r="S6" i="43"/>
  <c r="R6" i="43"/>
  <c r="Q6" i="43"/>
  <c r="P6" i="43"/>
  <c r="O6" i="43"/>
  <c r="N6" i="43"/>
  <c r="M6" i="43"/>
  <c r="M10" i="43" s="1"/>
  <c r="AV10" i="43"/>
  <c r="AU10" i="43"/>
  <c r="AT10" i="43"/>
  <c r="AS10" i="43"/>
  <c r="AR10" i="43"/>
  <c r="AQ10" i="43"/>
  <c r="AP10" i="43"/>
  <c r="AO10" i="43"/>
  <c r="AN10" i="43"/>
  <c r="AM10" i="43"/>
  <c r="AL10" i="43"/>
  <c r="AK10" i="43"/>
  <c r="AH10" i="43"/>
  <c r="AG10" i="43"/>
  <c r="AF10" i="43"/>
  <c r="AE10" i="43"/>
  <c r="AD10" i="43"/>
  <c r="AC10" i="43"/>
  <c r="AB10" i="43"/>
  <c r="AA10" i="43"/>
  <c r="Z10" i="43"/>
  <c r="Y10" i="43"/>
  <c r="X10" i="43"/>
  <c r="W10" i="43"/>
  <c r="V10" i="43"/>
  <c r="U10" i="43"/>
  <c r="T10" i="43"/>
  <c r="S10" i="43"/>
  <c r="R10" i="43"/>
  <c r="Q10" i="43"/>
  <c r="P10" i="43"/>
  <c r="O10" i="43"/>
  <c r="N10" i="43"/>
  <c r="MM6" i="43"/>
  <c r="ML6" i="43"/>
  <c r="MK6" i="43"/>
  <c r="MJ6" i="43"/>
  <c r="MI6" i="43"/>
  <c r="MD6" i="43"/>
  <c r="MC6" i="43"/>
  <c r="MB6" i="43"/>
  <c r="MA6" i="43"/>
  <c r="LZ6" i="43"/>
  <c r="LU6" i="43"/>
  <c r="LT6" i="43"/>
  <c r="LS6" i="43"/>
  <c r="LR6" i="43"/>
  <c r="LQ6" i="43"/>
  <c r="LL6" i="43"/>
  <c r="LK6" i="43"/>
  <c r="LJ6" i="43"/>
  <c r="LI6" i="43"/>
  <c r="LH6" i="43"/>
  <c r="LC6" i="43"/>
  <c r="LB6" i="43"/>
  <c r="LA6" i="43"/>
  <c r="KZ6" i="43"/>
  <c r="KY6" i="43"/>
  <c r="KT6" i="43"/>
  <c r="KS6" i="43"/>
  <c r="KR6" i="43"/>
  <c r="KQ6" i="43"/>
  <c r="KP6" i="43"/>
  <c r="KK6" i="43"/>
  <c r="KJ6" i="43"/>
  <c r="KI6" i="43"/>
  <c r="KH6" i="43"/>
  <c r="KG6" i="43"/>
  <c r="KB6" i="43"/>
  <c r="KA6" i="43"/>
  <c r="JZ6" i="43"/>
  <c r="JY6" i="43"/>
  <c r="JX6" i="43"/>
  <c r="JS6" i="43"/>
  <c r="JR6" i="43"/>
  <c r="JQ6" i="43"/>
  <c r="JP6" i="43"/>
  <c r="JO6" i="43"/>
  <c r="JJ6" i="43"/>
  <c r="JI6" i="43"/>
  <c r="JH6" i="43"/>
  <c r="JG6" i="43"/>
  <c r="JF6" i="43"/>
  <c r="JA6" i="43"/>
  <c r="IZ6" i="43"/>
  <c r="IY6" i="43"/>
  <c r="IX6" i="43"/>
  <c r="IW6" i="43"/>
  <c r="IR6" i="43"/>
  <c r="IQ6" i="43"/>
  <c r="IP6" i="43"/>
  <c r="IO6" i="43"/>
  <c r="IN6" i="43"/>
  <c r="II6" i="43"/>
  <c r="IH6" i="43"/>
  <c r="IG6" i="43"/>
  <c r="IF6" i="43"/>
  <c r="IE6" i="43"/>
  <c r="HZ6" i="43"/>
  <c r="HY6" i="43"/>
  <c r="HX6" i="43"/>
  <c r="HW6" i="43"/>
  <c r="HV6" i="43"/>
  <c r="HQ6" i="43"/>
  <c r="HP6" i="43"/>
  <c r="HO6" i="43"/>
  <c r="HN6" i="43"/>
  <c r="HM6" i="43"/>
  <c r="HH6" i="43"/>
  <c r="HG6" i="43"/>
  <c r="HF6" i="43"/>
  <c r="HE6" i="43"/>
  <c r="HD6" i="43"/>
  <c r="GY6" i="43"/>
  <c r="GX6" i="43"/>
  <c r="GW6" i="43"/>
  <c r="GV6" i="43"/>
  <c r="GU6" i="43"/>
  <c r="GP6" i="43"/>
  <c r="GO6" i="43"/>
  <c r="GN6" i="43"/>
  <c r="GM6" i="43"/>
  <c r="GL6" i="43"/>
  <c r="GG6" i="43"/>
  <c r="GF6" i="43"/>
  <c r="GE6" i="43"/>
  <c r="GD6" i="43"/>
  <c r="GC6" i="43"/>
  <c r="FX6" i="43"/>
  <c r="FW6" i="43"/>
  <c r="FV6" i="43"/>
  <c r="FU6" i="43"/>
  <c r="FT6" i="43"/>
  <c r="FO6" i="43"/>
  <c r="FN6" i="43"/>
  <c r="FM6" i="43"/>
  <c r="FL6" i="43"/>
  <c r="FK6" i="43"/>
  <c r="FF6" i="43"/>
  <c r="FE6" i="43"/>
  <c r="FD6" i="43"/>
  <c r="FC6" i="43"/>
  <c r="FB6" i="43"/>
  <c r="EW6" i="43"/>
  <c r="EV6" i="43"/>
  <c r="EU6" i="43"/>
  <c r="ET6" i="43"/>
  <c r="ES6" i="43"/>
  <c r="EN6" i="43"/>
  <c r="EM6" i="43"/>
  <c r="EL6" i="43"/>
  <c r="EK6" i="43"/>
  <c r="EJ6" i="43"/>
  <c r="EE6" i="43"/>
  <c r="ED6" i="43"/>
  <c r="EC6" i="43"/>
  <c r="DX6" i="43"/>
  <c r="DW6" i="43"/>
  <c r="DV6" i="43"/>
  <c r="DQ6" i="43"/>
  <c r="DP6" i="43"/>
  <c r="DO6" i="43"/>
  <c r="DJ6" i="43"/>
  <c r="DI6" i="43"/>
  <c r="DH6" i="43"/>
  <c r="DC6" i="43"/>
  <c r="DB6" i="43"/>
  <c r="DA6" i="43"/>
  <c r="CV6" i="43"/>
  <c r="CU6" i="43"/>
  <c r="CT6" i="43"/>
  <c r="CO6" i="43"/>
  <c r="CN6" i="43"/>
  <c r="CM6" i="43"/>
  <c r="CH6" i="43"/>
  <c r="CG6" i="43"/>
  <c r="CF6" i="43"/>
  <c r="CA6" i="43"/>
  <c r="BZ6" i="43"/>
  <c r="BY6" i="43"/>
  <c r="BT6" i="43"/>
  <c r="BS6" i="43"/>
  <c r="BR6" i="43"/>
  <c r="BM6" i="43"/>
  <c r="BL6" i="43"/>
  <c r="BK6" i="43"/>
  <c r="BF6" i="43"/>
  <c r="BE6" i="43"/>
  <c r="BD6" i="43"/>
  <c r="MM67" i="43"/>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P59" i="43"/>
  <c r="LO59" i="43"/>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X52" i="43"/>
  <c r="KW52" i="43"/>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H37" i="43"/>
  <c r="MG37" i="43"/>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H33" i="43"/>
  <c r="MG33" i="43"/>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H29" i="43"/>
  <c r="MG29" i="43"/>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H25" i="43"/>
  <c r="MG25" i="43"/>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H21" i="43"/>
  <c r="MG21" i="43"/>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F19" i="43"/>
  <c r="KE19" i="43"/>
  <c r="KC19" i="43"/>
  <c r="KB19" i="43"/>
  <c r="KA19" i="43"/>
  <c r="JZ19" i="43"/>
  <c r="JY19" i="43"/>
  <c r="JV19" i="43"/>
  <c r="JW19" i="43" s="1"/>
  <c r="JT19" i="43"/>
  <c r="JS19" i="43"/>
  <c r="JR19" i="43"/>
  <c r="JQ19" i="43"/>
  <c r="JM19" i="43"/>
  <c r="JK19" i="43"/>
  <c r="JJ19" i="43"/>
  <c r="JI19" i="43"/>
  <c r="JH19" i="43"/>
  <c r="JD19" i="43"/>
  <c r="JB19" i="43"/>
  <c r="JA19" i="43"/>
  <c r="IZ19" i="43"/>
  <c r="IY19" i="43"/>
  <c r="IV19" i="43"/>
  <c r="IU19" i="43"/>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R23" i="43" s="1"/>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19" i="43" l="1"/>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D18" i="43"/>
  <c r="LU18" i="43"/>
  <c r="LL18" i="43"/>
  <c r="LC18" i="43"/>
  <c r="KT18" i="43"/>
  <c r="KK18" i="43"/>
  <c r="KB18" i="43"/>
  <c r="JS18" i="43"/>
  <c r="JJ18" i="43"/>
  <c r="JA18" i="43"/>
  <c r="IR18" i="43"/>
  <c r="II18" i="43"/>
  <c r="HZ18" i="43"/>
  <c r="HQ18" i="43"/>
  <c r="HH18" i="43"/>
  <c r="GY18" i="43"/>
  <c r="GP18" i="43"/>
  <c r="GG18" i="43"/>
  <c r="FX18" i="43"/>
  <c r="FO18" i="43"/>
  <c r="FF18" i="43"/>
  <c r="EW18" i="43"/>
  <c r="EN18" i="43"/>
  <c r="AX60" i="43" l="1"/>
  <c r="AX61" i="43"/>
  <c r="AX62" i="43"/>
  <c r="AX63" i="43"/>
  <c r="AX64" i="43"/>
  <c r="AX65" i="43"/>
  <c r="AX66" i="43"/>
  <c r="AX67" i="43"/>
  <c r="AX55" i="43"/>
  <c r="AX56" i="43"/>
  <c r="AX57" i="43"/>
  <c r="AX58" i="43"/>
  <c r="AX59" i="43"/>
  <c r="AX25" i="43"/>
  <c r="AX26" i="43" s="1"/>
  <c r="AX27" i="43" s="1"/>
  <c r="AX28" i="43" s="1"/>
  <c r="AX29" i="43" s="1"/>
  <c r="AX30" i="43" s="1"/>
  <c r="AX31" i="43" s="1"/>
  <c r="AX32" i="43" s="1"/>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AX33" i="43"/>
  <c r="AX34" i="43" l="1"/>
  <c r="AX35" i="43" l="1"/>
  <c r="J17" i="43"/>
  <c r="AX36" i="43" l="1"/>
  <c r="AX37" i="43" l="1"/>
  <c r="BR18" i="43"/>
  <c r="AX38" i="43" l="1"/>
  <c r="MI18" i="43"/>
  <c r="ME12" i="43"/>
  <c r="LZ18" i="43"/>
  <c r="LV12" i="43"/>
  <c r="LQ18" i="43"/>
  <c r="LM12" i="43"/>
  <c r="LH18" i="43"/>
  <c r="LD12" i="43"/>
  <c r="KY18" i="43"/>
  <c r="KU12" i="43"/>
  <c r="KP18" i="43"/>
  <c r="KL12" i="43"/>
  <c r="KG18" i="43"/>
  <c r="KC12" i="43"/>
  <c r="JX18" i="43"/>
  <c r="JT12" i="43"/>
  <c r="JO18" i="43"/>
  <c r="JK12" i="43"/>
  <c r="JF18" i="43"/>
  <c r="JB12" i="43"/>
  <c r="IW18" i="43"/>
  <c r="IS12" i="43"/>
  <c r="IN18" i="43"/>
  <c r="IJ12" i="43"/>
  <c r="IE18" i="43"/>
  <c r="IA12" i="43"/>
  <c r="HV18" i="43"/>
  <c r="HR12" i="43"/>
  <c r="HM18" i="43"/>
  <c r="HI12" i="43"/>
  <c r="HD18" i="43"/>
  <c r="GZ12" i="43"/>
  <c r="GU18" i="43"/>
  <c r="GQ12" i="43"/>
  <c r="GL18" i="43"/>
  <c r="GH12" i="43"/>
  <c r="GC18" i="43"/>
  <c r="FY12" i="43"/>
  <c r="FT18" i="43"/>
  <c r="FP12" i="43"/>
  <c r="FK18" i="43"/>
  <c r="FG12" i="43"/>
  <c r="FB18" i="43"/>
  <c r="EX12" i="43"/>
  <c r="ES18" i="43"/>
  <c r="EO12" i="43"/>
  <c r="EJ18" i="43"/>
  <c r="EF12" i="43"/>
  <c r="EC18" i="43"/>
  <c r="DY12" i="43"/>
  <c r="DV18" i="43"/>
  <c r="DR12" i="43"/>
  <c r="DO18" i="43"/>
  <c r="DK12" i="43"/>
  <c r="DH18" i="43"/>
  <c r="DD12" i="43"/>
  <c r="DA18" i="43"/>
  <c r="CW12" i="43"/>
  <c r="CT18" i="43"/>
  <c r="CP12" i="43"/>
  <c r="CM18" i="43"/>
  <c r="CI12" i="43"/>
  <c r="CF18" i="43"/>
  <c r="CB12" i="43"/>
  <c r="BY18" i="43"/>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G12" i="43"/>
  <c r="BD18" i="43"/>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KI18" i="43"/>
  <c r="LA18" i="43"/>
  <c r="LS18" i="43"/>
  <c r="MK18" i="43"/>
  <c r="JZ18" i="43"/>
  <c r="KR18" i="43"/>
  <c r="LJ18" i="43"/>
  <c r="MB18" i="43"/>
  <c r="AX49" i="43"/>
  <c r="JY18" i="43"/>
  <c r="KA18" i="43"/>
  <c r="JV18" i="43"/>
  <c r="JW18" i="43" s="1"/>
  <c r="JV6" i="43" s="1"/>
  <c r="KQ18" i="43"/>
  <c r="KS18" i="43"/>
  <c r="LI18" i="43"/>
  <c r="LK18" i="43"/>
  <c r="LF18" i="43"/>
  <c r="LG18" i="43" s="1"/>
  <c r="LF6" i="43" s="1"/>
  <c r="MA18" i="43"/>
  <c r="MC18" i="43"/>
  <c r="LX18" i="43"/>
  <c r="LY18" i="43" s="1"/>
  <c r="LX6" i="43" s="1"/>
  <c r="JR18" i="43"/>
  <c r="JP18" i="43"/>
  <c r="KJ18" i="43"/>
  <c r="KH18" i="43"/>
  <c r="LB18" i="43"/>
  <c r="KW18" i="43"/>
  <c r="KX18" i="43" s="1"/>
  <c r="KW6" i="43" s="1"/>
  <c r="KZ18" i="43"/>
  <c r="LT18" i="43"/>
  <c r="LO18" i="43"/>
  <c r="LP18" i="43" s="1"/>
  <c r="LO6" i="43" s="1"/>
  <c r="LR18" i="43"/>
  <c r="ML18" i="43"/>
  <c r="MG18" i="43"/>
  <c r="MH18" i="43" s="1"/>
  <c r="MG6" i="43" s="1"/>
  <c r="MJ18" i="43"/>
  <c r="AY32" i="43"/>
  <c r="AY33"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IP18" i="43"/>
  <c r="IG18" i="43"/>
  <c r="HX18" i="43"/>
  <c r="HF18" i="43"/>
  <c r="FV18" i="43"/>
  <c r="EU18" i="43"/>
  <c r="HO18" i="43"/>
  <c r="GE18" i="43"/>
  <c r="GN18" i="43"/>
  <c r="FM18" i="43"/>
  <c r="JH18" i="43"/>
  <c r="IY18" i="43"/>
  <c r="EL18" i="43"/>
  <c r="GW18" i="43"/>
  <c r="AX50" i="43"/>
  <c r="FN18" i="43"/>
  <c r="FI18" i="43"/>
  <c r="FJ18" i="43" s="1"/>
  <c r="FI6" i="43" s="1"/>
  <c r="FL18" i="43"/>
  <c r="JG18" i="43"/>
  <c r="JI18" i="43"/>
  <c r="JD18" i="43"/>
  <c r="JE18" i="43" s="1"/>
  <c r="JD6" i="43" s="1"/>
  <c r="EK18" i="43"/>
  <c r="EM18" i="43"/>
  <c r="EH18" i="43"/>
  <c r="EI18" i="43" s="1"/>
  <c r="EH6" i="43" s="1"/>
  <c r="EE18" i="43"/>
  <c r="ED18" i="43"/>
  <c r="GX18" i="43"/>
  <c r="GS18" i="43"/>
  <c r="GT18" i="43" s="1"/>
  <c r="GS6" i="43" s="1"/>
  <c r="GV18" i="43"/>
  <c r="IZ18" i="43"/>
  <c r="IU18" i="43"/>
  <c r="IV18" i="43" s="1"/>
  <c r="IU6" i="43" s="1"/>
  <c r="IX18" i="43"/>
  <c r="FU18" i="43"/>
  <c r="FW18" i="43"/>
  <c r="FR18" i="43"/>
  <c r="FS18" i="43" s="1"/>
  <c r="FR6" i="43" s="1"/>
  <c r="FC18" i="43"/>
  <c r="FE18" i="43"/>
  <c r="EZ18" i="43"/>
  <c r="FA18" i="43" s="1"/>
  <c r="EZ6" i="43" s="1"/>
  <c r="EV18" i="43"/>
  <c r="EQ18" i="43"/>
  <c r="ER18" i="43" s="1"/>
  <c r="EQ6" i="43" s="1"/>
  <c r="ET18" i="43"/>
  <c r="IO18" i="43"/>
  <c r="IQ18" i="43"/>
  <c r="IL18" i="43"/>
  <c r="IM18" i="43" s="1"/>
  <c r="IL6" i="43" s="1"/>
  <c r="IH18" i="43"/>
  <c r="IC18" i="43"/>
  <c r="ID18" i="43" s="1"/>
  <c r="IC6" i="43" s="1"/>
  <c r="IF18" i="43"/>
  <c r="HW18" i="43"/>
  <c r="HY18" i="43"/>
  <c r="HT18" i="43"/>
  <c r="HU18" i="43" s="1"/>
  <c r="HT6" i="43" s="1"/>
  <c r="HP18" i="43"/>
  <c r="HK18" i="43"/>
  <c r="HL18" i="43" s="1"/>
  <c r="HK6" i="43" s="1"/>
  <c r="HN18" i="43"/>
  <c r="HE18" i="43"/>
  <c r="HG18" i="43"/>
  <c r="HB18" i="43"/>
  <c r="HC18" i="43" s="1"/>
  <c r="HB6" i="43" s="1"/>
  <c r="GF18" i="43"/>
  <c r="GA18" i="43"/>
  <c r="GB18" i="43" s="1"/>
  <c r="GA6" i="43" s="1"/>
  <c r="GD18" i="43"/>
  <c r="GM18" i="43"/>
  <c r="GO18" i="43"/>
  <c r="GJ18" i="43"/>
  <c r="GK18" i="43" s="1"/>
  <c r="GJ6" i="43" s="1"/>
  <c r="AY48" i="43"/>
  <c r="L48" i="43" s="1"/>
  <c r="J46" i="43"/>
  <c r="L46" i="43"/>
  <c r="AY42" i="43"/>
  <c r="L42" i="43" s="1"/>
  <c r="J40" i="43"/>
  <c r="L40" i="43"/>
  <c r="J39" i="43"/>
  <c r="L39" i="43"/>
  <c r="J33" i="43"/>
  <c r="L33" i="43"/>
  <c r="J32" i="43"/>
  <c r="L32" i="43"/>
  <c r="EA18" i="43"/>
  <c r="DX18" i="43"/>
  <c r="DW18" i="43"/>
  <c r="DT18" i="43"/>
  <c r="DQ18" i="43"/>
  <c r="DP18" i="43"/>
  <c r="DM18" i="43"/>
  <c r="DJ18" i="43"/>
  <c r="DI18" i="43"/>
  <c r="DF18" i="43"/>
  <c r="DC18" i="43"/>
  <c r="DB18" i="43"/>
  <c r="CY18" i="43"/>
  <c r="CV18" i="43"/>
  <c r="CU18" i="43"/>
  <c r="CR18" i="43"/>
  <c r="CO18" i="43"/>
  <c r="CN18" i="43"/>
  <c r="CH18" i="43"/>
  <c r="CG18" i="43"/>
  <c r="CK18" i="43"/>
  <c r="CD18" i="43"/>
  <c r="CA18" i="43"/>
  <c r="BZ18" i="43"/>
  <c r="BT18" i="43"/>
  <c r="BS18" i="43"/>
  <c r="BW18" i="43"/>
  <c r="BP18" i="43"/>
  <c r="BM18" i="43"/>
  <c r="BL18" i="43"/>
  <c r="BE18" i="43"/>
  <c r="BF18" i="43"/>
  <c r="BI18" i="43"/>
  <c r="BB18" i="43"/>
  <c r="AY19" i="43"/>
  <c r="J19" i="43" s="1"/>
  <c r="AX20" i="43"/>
  <c r="BC18" i="43" l="1"/>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JB6" i="43"/>
  <c r="KL6" i="43"/>
  <c r="IJ6" i="43"/>
  <c r="EF6" i="43"/>
  <c r="DR6" i="43"/>
  <c r="CP6" i="43"/>
  <c r="DD6" i="43"/>
  <c r="BU6" i="43"/>
  <c r="AZ6" i="43"/>
  <c r="CI6" i="43"/>
  <c r="AX51" i="43"/>
  <c r="AY50" i="43"/>
  <c r="L50" i="43" s="1"/>
  <c r="J48" i="43"/>
  <c r="AY49" i="43"/>
  <c r="J42" i="43"/>
  <c r="AY43" i="43"/>
  <c r="L43" i="43" s="1"/>
  <c r="AY34" i="43"/>
  <c r="L34"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J34" i="43"/>
  <c r="AY35" i="43"/>
  <c r="L35" i="43" s="1"/>
  <c r="AY21" i="43"/>
  <c r="L21" i="43" s="1"/>
  <c r="J20" i="43"/>
  <c r="L20" i="43"/>
  <c r="J51" i="43" l="1"/>
  <c r="L51" i="43"/>
  <c r="AX53" i="43"/>
  <c r="AY52" i="43"/>
  <c r="AX23" i="43"/>
  <c r="J44" i="43"/>
  <c r="AY45" i="43"/>
  <c r="J35" i="43"/>
  <c r="AY36" i="43"/>
  <c r="L36" i="43" s="1"/>
  <c r="J21" i="43"/>
  <c r="AM9" i="43"/>
  <c r="AS9" i="43"/>
  <c r="AY22" i="43"/>
  <c r="O8" i="43"/>
  <c r="AS7" i="43"/>
  <c r="AS8" i="43"/>
  <c r="AM7" i="43"/>
  <c r="AM8" i="43"/>
  <c r="J45" i="43" l="1"/>
  <c r="L45" i="43"/>
  <c r="J52" i="43"/>
  <c r="L52" i="43"/>
  <c r="AX54" i="43"/>
  <c r="AY53" i="43"/>
  <c r="AX24" i="43"/>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J53" i="43" l="1"/>
  <c r="L53" i="43"/>
  <c r="AY54" i="43"/>
  <c r="J37" i="43"/>
  <c r="AY38" i="43"/>
  <c r="AY24" i="43"/>
  <c r="L24" i="43" s="1"/>
  <c r="J23" i="43"/>
  <c r="J38" i="43" l="1"/>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J31" i="43" l="1"/>
  <c r="L31"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<sst xmlns="http://schemas.openxmlformats.org/spreadsheetml/2006/main" count="2406" uniqueCount="1210">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</sst>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6.25" style="7" customWidth="1"/>
    <col min="6" max="6" width="13.75" style="7" customWidth="1"/>
    <col min="7" max="7" width="6.25" style="7" customWidth="1"/>
    <col min="8" max="8" width="2.5" style="8" customWidth="1"/>
    <col min="9" max="10" width="6.25" style="7" customWidth="1"/>
    <col min="11" max="11" width="2.5" style="7" customWidth="1"/>
    <col min="12" max="12" width="6.25" style="7" customWidth="1"/>
    <col min="13" max="48" width="10.58203125" style="10" customWidth="1"/>
    <col min="49" max="49" width="2.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t="str">
        <f>IF(COUNT(EG18:EG68)&gt;0,EF6,"")</f>
        <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t="str">
        <f>IF(COUNT(LE18:LE68)&gt;0,LD6,"")</f>
        <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0</v>
      </c>
      <c r="EG6" s="214"/>
      <c r="EH6" s="213">
        <f>SUM(EI18:EI68)</f>
        <v>0</v>
      </c>
      <c r="EI6" s="214"/>
      <c r="EJ6" s="95">
        <f>MIN(EJ18:EJ68)</f>
        <v>0</v>
      </c>
      <c r="EK6" s="95">
        <f>MIN(EK18:EK68)</f>
        <v>0</v>
      </c>
      <c r="EL6" s="95">
        <f>MIN(EL18:EL68)</f>
        <v>0</v>
      </c>
      <c r="EM6" s="95">
        <f>MAX(EM18:EM68)</f>
        <v>0</v>
      </c>
      <c r="EN6" s="95">
        <f>MAX(EN18:EN68)</f>
        <v>0</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0</v>
      </c>
      <c r="LE6" s="214"/>
      <c r="LF6" s="213">
        <f>SUM(LG18:LG68)</f>
        <v>0</v>
      </c>
      <c r="LG6" s="214"/>
      <c r="LH6" s="95">
        <f>MIN(LH18:LH68)</f>
        <v>0</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t="str">
        <f>IF(Y6="","",EH6)</f>
        <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t="str">
        <f>IF(AS6="","",LF6)</f>
        <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t="str">
        <f>IF(Y6="","",EJ6)</f>
        <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t="str">
        <f>IF(AS6="","",LH6)</f>
        <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t="str">
        <f>IF(Y6="","",IF(EK6&lt;&gt;0,EK6,EL6))</f>
        <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t="str">
        <f>IF(AS6="","",IF(LI6&lt;&gt;0,LI6,LJ6))</f>
        <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t="str">
        <f>IF(Y6="","",IF(COUNTA(Y18:Y68)=COUNTIF(Y18:Y68,"ND")+COUNTIF(Y18:Y68,"-"),"ND",IF(EM6&lt;&gt;0,EM6,EN6)))</f>
        <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t="str">
        <f>IF(AS6="","",IF(COUNTA(AS18:AS68)=COUNTIF(AS18:AS68,"ND")+COUNTIF(AS18:AS68,"-"),"ND",IF(LK6&lt;&gt;0,LK6,LL6)))</f>
        <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7.5">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c r="F17" s="204"/>
      <c r="G17" s="207" t="s">
        <v>35</v>
      </c>
      <c r="H17" s="207"/>
      <c r="I17" s="207"/>
      <c r="J17" s="208" t="str">
        <f>IF(E17="","",E17)</f>
        <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c r="D18" s="83"/>
      <c r="E18" s="68"/>
      <c r="F18" s="54"/>
      <c r="G18" s="84"/>
      <c r="H18" s="70" t="str">
        <f t="shared" ref="H18:H34" si="0">IF(I18="","","～")</f>
        <v/>
      </c>
      <c r="I18" s="70" t="str">
        <f>IF(F18="","",IF(F18="帯水層底面","",IF(COUNTIF(F18,"*1種*")=1,G18-0.05,G18-0.5)))</f>
        <v/>
      </c>
      <c r="J18" s="70" t="str">
        <f>IF($G18="","",$AY18+$G18)</f>
        <v/>
      </c>
      <c r="K18" s="70" t="str">
        <f t="shared" ref="K18:K34" si="1">IF(I18&lt;&gt;"","～","")</f>
        <v/>
      </c>
      <c r="L18" s="71" t="str">
        <f>IF($I18&lt;&gt;"",$AY18+$I18,"")</f>
        <v/>
      </c>
      <c r="M18" s="100"/>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85"/>
      <c r="AN18" s="86"/>
      <c r="AO18" s="55"/>
      <c r="AP18" s="55"/>
      <c r="AQ18" s="55"/>
      <c r="AR18" s="55"/>
      <c r="AS18" s="55"/>
      <c r="AT18" s="55"/>
      <c r="AU18" s="55"/>
      <c r="AV18" s="56"/>
      <c r="AW18" s="65"/>
      <c r="AX18" s="65" t="str">
        <f t="shared" ref="AX18:AX67" si="2">IF(G18="","",IF(D18&lt;&gt;"",C18&amp;"_"&amp;LEFT(D18,FIND("-",D18,1)+1),AX17))</f>
        <v/>
      </c>
      <c r="AY18" s="65" t="str">
        <f>IF(AX18="","",IF(E18&lt;&gt;"",E18,IF(AND(D18="",E18=""),AY17,"")))</f>
        <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
      </c>
      <c r="LE18" s="65" t="str">
        <f>IF(LD18="","",IF(COUNTIF(LD$18:LD18,LD18)=1,1,""))</f>
        <v/>
      </c>
      <c r="LF18" s="65" t="str">
        <f t="shared" ref="LF18" si="127">IF(AND(AS18&lt;&gt;"",AS18&lt;&gt;"ND",AS18&lt;&gt;"-",AS18&gt;AS$15,OR($F18="",$F18="表層(平面絞込)(2種,3種)",$F18="帯水層底面")),LD18,"")</f>
        <v/>
      </c>
      <c r="LG18" s="65" t="str">
        <f>IF(LF18="","",IF(COUNTIF(LF$18:LF18,LF18)=1,1,""))</f>
        <v/>
      </c>
      <c r="LH18" s="65" t="str">
        <f t="shared" ref="LH18" si="128">IF(AND(AS18&lt;&gt;"",AS18&lt;&gt;"-"),VALUE(IF($I18&lt;&gt;"",$I18,$G18)),"")</f>
        <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c r="H19" s="74" t="str">
        <f t="shared" si="0"/>
        <v/>
      </c>
      <c r="I19" s="74" t="str">
        <f t="shared" ref="I19:I67" si="147">IF(F19="","",IF(F19="帯水層底面","",IF(COUNTIF(F19,"*1種*")=1,G19-0.05,G19-0.5)))</f>
        <v/>
      </c>
      <c r="J19" s="74" t="str">
        <f t="shared" ref="J19:J67" si="148">IF($G19="","",$AY19+$G19)</f>
        <v/>
      </c>
      <c r="K19" s="74" t="str">
        <f t="shared" si="1"/>
        <v/>
      </c>
      <c r="L19" s="75" t="str">
        <f t="shared" ref="L19:L67" si="149">IF($I19&lt;&gt;"",$AY19+$I19,"")</f>
        <v/>
      </c>
      <c r="M19" s="76"/>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81"/>
      <c r="AN19" s="57"/>
      <c r="AO19" s="58"/>
      <c r="AP19" s="58"/>
      <c r="AQ19" s="58"/>
      <c r="AR19" s="58"/>
      <c r="AS19" s="58"/>
      <c r="AT19" s="58"/>
      <c r="AU19" s="58"/>
      <c r="AV19" s="59"/>
      <c r="AW19" s="65"/>
      <c r="AX19" s="134" t="str">
        <f t="shared" si="2"/>
        <v/>
      </c>
      <c r="AY19" s="65" t="str">
        <f t="shared" ref="AY19:AY67" si="150">IF(AX19="","",IF(E19&lt;&gt;"",E19,IF(AND(D19="",E19=""),AY18,"")))</f>
        <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
      </c>
      <c r="LE19" s="65" t="str">
        <f>IF(LD19="","",IF(COUNTIF(LD$18:LD19,LD19)=1,1,""))</f>
        <v/>
      </c>
      <c r="LF19" s="65" t="str">
        <f t="shared" ref="LF19:LF67" si="352">IF(AND(AS19&lt;&gt;"",AS19&lt;&gt;"ND",AS19&lt;&gt;"-",AS19&gt;AS$15,OR($F19="",$F19="表層(平面絞込)(2種,3種)",$F19="帯水層底面")),LD19,"")</f>
        <v/>
      </c>
      <c r="LG19" s="65" t="str">
        <f>IF(LF19="","",IF(COUNTIF(LF$18:LF19,LF19)=1,1,""))</f>
        <v/>
      </c>
      <c r="LH19" s="65" t="str">
        <f t="shared" ref="LH19:LH67" si="353">IF(AND(AS19&lt;&gt;"",AS19&lt;&gt;"-"),VALUE(IF($I19&lt;&gt;"",$I19,$G19)),"")</f>
        <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c r="H20" s="74" t="str">
        <f t="shared" si="0"/>
        <v/>
      </c>
      <c r="I20" s="74" t="str">
        <f t="shared" si="147"/>
        <v/>
      </c>
      <c r="J20" s="74" t="str">
        <f t="shared" si="148"/>
        <v/>
      </c>
      <c r="K20" s="74" t="str">
        <f t="shared" si="1"/>
        <v/>
      </c>
      <c r="L20" s="75" t="str">
        <f t="shared" si="149"/>
        <v/>
      </c>
      <c r="M20" s="76"/>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81"/>
      <c r="AN20" s="57"/>
      <c r="AO20" s="58"/>
      <c r="AP20" s="58"/>
      <c r="AQ20" s="58"/>
      <c r="AR20" s="58"/>
      <c r="AS20" s="58"/>
      <c r="AT20" s="58"/>
      <c r="AU20" s="58"/>
      <c r="AV20" s="59"/>
      <c r="AW20" s="65"/>
      <c r="AX20" s="65" t="str">
        <f t="shared" si="2"/>
        <v/>
      </c>
      <c r="AY20" s="65" t="str">
        <f t="shared" si="150"/>
        <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
      </c>
      <c r="LE20" s="65" t="str">
        <f>IF(LD20="","",IF(COUNTIF(LD$18:LD20,LD20)=1,1,""))</f>
        <v/>
      </c>
      <c r="LF20" s="65" t="str">
        <f t="shared" si="352"/>
        <v/>
      </c>
      <c r="LG20" s="65" t="str">
        <f>IF(LF20="","",IF(COUNTIF(LF$18:LF20,LF20)=1,1,""))</f>
        <v/>
      </c>
      <c r="LH20" s="65" t="str">
        <f t="shared" si="353"/>
        <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c r="H21" s="74" t="str">
        <f t="shared" si="0"/>
        <v/>
      </c>
      <c r="I21" s="74" t="str">
        <f t="shared" si="147"/>
        <v/>
      </c>
      <c r="J21" s="74" t="str">
        <f t="shared" si="148"/>
        <v/>
      </c>
      <c r="K21" s="74" t="str">
        <f t="shared" si="1"/>
        <v/>
      </c>
      <c r="L21" s="75" t="str">
        <f t="shared" si="149"/>
        <v/>
      </c>
      <c r="M21" s="76"/>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81"/>
      <c r="AN21" s="57"/>
      <c r="AO21" s="58"/>
      <c r="AP21" s="58"/>
      <c r="AQ21" s="58"/>
      <c r="AR21" s="58"/>
      <c r="AS21" s="58"/>
      <c r="AT21" s="58"/>
      <c r="AU21" s="58"/>
      <c r="AV21" s="59"/>
      <c r="AW21" s="65"/>
      <c r="AX21" s="65" t="str">
        <f t="shared" si="2"/>
        <v/>
      </c>
      <c r="AY21" s="65" t="str">
        <f t="shared" si="150"/>
        <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
      </c>
      <c r="LE21" s="65" t="str">
        <f>IF(LD21="","",IF(COUNTIF(LD$18:LD21,LD21)=1,1,""))</f>
        <v/>
      </c>
      <c r="LF21" s="65" t="str">
        <f t="shared" si="352"/>
        <v/>
      </c>
      <c r="LG21" s="65" t="str">
        <f>IF(LF21="","",IF(COUNTIF(LF$18:LF21,LF21)=1,1,""))</f>
        <v/>
      </c>
      <c r="LH21" s="65" t="str">
        <f t="shared" si="353"/>
        <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c r="H22" s="74" t="str">
        <f t="shared" si="0"/>
        <v/>
      </c>
      <c r="I22" s="138" t="str">
        <f t="shared" si="147"/>
        <v/>
      </c>
      <c r="J22" s="74" t="str">
        <f t="shared" si="148"/>
        <v/>
      </c>
      <c r="K22" s="74" t="str">
        <f t="shared" si="1"/>
        <v/>
      </c>
      <c r="L22" s="75" t="str">
        <f t="shared" si="149"/>
        <v/>
      </c>
      <c r="M22" s="76"/>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81"/>
      <c r="AN22" s="57"/>
      <c r="AO22" s="58"/>
      <c r="AP22" s="58"/>
      <c r="AQ22" s="58"/>
      <c r="AR22" s="58"/>
      <c r="AS22" s="58"/>
      <c r="AT22" s="58"/>
      <c r="AU22" s="58"/>
      <c r="AV22" s="59"/>
      <c r="AW22" s="65"/>
      <c r="AX22" s="65" t="str">
        <f t="shared" si="2"/>
        <v/>
      </c>
      <c r="AY22" s="65" t="str">
        <f t="shared" si="150"/>
        <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
      </c>
      <c r="LE22" s="65" t="str">
        <f>IF(LD22="","",IF(COUNTIF(LD$18:LD22,LD22)=1,1,""))</f>
        <v/>
      </c>
      <c r="LF22" s="65" t="str">
        <f t="shared" si="352"/>
        <v/>
      </c>
      <c r="LG22" s="65" t="str">
        <f>IF(LF22="","",IF(COUNTIF(LF$18:LF22,LF22)=1,1,""))</f>
        <v/>
      </c>
      <c r="LH22" s="65" t="str">
        <f t="shared" si="353"/>
        <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c r="H23" s="74" t="str">
        <f t="shared" si="0"/>
        <v/>
      </c>
      <c r="I23" s="74" t="str">
        <f t="shared" si="147"/>
        <v/>
      </c>
      <c r="J23" s="74" t="str">
        <f t="shared" si="148"/>
        <v/>
      </c>
      <c r="K23" s="74" t="str">
        <f t="shared" si="1"/>
        <v/>
      </c>
      <c r="L23" s="75" t="str">
        <f t="shared" si="149"/>
        <v/>
      </c>
      <c r="M23" s="76"/>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81"/>
      <c r="AN23" s="57"/>
      <c r="AO23" s="58"/>
      <c r="AP23" s="58"/>
      <c r="AQ23" s="58"/>
      <c r="AR23" s="58"/>
      <c r="AS23" s="58"/>
      <c r="AT23" s="58"/>
      <c r="AU23" s="58"/>
      <c r="AV23" s="59"/>
      <c r="AW23" s="65"/>
      <c r="AX23" s="65" t="str">
        <f t="shared" si="2"/>
        <v/>
      </c>
      <c r="AY23" s="65" t="str">
        <f t="shared" si="150"/>
        <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
      </c>
      <c r="LE23" s="65" t="str">
        <f>IF(LD23="","",IF(COUNTIF(LD$18:LD23,LD23)=1,1,""))</f>
        <v/>
      </c>
      <c r="LF23" s="65" t="str">
        <f t="shared" si="352"/>
        <v/>
      </c>
      <c r="LG23" s="65" t="str">
        <f>IF(LF23="","",IF(COUNTIF(LF$18:LF23,LF23)=1,1,""))</f>
        <v/>
      </c>
      <c r="LH23" s="65" t="str">
        <f t="shared" si="353"/>
        <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c r="D24" s="87"/>
      <c r="E24" s="73"/>
      <c r="F24" s="90"/>
      <c r="G24" s="88"/>
      <c r="H24" s="74" t="str">
        <f t="shared" si="0"/>
        <v/>
      </c>
      <c r="I24" s="74" t="str">
        <f t="shared" si="147"/>
        <v/>
      </c>
      <c r="J24" s="74" t="str">
        <f t="shared" si="148"/>
        <v/>
      </c>
      <c r="K24" s="74" t="str">
        <f t="shared" si="1"/>
        <v/>
      </c>
      <c r="L24" s="75" t="str">
        <f t="shared" si="149"/>
        <v/>
      </c>
      <c r="M24" s="76"/>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81"/>
      <c r="AN24" s="57"/>
      <c r="AO24" s="58"/>
      <c r="AP24" s="58"/>
      <c r="AQ24" s="58"/>
      <c r="AR24" s="58"/>
      <c r="AS24" s="58"/>
      <c r="AT24" s="58"/>
      <c r="AU24" s="58"/>
      <c r="AV24" s="59"/>
      <c r="AW24" s="65"/>
      <c r="AX24" s="65" t="str">
        <f t="shared" si="2"/>
        <v/>
      </c>
      <c r="AY24" s="65" t="str">
        <f t="shared" si="150"/>
        <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
      </c>
      <c r="LE24" s="65" t="str">
        <f>IF(LD24="","",IF(COUNTIF(LD$18:LD24,LD24)=1,1,""))</f>
        <v/>
      </c>
      <c r="LF24" s="65" t="str">
        <f t="shared" si="352"/>
        <v/>
      </c>
      <c r="LG24" s="65" t="str">
        <f>IF(LF24="","",IF(COUNTIF(LF$18:LF24,LF24)=1,1,""))</f>
        <v/>
      </c>
      <c r="LH24" s="65" t="str">
        <f t="shared" si="353"/>
        <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c r="H25" s="74" t="str">
        <f t="shared" si="0"/>
        <v/>
      </c>
      <c r="I25" s="74" t="str">
        <f t="shared" si="147"/>
        <v/>
      </c>
      <c r="J25" s="74" t="str">
        <f t="shared" si="148"/>
        <v/>
      </c>
      <c r="K25" s="74" t="str">
        <f t="shared" si="1"/>
        <v/>
      </c>
      <c r="L25" s="75" t="str">
        <f t="shared" si="149"/>
        <v/>
      </c>
      <c r="M25" s="76"/>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81"/>
      <c r="AN25" s="57"/>
      <c r="AO25" s="58"/>
      <c r="AP25" s="58"/>
      <c r="AQ25" s="58"/>
      <c r="AR25" s="58"/>
      <c r="AS25" s="58"/>
      <c r="AT25" s="58"/>
      <c r="AU25" s="58"/>
      <c r="AV25" s="59"/>
      <c r="AW25" s="77"/>
      <c r="AX25" s="65" t="str">
        <f t="shared" si="2"/>
        <v/>
      </c>
      <c r="AY25" s="65" t="str">
        <f t="shared" si="150"/>
        <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
      </c>
      <c r="LE25" s="65" t="str">
        <f>IF(LD25="","",IF(COUNTIF(LD$18:LD25,LD25)=1,1,""))</f>
        <v/>
      </c>
      <c r="LF25" s="65" t="str">
        <f t="shared" si="352"/>
        <v/>
      </c>
      <c r="LG25" s="65" t="str">
        <f>IF(LF25="","",IF(COUNTIF(LF$18:LF25,LF25)=1,1,""))</f>
        <v/>
      </c>
      <c r="LH25" s="65" t="str">
        <f t="shared" si="353"/>
        <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c r="H26" s="74" t="str">
        <f t="shared" si="0"/>
        <v/>
      </c>
      <c r="I26" s="74" t="str">
        <f t="shared" si="147"/>
        <v/>
      </c>
      <c r="J26" s="74" t="str">
        <f t="shared" si="148"/>
        <v/>
      </c>
      <c r="K26" s="74" t="str">
        <f t="shared" si="1"/>
        <v/>
      </c>
      <c r="L26" s="75" t="str">
        <f t="shared" si="149"/>
        <v/>
      </c>
      <c r="M26" s="76"/>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81"/>
      <c r="AN26" s="57"/>
      <c r="AO26" s="58"/>
      <c r="AP26" s="58"/>
      <c r="AQ26" s="58"/>
      <c r="AR26" s="58"/>
      <c r="AS26" s="58"/>
      <c r="AT26" s="58"/>
      <c r="AU26" s="58"/>
      <c r="AV26" s="59"/>
      <c r="AW26" s="77"/>
      <c r="AX26" s="65" t="str">
        <f t="shared" si="2"/>
        <v/>
      </c>
      <c r="AY26" s="65" t="str">
        <f t="shared" si="150"/>
        <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
      </c>
      <c r="LE26" s="65" t="str">
        <f>IF(LD26="","",IF(COUNTIF(LD$18:LD26,LD26)=1,1,""))</f>
        <v/>
      </c>
      <c r="LF26" s="65" t="str">
        <f t="shared" si="352"/>
        <v/>
      </c>
      <c r="LG26" s="65" t="str">
        <f>IF(LF26="","",IF(COUNTIF(LF$18:LF26,LF26)=1,1,""))</f>
        <v/>
      </c>
      <c r="LH26" s="65" t="str">
        <f t="shared" si="353"/>
        <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c r="H27" s="74" t="str">
        <f t="shared" si="0"/>
        <v/>
      </c>
      <c r="I27" s="74" t="str">
        <f t="shared" si="147"/>
        <v/>
      </c>
      <c r="J27" s="74" t="str">
        <f t="shared" si="148"/>
        <v/>
      </c>
      <c r="K27" s="74" t="str">
        <f t="shared" si="1"/>
        <v/>
      </c>
      <c r="L27" s="75" t="str">
        <f t="shared" si="149"/>
        <v/>
      </c>
      <c r="M27" s="76"/>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81"/>
      <c r="AN27" s="57"/>
      <c r="AO27" s="58"/>
      <c r="AP27" s="58"/>
      <c r="AQ27" s="58"/>
      <c r="AR27" s="58"/>
      <c r="AS27" s="58"/>
      <c r="AT27" s="58"/>
      <c r="AU27" s="58"/>
      <c r="AV27" s="59"/>
      <c r="AW27" s="77"/>
      <c r="AX27" s="65" t="str">
        <f t="shared" si="2"/>
        <v/>
      </c>
      <c r="AY27" s="65" t="str">
        <f t="shared" si="150"/>
        <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
      </c>
      <c r="LE27" s="65" t="str">
        <f>IF(LD27="","",IF(COUNTIF(LD$18:LD27,LD27)=1,1,""))</f>
        <v/>
      </c>
      <c r="LF27" s="65" t="str">
        <f t="shared" si="352"/>
        <v/>
      </c>
      <c r="LG27" s="65" t="str">
        <f>IF(LF27="","",IF(COUNTIF(LF$18:LF27,LF27)=1,1,""))</f>
        <v/>
      </c>
      <c r="LH27" s="65" t="str">
        <f t="shared" si="353"/>
        <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c r="H28" s="74" t="str">
        <f t="shared" si="0"/>
        <v/>
      </c>
      <c r="I28" s="74" t="str">
        <f t="shared" si="147"/>
        <v/>
      </c>
      <c r="J28" s="74" t="str">
        <f t="shared" si="148"/>
        <v/>
      </c>
      <c r="K28" s="74" t="str">
        <f t="shared" si="1"/>
        <v/>
      </c>
      <c r="L28" s="75" t="str">
        <f t="shared" si="149"/>
        <v/>
      </c>
      <c r="M28" s="76"/>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81"/>
      <c r="AN28" s="57"/>
      <c r="AO28" s="58"/>
      <c r="AP28" s="58"/>
      <c r="AQ28" s="58"/>
      <c r="AR28" s="58"/>
      <c r="AS28" s="58"/>
      <c r="AT28" s="58"/>
      <c r="AU28" s="58"/>
      <c r="AV28" s="59"/>
      <c r="AW28" s="77"/>
      <c r="AX28" s="65" t="str">
        <f t="shared" si="2"/>
        <v/>
      </c>
      <c r="AY28" s="65" t="str">
        <f t="shared" si="150"/>
        <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
      </c>
      <c r="LE28" s="65" t="str">
        <f>IF(LD28="","",IF(COUNTIF(LD$18:LD28,LD28)=1,1,""))</f>
        <v/>
      </c>
      <c r="LF28" s="65" t="str">
        <f t="shared" si="352"/>
        <v/>
      </c>
      <c r="LG28" s="65" t="str">
        <f>IF(LF28="","",IF(COUNTIF(LF$18:LF28,LF28)=1,1,""))</f>
        <v/>
      </c>
      <c r="LH28" s="65" t="str">
        <f t="shared" si="353"/>
        <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c r="H29" s="74" t="str">
        <f t="shared" si="0"/>
        <v/>
      </c>
      <c r="I29" s="74" t="str">
        <f t="shared" si="147"/>
        <v/>
      </c>
      <c r="J29" s="74" t="str">
        <f t="shared" si="148"/>
        <v/>
      </c>
      <c r="K29" s="74" t="str">
        <f t="shared" si="1"/>
        <v/>
      </c>
      <c r="L29" s="75" t="str">
        <f t="shared" si="149"/>
        <v/>
      </c>
      <c r="M29" s="76"/>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81"/>
      <c r="AN29" s="57"/>
      <c r="AO29" s="58"/>
      <c r="AP29" s="58"/>
      <c r="AQ29" s="58"/>
      <c r="AR29" s="58"/>
      <c r="AS29" s="58"/>
      <c r="AT29" s="58"/>
      <c r="AU29" s="58"/>
      <c r="AV29" s="59"/>
      <c r="AW29" s="77"/>
      <c r="AX29" s="65" t="str">
        <f t="shared" si="2"/>
        <v/>
      </c>
      <c r="AY29" s="65" t="str">
        <f t="shared" si="150"/>
        <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
      </c>
      <c r="LE29" s="65" t="str">
        <f>IF(LD29="","",IF(COUNTIF(LD$18:LD29,LD29)=1,1,""))</f>
        <v/>
      </c>
      <c r="LF29" s="65" t="str">
        <f t="shared" si="352"/>
        <v/>
      </c>
      <c r="LG29" s="65" t="str">
        <f>IF(LF29="","",IF(COUNTIF(LF$18:LF29,LF29)=1,1,""))</f>
        <v/>
      </c>
      <c r="LH29" s="65" t="str">
        <f t="shared" si="353"/>
        <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c r="D30" s="87"/>
      <c r="E30" s="73"/>
      <c r="F30" s="90"/>
      <c r="G30" s="88"/>
      <c r="H30" s="74" t="str">
        <f t="shared" si="0"/>
        <v/>
      </c>
      <c r="I30" s="74" t="str">
        <f t="shared" si="147"/>
        <v/>
      </c>
      <c r="J30" s="74" t="str">
        <f t="shared" si="148"/>
        <v/>
      </c>
      <c r="K30" s="74" t="str">
        <f t="shared" si="1"/>
        <v/>
      </c>
      <c r="L30" s="75" t="str">
        <f t="shared" si="149"/>
        <v/>
      </c>
      <c r="M30" s="76"/>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81"/>
      <c r="AN30" s="57"/>
      <c r="AO30" s="58"/>
      <c r="AP30" s="58"/>
      <c r="AQ30" s="58"/>
      <c r="AR30" s="58"/>
      <c r="AS30" s="58"/>
      <c r="AT30" s="58"/>
      <c r="AU30" s="58"/>
      <c r="AV30" s="59"/>
      <c r="AW30" s="77"/>
      <c r="AX30" s="65" t="str">
        <f t="shared" si="2"/>
        <v/>
      </c>
      <c r="AY30" s="65" t="str">
        <f t="shared" si="150"/>
        <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
      </c>
      <c r="EG30" s="65" t="str">
        <f>IF(EF30="","",IF(COUNTIF(EF$18:EF30,EF30)=1,1,""))</f>
        <v/>
      </c>
      <c r="EH30" s="65" t="str">
        <f t="shared" si="212"/>
        <v/>
      </c>
      <c r="EI30" s="65" t="str">
        <f>IF(EH30="","",IF(COUNTIF(EH$18:EH30,EH30)=1,1,""))</f>
        <v/>
      </c>
      <c r="EJ30" s="65" t="str">
        <f t="shared" si="213"/>
        <v/>
      </c>
      <c r="EK30" s="65" t="str">
        <f t="shared" si="214"/>
        <v/>
      </c>
      <c r="EL30" s="65" t="str">
        <f t="shared" si="215"/>
        <v/>
      </c>
      <c r="EM30" s="65" t="str">
        <f t="shared" si="216"/>
        <v/>
      </c>
      <c r="EN30" s="65" t="str">
        <f t="shared" si="217"/>
        <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c r="H31" s="74" t="str">
        <f t="shared" si="0"/>
        <v/>
      </c>
      <c r="I31" s="74" t="str">
        <f t="shared" si="147"/>
        <v/>
      </c>
      <c r="J31" s="74" t="str">
        <f t="shared" si="148"/>
        <v/>
      </c>
      <c r="K31" s="74" t="str">
        <f t="shared" si="1"/>
        <v/>
      </c>
      <c r="L31" s="75" t="str">
        <f t="shared" si="149"/>
        <v/>
      </c>
      <c r="M31" s="76"/>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81"/>
      <c r="AN31" s="57"/>
      <c r="AO31" s="58"/>
      <c r="AP31" s="58"/>
      <c r="AQ31" s="58"/>
      <c r="AR31" s="58"/>
      <c r="AS31" s="58"/>
      <c r="AT31" s="58"/>
      <c r="AU31" s="58"/>
      <c r="AV31" s="59"/>
      <c r="AW31" s="77"/>
      <c r="AX31" s="65" t="str">
        <f t="shared" si="2"/>
        <v/>
      </c>
      <c r="AY31" s="65" t="str">
        <f t="shared" si="150"/>
        <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
      </c>
      <c r="EG31" s="65" t="str">
        <f>IF(EF31="","",IF(COUNTIF(EF$18:EF31,EF31)=1,1,""))</f>
        <v/>
      </c>
      <c r="EH31" s="65" t="str">
        <f t="shared" si="212"/>
        <v/>
      </c>
      <c r="EI31" s="65" t="str">
        <f>IF(EH31="","",IF(COUNTIF(EH$18:EH31,EH31)=1,1,""))</f>
        <v/>
      </c>
      <c r="EJ31" s="65" t="str">
        <f t="shared" si="213"/>
        <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c r="H32" s="74" t="str">
        <f t="shared" si="0"/>
        <v/>
      </c>
      <c r="I32" s="74" t="str">
        <f t="shared" si="147"/>
        <v/>
      </c>
      <c r="J32" s="74" t="str">
        <f t="shared" si="148"/>
        <v/>
      </c>
      <c r="K32" s="74" t="str">
        <f t="shared" si="1"/>
        <v/>
      </c>
      <c r="L32" s="75" t="str">
        <f t="shared" si="149"/>
        <v/>
      </c>
      <c r="M32" s="76"/>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81"/>
      <c r="AN32" s="57"/>
      <c r="AO32" s="58"/>
      <c r="AP32" s="58"/>
      <c r="AQ32" s="58"/>
      <c r="AR32" s="58"/>
      <c r="AS32" s="58"/>
      <c r="AT32" s="58"/>
      <c r="AU32" s="58"/>
      <c r="AV32" s="59"/>
      <c r="AW32" s="77"/>
      <c r="AX32" s="65" t="str">
        <f t="shared" si="2"/>
        <v/>
      </c>
      <c r="AY32" s="65" t="str">
        <f t="shared" si="150"/>
        <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
      </c>
      <c r="EG32" s="65" t="str">
        <f>IF(EF32="","",IF(COUNTIF(EF$18:EF32,EF32)=1,1,""))</f>
        <v/>
      </c>
      <c r="EH32" s="65" t="str">
        <f t="shared" si="212"/>
        <v/>
      </c>
      <c r="EI32" s="65" t="str">
        <f>IF(EH32="","",IF(COUNTIF(EH$18:EH32,EH32)=1,1,""))</f>
        <v/>
      </c>
      <c r="EJ32" s="65" t="str">
        <f t="shared" si="213"/>
        <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c r="H33" s="74" t="str">
        <f t="shared" si="0"/>
        <v/>
      </c>
      <c r="I33" s="74" t="str">
        <f t="shared" si="147"/>
        <v/>
      </c>
      <c r="J33" s="74" t="str">
        <f t="shared" si="148"/>
        <v/>
      </c>
      <c r="K33" s="74" t="str">
        <f t="shared" si="1"/>
        <v/>
      </c>
      <c r="L33" s="75" t="str">
        <f t="shared" si="149"/>
        <v/>
      </c>
      <c r="M33" s="76"/>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81"/>
      <c r="AN33" s="57"/>
      <c r="AO33" s="58"/>
      <c r="AP33" s="58"/>
      <c r="AQ33" s="58"/>
      <c r="AR33" s="58"/>
      <c r="AS33" s="58"/>
      <c r="AT33" s="58"/>
      <c r="AU33" s="58"/>
      <c r="AV33" s="59"/>
      <c r="AW33" s="77"/>
      <c r="AX33" s="65" t="str">
        <f t="shared" si="2"/>
        <v/>
      </c>
      <c r="AY33" s="65" t="str">
        <f t="shared" si="150"/>
        <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
      </c>
      <c r="EG33" s="65" t="str">
        <f>IF(EF33="","",IF(COUNTIF(EF$18:EF33,EF33)=1,1,""))</f>
        <v/>
      </c>
      <c r="EH33" s="65" t="str">
        <f t="shared" si="212"/>
        <v/>
      </c>
      <c r="EI33" s="65" t="str">
        <f>IF(EH33="","",IF(COUNTIF(EH$18:EH33,EH33)=1,1,""))</f>
        <v/>
      </c>
      <c r="EJ33" s="65" t="str">
        <f t="shared" si="213"/>
        <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c r="H34" s="74" t="str">
        <f t="shared" si="0"/>
        <v/>
      </c>
      <c r="I34" s="74" t="str">
        <f t="shared" si="147"/>
        <v/>
      </c>
      <c r="J34" s="74" t="str">
        <f t="shared" si="148"/>
        <v/>
      </c>
      <c r="K34" s="74" t="str">
        <f t="shared" si="1"/>
        <v/>
      </c>
      <c r="L34" s="75" t="str">
        <f t="shared" si="149"/>
        <v/>
      </c>
      <c r="M34" s="76"/>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81"/>
      <c r="AN34" s="57"/>
      <c r="AO34" s="58"/>
      <c r="AP34" s="58"/>
      <c r="AQ34" s="58"/>
      <c r="AR34" s="58"/>
      <c r="AS34" s="58"/>
      <c r="AT34" s="58"/>
      <c r="AU34" s="58"/>
      <c r="AV34" s="59"/>
      <c r="AW34" s="77"/>
      <c r="AX34" s="65" t="str">
        <f t="shared" si="2"/>
        <v/>
      </c>
      <c r="AY34" s="65" t="str">
        <f t="shared" si="150"/>
        <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
      </c>
      <c r="EG34" s="65" t="str">
        <f>IF(EF34="","",IF(COUNTIF(EF$18:EF34,EF34)=1,1,""))</f>
        <v/>
      </c>
      <c r="EH34" s="65" t="str">
        <f t="shared" si="212"/>
        <v/>
      </c>
      <c r="EI34" s="65" t="str">
        <f>IF(EH34="","",IF(COUNTIF(EH$18:EH34,EH34)=1,1,""))</f>
        <v/>
      </c>
      <c r="EJ34" s="65" t="str">
        <f t="shared" si="213"/>
        <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c r="H35" s="74" t="str">
        <f t="shared" ref="H35:H59" si="379">IF(I35="","","～")</f>
        <v/>
      </c>
      <c r="I35" s="74" t="str">
        <f t="shared" si="147"/>
        <v/>
      </c>
      <c r="J35" s="74" t="str">
        <f t="shared" si="148"/>
        <v/>
      </c>
      <c r="K35" s="74" t="str">
        <f t="shared" ref="K35:K59" si="380">IF(I35&lt;&gt;"","～","")</f>
        <v/>
      </c>
      <c r="L35" s="75" t="str">
        <f t="shared" si="149"/>
        <v/>
      </c>
      <c r="M35" s="76"/>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81"/>
      <c r="AN35" s="57"/>
      <c r="AO35" s="58"/>
      <c r="AP35" s="58"/>
      <c r="AQ35" s="58"/>
      <c r="AR35" s="58"/>
      <c r="AS35" s="58"/>
      <c r="AT35" s="58"/>
      <c r="AU35" s="58"/>
      <c r="AV35" s="59"/>
      <c r="AW35" s="77"/>
      <c r="AX35" s="65" t="str">
        <f t="shared" si="2"/>
        <v/>
      </c>
      <c r="AY35" s="65" t="str">
        <f t="shared" si="150"/>
        <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
      </c>
      <c r="EG35" s="65" t="str">
        <f>IF(EF35="","",IF(COUNTIF(EF$18:EF35,EF35)=1,1,""))</f>
        <v/>
      </c>
      <c r="EH35" s="65" t="str">
        <f t="shared" si="212"/>
        <v/>
      </c>
      <c r="EI35" s="65" t="str">
        <f>IF(EH35="","",IF(COUNTIF(EH$18:EH35,EH35)=1,1,""))</f>
        <v/>
      </c>
      <c r="EJ35" s="65" t="str">
        <f t="shared" si="213"/>
        <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5UB6bB1OmlJSVURuQviaY7QR1sFrK1rrGSsMpfe27OC/ABnNG5/Px9tmuWGJDuhtKlD3ceALf6/wKVG/ky013w==" saltValue="rXZU3HYCzh/iqrkSdsBWAA==" spinCount="100000" sheet="1" formatCell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8" customWidth="1"/>
    <col min="27" max="27" width="25" style="98" bestFit="1" customWidth="1"/>
    <col min="28" max="28" width="18.08203125" style="98" bestFit="1" customWidth="1"/>
    <col min="29" max="29" width="22.25" style="98" bestFit="1" customWidth="1"/>
    <col min="30" max="30" width="23.5" style="99" bestFit="1" customWidth="1"/>
    <col min="31" max="31" width="26.83203125" style="98" bestFit="1" customWidth="1"/>
    <col min="32" max="32" width="27.75" customWidth="1"/>
    <col min="33" max="33" width="25" style="98" bestFit="1" customWidth="1"/>
    <col min="34" max="34" width="16.25" style="98" bestFit="1" customWidth="1"/>
    <col min="35" max="35" width="23.5" style="98" bestFit="1" customWidth="1"/>
    <col min="36" max="36" width="40.75" style="98" bestFit="1" customWidth="1"/>
    <col min="37" max="38" width="29.58203125" style="98" bestFit="1" customWidth="1"/>
    <col min="39" max="39" width="47.58203125" style="98" bestFit="1" customWidth="1"/>
    <col min="40" max="40" width="23.5" style="99" bestFit="1" customWidth="1"/>
    <col min="41" max="41" width="22.25" style="98" bestFit="1" customWidth="1"/>
    <col min="42" max="42" width="110.58203125" style="98" bestFit="1" customWidth="1"/>
    <col min="43" max="43" width="47.58203125" style="98" bestFit="1" customWidth="1"/>
    <col min="44" max="44" width="176.25" style="98" bestFit="1" customWidth="1"/>
    <col min="45" max="45" width="16.25" style="98" bestFit="1" customWidth="1"/>
    <col min="46" max="46" width="56.75" style="98" bestFit="1" customWidth="1"/>
    <col min="47" max="47" width="31.08203125" style="98" customWidth="1"/>
    <col min="48" max="48" width="46.25" style="98" bestFit="1" customWidth="1"/>
    <col min="49" max="49" width="20.25" style="98" bestFit="1" customWidth="1"/>
    <col min="50" max="50" width="25" style="98" bestFit="1" customWidth="1"/>
    <col min="51" max="51" width="42.08203125" style="98" bestFit="1" customWidth="1"/>
    <col min="52" max="52" width="33.75" style="98" bestFit="1" customWidth="1"/>
    <col min="53" max="53" width="53.25" style="98" bestFit="1" customWidth="1"/>
    <col min="54" max="54" width="29.58203125" style="98" bestFit="1" customWidth="1"/>
    <col min="55" max="55" width="28.25" style="98" bestFit="1" customWidth="1"/>
    <col min="56" max="56" width="23" style="98" bestFit="1" customWidth="1"/>
    <col min="57" max="57" width="21.58203125" style="98" bestFit="1" customWidth="1"/>
    <col min="58" max="58" width="71.25" style="98" bestFit="1" customWidth="1"/>
    <col min="59" max="59" width="30.58203125" style="98" bestFit="1" customWidth="1"/>
    <col min="60" max="60" width="27.75" style="98" bestFit="1" customWidth="1"/>
    <col min="61" max="61" width="20.25" style="98" bestFit="1" customWidth="1"/>
    <col min="62" max="62" width="21.25" style="99" bestFit="1" customWidth="1"/>
    <col min="63" max="63" width="21.58203125" style="98" bestFit="1" customWidth="1"/>
    <col min="64" max="64" width="25" style="98" bestFit="1" customWidth="1"/>
    <col min="65" max="65" width="25.5" style="98" bestFit="1" customWidth="1"/>
    <col min="66" max="66" width="27.58203125" style="98" bestFit="1" customWidth="1"/>
    <col min="67" max="67" width="112.75" style="98" bestFit="1" customWidth="1"/>
    <col min="68" max="68" width="35.75" style="98" bestFit="1" customWidth="1"/>
    <col min="69" max="69" width="44.25" style="98" bestFit="1" customWidth="1"/>
    <col min="70" max="71" width="48.25" style="98" bestFit="1" customWidth="1"/>
    <col min="72" max="72" width="42.33203125" style="98" bestFit="1" customWidth="1"/>
    <col min="73" max="73" width="38" style="98" bestFit="1" customWidth="1"/>
    <col min="74" max="74" width="29.58203125" style="98" bestFit="1" customWidth="1"/>
    <col min="75" max="76" width="38" style="98" bestFit="1" customWidth="1"/>
    <col min="77" max="77" width="27.58203125" style="98" bestFit="1" customWidth="1"/>
    <col min="78" max="78" width="25" style="99" bestFit="1" customWidth="1"/>
    <col min="79" max="79" width="32.75" style="98" bestFit="1" customWidth="1"/>
    <col min="80" max="80" width="79.58203125" style="98" bestFit="1" customWidth="1"/>
    <col min="81" max="81" width="23.75" style="98" bestFit="1" customWidth="1"/>
    <col min="82" max="82" width="138" style="98" bestFit="1" customWidth="1"/>
    <col min="83" max="83" width="90.25" style="98" bestFit="1" customWidth="1"/>
    <col min="84" max="84" width="92.25" style="98" bestFit="1" customWidth="1"/>
    <col min="85" max="85" width="38.25" style="98" bestFit="1" customWidth="1"/>
    <col min="86" max="87" width="38" style="98" bestFit="1" customWidth="1"/>
    <col min="88" max="88" width="29.58203125" style="98" bestFit="1" customWidth="1"/>
    <col min="89" max="89" width="25" style="98" bestFit="1" customWidth="1"/>
    <col min="90" max="90" width="44.25" style="98" bestFit="1" customWidth="1"/>
    <col min="91" max="91" width="46.25" style="98" bestFit="1" customWidth="1"/>
    <col min="92" max="92" width="98.58203125" style="98" bestFit="1" customWidth="1"/>
    <col min="93" max="93" width="105.25" style="98" bestFit="1" customWidth="1"/>
    <col min="94" max="94" width="102.5" style="98" bestFit="1" customWidth="1"/>
    <col min="95" max="95" width="58.75" style="98" bestFit="1" customWidth="1"/>
    <col min="96" max="96" width="46.25" style="98" bestFit="1" customWidth="1"/>
    <col min="97" max="97" width="108.25" style="99" customWidth="1"/>
    <col min="98" max="98" width="67.08203125" style="98" bestFit="1" customWidth="1"/>
    <col min="99" max="99" width="75.5" style="98" bestFit="1" customWidth="1"/>
    <col min="100" max="100" width="38" style="98" bestFit="1" customWidth="1"/>
    <col min="101" max="101" width="25" style="98" bestFit="1" customWidth="1"/>
    <col min="102" max="102" width="29.58203125" style="98" bestFit="1" customWidth="1"/>
    <col min="103" max="103" width="45.58203125" style="98" bestFit="1" customWidth="1"/>
    <col min="104" max="104" width="25" style="98" bestFit="1" customWidth="1"/>
    <col min="105" max="105" width="35.08203125" style="98" bestFit="1" customWidth="1"/>
    <col min="106" max="106" width="25" style="98" bestFit="1" customWidth="1"/>
    <col min="107" max="107" width="22.25" style="98" bestFit="1" customWidth="1"/>
    <col min="108" max="108" width="21.58203125" style="98" bestFit="1" customWidth="1"/>
    <col min="109" max="109" width="23.75" style="98" bestFit="1" customWidth="1"/>
    <col min="110" max="110" width="56.75" style="98" bestFit="1" customWidth="1"/>
    <col min="111" max="111" width="25" style="99" bestFit="1" customWidth="1"/>
    <col min="112" max="112" width="38" style="98" bestFit="1" customWidth="1"/>
    <col min="113" max="113" width="77.5" style="98" bestFit="1" customWidth="1"/>
    <col min="114" max="114" width="81.75" style="98" bestFit="1" customWidth="1"/>
    <col min="115" max="115" width="44.25" style="98" bestFit="1" customWidth="1"/>
    <col min="116" max="116" width="23.5" style="98" bestFit="1" customWidth="1"/>
    <col min="117" max="118" width="29.58203125" style="98" bestFit="1" customWidth="1"/>
    <col min="119" max="119" width="16.25" style="98" bestFit="1" customWidth="1"/>
    <col min="120" max="120" width="32.25" style="98" bestFit="1" customWidth="1"/>
    <col min="121" max="121" width="16.75" style="98" bestFit="1" customWidth="1"/>
    <col min="122" max="122" width="23.5" style="98" bestFit="1" customWidth="1"/>
    <col min="123" max="123" width="25" style="98" bestFit="1" customWidth="1"/>
    <col min="124" max="124" width="66.5" style="98" bestFit="1" customWidth="1"/>
    <col min="125" max="125" width="46.25" style="98" bestFit="1" customWidth="1"/>
    <col min="126" max="126" width="50.25" style="98" bestFit="1" customWidth="1"/>
    <col min="127" max="127" width="18.5" style="98" bestFit="1" customWidth="1"/>
    <col min="128" max="128" width="32.08203125" style="98" bestFit="1" customWidth="1"/>
    <col min="129" max="129" width="61.08203125" style="98" bestFit="1" customWidth="1"/>
    <col min="130" max="130" width="19.75" style="98" bestFit="1" customWidth="1"/>
    <col min="131" max="131" width="25.58203125" style="98" customWidth="1"/>
    <col min="132" max="132" width="39.08203125" style="98" bestFit="1" customWidth="1"/>
    <col min="133" max="133" width="36" style="98" bestFit="1" customWidth="1"/>
    <col min="134" max="134" width="32.08203125" style="98" bestFit="1" customWidth="1"/>
    <col min="135" max="136" width="32.75" style="98" bestFit="1" customWidth="1"/>
    <col min="137" max="137" width="26.58203125" style="98" bestFit="1" customWidth="1"/>
    <col min="138" max="138" width="25.58203125" style="98" bestFit="1" customWidth="1"/>
    <col min="139" max="139" width="71.33203125" style="98" bestFit="1" customWidth="1"/>
    <col min="140" max="141" width="21" style="98" bestFit="1" customWidth="1"/>
    <col min="142" max="142" width="20.25" style="98" customWidth="1"/>
    <col min="143" max="143" width="19.75" style="98" bestFit="1" customWidth="1"/>
    <col min="144" max="144" width="25.33203125" style="98" bestFit="1" customWidth="1"/>
    <col min="145" max="145" width="19.75" style="98" bestFit="1" customWidth="1"/>
    <col min="146" max="146" width="41.5" style="98" bestFit="1" customWidth="1"/>
    <col min="147" max="147" width="24" style="98" bestFit="1" customWidth="1"/>
    <col min="148" max="148" width="43.08203125" style="98" bestFit="1" customWidth="1"/>
    <col min="149" max="16384" width="8.75" style="98"/>
  </cols>
  <sheetData>
    <row r="1" spans="1:148" s="97" customFormat="1" ht="409.5">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291D19B8-C560-4BBE-9503-7F62F0E4CE5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