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9439498E-869B-4532-873F-CD0A422DB292}" xr6:coauthVersionLast="47" xr6:coauthVersionMax="47" xr10:uidLastSave="{00000000-0000-0000-0000-000000000000}"/>
  <bookViews>
    <workbookView xWindow="-110" yWindow="-110" windowWidth="19420" windowHeight="11500" tabRatio="747" xr2:uid="{00000000-000D-0000-FFFF-FFFF00000000}"/>
  </bookViews>
  <sheets>
    <sheet name="裏面_土壌入換え"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裏面_土壌入換え!$B$2:$J$20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<sst xmlns="http://schemas.openxmlformats.org/spreadsheetml/2006/main" count="1959" uniqueCount="1175">
  <si>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</si>
  <si>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</si>
  <si>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</si>
  <si>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</si>
  <si>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</si>
  <si>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</si>
  <si>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</si>
  <si>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</si>
  <si>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</si>
  <si>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</si>
  <si>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</si>
  <si>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</si>
  <si>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</si>
  <si>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</si>
  <si>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</si>
  <si>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</si>
  <si>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</si>
  <si>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</si>
  <si>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</si>
  <si>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</si>
  <si>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</si>
  <si>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</si>
  <si>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</si>
  <si>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</si>
  <si>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</si>
  <si>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</si>
  <si>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</si>
  <si>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</si>
  <si>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</si>
  <si>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</si>
  <si>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</si>
  <si>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</si>
  <si>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</si>
  <si>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</si>
  <si>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</si>
  <si>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</si>
  <si>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</si>
  <si>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</si>
  <si>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</si>
  <si>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</si>
  <si>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</si>
  <si>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</si>
  <si>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</si>
  <si>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</si>
  <si>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</si>
  <si>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</si>
  <si>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</si>
  <si>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</si>
  <si>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</si>
  <si>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</si>
  <si>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</si>
  <si>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</si>
  <si>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</si>
  <si>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</si>
  <si>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</si>
  <si>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</si>
  <si>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</si>
  <si>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</si>
  <si>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</si>
  <si>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</si>
  <si>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</si>
  <si>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</si>
  <si>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</si>
  <si>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</si>
  <si>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</si>
  <si>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</si>
  <si>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</si>
  <si>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</si>
  <si>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</si>
  <si>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</si>
  <si>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</si>
  <si>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</si>
  <si>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</si>
  <si>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</si>
  <si>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</si>
  <si>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</si>
  <si>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</si>
  <si>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</si>
  <si>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</si>
  <si>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</si>
  <si>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</si>
  <si>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</si>
  <si>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</si>
  <si>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</si>
  <si>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</si>
  <si>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</si>
  <si>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</si>
  <si>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</si>
  <si>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</si>
  <si>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</si>
  <si>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</si>
  <si>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</si>
  <si>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</si>
  <si>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</si>
  <si>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</si>
  <si>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</si>
  <si>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</si>
  <si>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</si>
  <si>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</si>
  <si>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</si>
  <si>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</si>
  <si>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</si>
  <si>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</si>
  <si>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</si>
  <si>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</si>
  <si>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</si>
  <si>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</si>
  <si>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</si>
  <si>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</si>
  <si>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</si>
  <si>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</si>
  <si>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</si>
  <si>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</si>
  <si>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</si>
  <si>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</si>
  <si>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</si>
  <si>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</si>
  <si>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</si>
  <si>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</si>
  <si>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</si>
  <si>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</si>
  <si>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</si>
  <si>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</si>
  <si>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</si>
  <si>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</si>
  <si>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</si>
  <si>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</si>
  <si>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</si>
  <si>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</si>
  <si>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</si>
  <si>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</si>
  <si>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</si>
  <si>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</si>
  <si>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</si>
  <si>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</si>
  <si>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</si>
  <si>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</si>
  <si>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</si>
  <si>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</si>
  <si>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</si>
  <si>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</si>
  <si>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</si>
  <si>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</si>
  <si>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</si>
  <si>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</si>
  <si>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</si>
  <si>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</si>
  <si>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</si>
  <si>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</si>
  <si>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</si>
  <si>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</si>
  <si>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</si>
  <si>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</si>
  <si>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</si>
  <si>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</si>
  <si>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</si>
  <si>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</si>
  <si>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</si>
  <si>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</si>
  <si>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</si>
  <si>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</si>
  <si>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</si>
  <si>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</si>
  <si>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</si>
  <si>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</si>
  <si>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</si>
  <si>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</si>
  <si>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</si>
  <si>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</si>
  <si>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</si>
  <si>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</si>
  <si>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</si>
  <si>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</si>
  <si>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</si>
  <si>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</si>
  <si>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</si>
  <si>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</si>
  <si>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</si>
  <si>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</si>
  <si>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</si>
  <si>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</si>
  <si>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</si>
  <si>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</si>
  <si>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</si>
  <si>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</si>
  <si>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</si>
  <si>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</si>
  <si>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</si>
  <si>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</si>
  <si>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</si>
  <si>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</si>
  <si>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</si>
  <si>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</si>
  <si>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</si>
  <si>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</si>
  <si>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</si>
  <si>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</si>
  <si>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</si>
  <si>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</si>
  <si>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</si>
  <si>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</si>
  <si>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</si>
  <si>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</si>
  <si>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</si>
  <si>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</si>
  <si>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</si>
  <si>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</si>
  <si>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</si>
  <si>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</si>
  <si>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</si>
  <si>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</si>
  <si>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</si>
  <si>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</si>
  <si>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</si>
  <si>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</si>
  <si>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</si>
  <si>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</si>
  <si>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</si>
  <si>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</si>
  <si>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</si>
  <si>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</si>
  <si>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</si>
  <si>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</si>
  <si>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</si>
  <si>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</si>
  <si>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</si>
  <si>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</si>
  <si>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</si>
  <si>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</si>
  <si>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</si>
  <si>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</si>
  <si>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</si>
  <si>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</si>
  <si>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</si>
  <si>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</si>
  <si>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</si>
  <si>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</si>
  <si>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</si>
  <si>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</si>
  <si>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</si>
  <si>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</si>
  <si>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</si>
  <si>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</si>
  <si>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</si>
  <si>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</si>
  <si>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</si>
  <si>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</si>
  <si>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</si>
  <si>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</si>
  <si>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</si>
  <si>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</si>
  <si>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</si>
  <si>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</si>
  <si>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</si>
  <si>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</si>
  <si>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</si>
  <si>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</si>
  <si>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</si>
  <si>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</si>
  <si>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</si>
  <si>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</si>
  <si>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</si>
  <si>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</si>
  <si>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</si>
  <si>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</si>
  <si>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</si>
  <si>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</si>
  <si>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</si>
  <si>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</si>
  <si>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</si>
  <si>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</si>
  <si>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</si>
  <si>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</si>
  <si>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</si>
  <si>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</si>
  <si>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</si>
  <si>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</si>
  <si>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</si>
  <si>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</si>
  <si>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</si>
  <si>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</si>
  <si>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</si>
  <si>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</si>
  <si>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</si>
  <si>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</si>
  <si>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</si>
  <si>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</si>
  <si>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</si>
  <si>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</si>
  <si>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</si>
  <si>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</si>
  <si>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</si>
  <si>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</si>
  <si>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</si>
  <si>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</si>
  <si>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</si>
  <si>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</si>
  <si>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</si>
  <si>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</si>
  <si>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</si>
  <si>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</si>
  <si>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</si>
  <si>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</si>
  <si>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</si>
  <si>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</si>
  <si>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</si>
  <si>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</si>
  <si>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</si>
  <si>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</si>
  <si>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</si>
  <si>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</si>
  <si>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</si>
  <si>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</si>
  <si>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</si>
  <si>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</si>
  <si>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</si>
  <si>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</si>
  <si>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</si>
  <si>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</si>
  <si>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</si>
  <si>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</si>
  <si>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</si>
  <si>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</si>
  <si>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</si>
  <si>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</si>
  <si>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</si>
  <si>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</si>
  <si>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</si>
  <si>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</si>
  <si>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</si>
  <si>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</si>
  <si>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</si>
  <si>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</si>
  <si>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</si>
  <si>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</si>
  <si>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</si>
  <si>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</si>
  <si>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</si>
  <si>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</si>
  <si>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</si>
  <si>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</si>
  <si>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</si>
  <si>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</si>
  <si>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</si>
  <si>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</si>
  <si>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</si>
  <si>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</si>
  <si>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</si>
  <si>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</si>
  <si>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</si>
  <si>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</si>
  <si>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</si>
  <si>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</si>
  <si>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</si>
  <si>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</si>
  <si>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</si>
  <si>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</si>
  <si>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</si>
  <si>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</si>
  <si>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</si>
  <si>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</si>
  <si>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</si>
  <si>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</si>
  <si>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</si>
  <si>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</si>
  <si>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</si>
  <si>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</si>
  <si>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</si>
  <si>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</si>
  <si>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</si>
  <si>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</si>
  <si>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</si>
  <si>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</si>
  <si>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</si>
  <si>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</si>
  <si>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</si>
  <si>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</si>
  <si>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</si>
  <si>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</si>
  <si>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</si>
  <si>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</si>
  <si>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</si>
  <si>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</si>
  <si>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</si>
  <si>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</si>
  <si>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</si>
  <si>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</si>
  <si>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</si>
  <si>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</si>
  <si>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</si>
  <si>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</si>
  <si>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</si>
  <si>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</si>
  <si>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</si>
  <si>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</si>
  <si>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</si>
  <si>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</si>
  <si>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</si>
  <si>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</si>
  <si>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</si>
  <si>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</si>
  <si>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</si>
  <si>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</si>
  <si>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</si>
  <si>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</si>
  <si>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</si>
  <si>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</si>
  <si>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</si>
  <si>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</si>
  <si>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</si>
  <si>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</si>
  <si>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</si>
  <si>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</si>
  <si>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</si>
  <si>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</si>
  <si>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</si>
  <si>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</si>
  <si>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</si>
  <si>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</si>
  <si>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</si>
  <si>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</si>
  <si>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</si>
  <si>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</si>
  <si>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</si>
  <si>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</si>
  <si>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</si>
  <si>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</si>
  <si>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</si>
  <si>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</si>
  <si>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</si>
  <si>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</si>
  <si>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</si>
  <si>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</si>
  <si>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</si>
  <si>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</si>
  <si>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</si>
  <si>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</si>
  <si>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</si>
  <si>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</si>
  <si>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</si>
  <si>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</si>
  <si>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</si>
  <si>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</si>
  <si>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</si>
  <si>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</si>
  <si>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</si>
  <si>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</si>
  <si>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</si>
  <si>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</si>
  <si>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</si>
  <si>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</si>
  <si>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</si>
  <si>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</si>
  <si>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</si>
  <si>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</si>
  <si>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</si>
  <si>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</si>
  <si>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</si>
  <si>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</si>
  <si>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</si>
  <si>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</si>
  <si>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</si>
  <si>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</si>
  <si>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</si>
  <si>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</si>
  <si>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</si>
  <si>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</si>
  <si>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</si>
  <si>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</si>
  <si>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</si>
  <si>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</si>
  <si>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</si>
  <si>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</si>
  <si>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</si>
  <si>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</si>
  <si>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</si>
  <si>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</si>
  <si>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</si>
  <si>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</si>
  <si>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</si>
  <si>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</si>
  <si>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</si>
  <si>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</si>
  <si>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</si>
  <si>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</si>
  <si>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</si>
  <si>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</si>
  <si>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</si>
  <si>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</si>
  <si>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</si>
  <si>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</si>
  <si>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</si>
  <si>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</si>
  <si>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</si>
  <si>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</si>
  <si>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</si>
  <si>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</si>
  <si>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</si>
  <si>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</si>
  <si>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</si>
  <si>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</si>
  <si>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</si>
  <si>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</si>
  <si>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</si>
  <si>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</si>
  <si>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</si>
  <si>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</si>
  <si>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</si>
  <si>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</si>
  <si>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</si>
  <si>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</si>
  <si>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</si>
  <si>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</si>
  <si>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</si>
  <si>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</si>
  <si>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</si>
  <si>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</si>
  <si>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</si>
  <si>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</si>
  <si>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</si>
  <si>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</si>
  <si>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</si>
  <si>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</si>
  <si>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</si>
  <si>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</si>
  <si>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</si>
  <si>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</si>
  <si>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</si>
  <si>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</si>
  <si>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</si>
  <si>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</si>
  <si>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</si>
  <si>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</si>
  <si>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</si>
  <si>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</si>
  <si>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</si>
  <si>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</si>
  <si>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</si>
  <si>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</si>
  <si>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</si>
  <si>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</si>
  <si>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</si>
  <si>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</si>
  <si>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</si>
  <si>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</si>
  <si>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</si>
  <si>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</si>
  <si>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</si>
  <si>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</si>
  <si>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</si>
  <si>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</si>
  <si>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</si>
  <si>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</si>
  <si>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</si>
  <si>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</si>
  <si>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</si>
  <si>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</si>
  <si>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</si>
  <si>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</si>
  <si>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</si>
  <si>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</si>
  <si>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</si>
  <si>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</si>
  <si>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</si>
  <si>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</si>
  <si>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</si>
  <si>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</si>
  <si>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</si>
  <si>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</si>
  <si>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</si>
  <si>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</si>
  <si>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</si>
  <si>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</si>
  <si>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</si>
  <si>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</si>
  <si>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</si>
  <si>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</si>
  <si>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</si>
  <si>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</si>
  <si>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</si>
  <si>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</si>
  <si>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</si>
  <si>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</si>
  <si>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</si>
  <si>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</si>
  <si>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</si>
  <si>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</si>
  <si>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</si>
  <si>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</si>
  <si>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</si>
  <si>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</si>
  <si>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</si>
  <si>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</si>
  <si>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</si>
  <si>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</si>
  <si>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</si>
  <si>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</si>
  <si>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</si>
  <si>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</si>
  <si>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</si>
  <si>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</si>
  <si>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</si>
  <si>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</si>
  <si>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</si>
  <si>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</si>
  <si>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</si>
  <si>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</si>
  <si>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</si>
  <si>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</si>
  <si>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</si>
  <si>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</si>
  <si>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</si>
  <si>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</si>
  <si>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</si>
  <si>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</si>
  <si>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</si>
  <si>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</si>
  <si>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</si>
  <si>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</si>
  <si>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</si>
  <si>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</si>
  <si>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</si>
  <si>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</si>
  <si>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</si>
  <si>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</si>
  <si>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</si>
  <si>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</si>
  <si>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</si>
  <si>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</si>
  <si>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</si>
  <si>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</si>
  <si>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</si>
  <si>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</si>
  <si>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</si>
  <si>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</si>
  <si>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</si>
  <si>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</si>
  <si>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</si>
  <si>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</si>
  <si>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</si>
  <si>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</si>
  <si>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</si>
  <si>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</si>
  <si>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</si>
  <si>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</si>
  <si>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</si>
  <si>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</si>
  <si>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</si>
  <si>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</si>
  <si>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</si>
  <si>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</si>
  <si>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</si>
  <si>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</si>
  <si>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</si>
  <si>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</si>
  <si>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</si>
  <si>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</si>
  <si>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</si>
  <si>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</si>
  <si>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</si>
  <si>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</si>
  <si>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</si>
  <si>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</si>
  <si>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</si>
  <si>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</si>
  <si>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</si>
  <si>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</si>
  <si>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</si>
  <si>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</si>
  <si>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</si>
  <si>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</si>
  <si>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</si>
  <si>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</si>
  <si>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</si>
  <si>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</si>
  <si>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</si>
  <si>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</si>
  <si>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</si>
  <si>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</si>
  <si>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</si>
  <si>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</si>
  <si>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</si>
  <si>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</si>
  <si>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</si>
  <si>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</si>
  <si>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</si>
  <si>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</si>
  <si>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</si>
  <si>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</si>
  <si>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</si>
  <si>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</si>
  <si>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</si>
  <si>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</si>
  <si>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</si>
  <si>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</si>
  <si>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</si>
  <si>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</si>
  <si>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</si>
  <si>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</si>
  <si>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</si>
  <si>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</si>
  <si>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</si>
  <si>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</si>
  <si>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</si>
  <si>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</si>
  <si>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</si>
  <si>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</si>
  <si>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</si>
  <si>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</si>
  <si>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</si>
  <si>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</si>
  <si>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</si>
  <si>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</si>
  <si>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</si>
  <si>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</si>
  <si>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</si>
  <si>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</si>
  <si>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</si>
  <si>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</si>
  <si>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</si>
  <si>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</si>
  <si>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</si>
  <si>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</si>
  <si>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</si>
  <si>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</si>
  <si>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</si>
  <si>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</si>
  <si>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</si>
  <si>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</si>
  <si>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</si>
  <si>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</si>
  <si>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</si>
  <si>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</si>
  <si>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</si>
  <si>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</si>
  <si>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</si>
  <si>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</si>
  <si>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</si>
  <si>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</si>
  <si>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</si>
  <si>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</si>
  <si>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</si>
  <si>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</si>
  <si>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</si>
  <si>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</si>
  <si>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</si>
  <si>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</si>
  <si>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</si>
  <si>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</si>
  <si>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</si>
  <si>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</si>
  <si>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</si>
  <si>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</si>
  <si>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</si>
  <si>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</si>
  <si>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</si>
  <si>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</si>
  <si>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</si>
  <si>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</si>
  <si>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</si>
  <si>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</si>
  <si>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</si>
  <si>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</si>
  <si>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</si>
  <si>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</si>
  <si>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</si>
  <si>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</si>
  <si>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</si>
  <si>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</si>
  <si>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</si>
  <si>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</si>
  <si>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</si>
  <si>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</si>
  <si>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</si>
  <si>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</si>
  <si>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</si>
  <si>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</si>
  <si>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</si>
  <si>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</si>
  <si>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</si>
  <si>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</si>
  <si>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</si>
  <si>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</si>
  <si>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</si>
  <si>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</si>
  <si>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</si>
  <si>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</si>
  <si>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</si>
  <si>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</si>
  <si>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</si>
  <si>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</si>
  <si>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</si>
  <si>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</si>
  <si>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</si>
  <si>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</si>
  <si>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</si>
  <si>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</si>
  <si>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</si>
  <si>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</si>
  <si>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</si>
  <si>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</si>
  <si>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</si>
  <si>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</si>
  <si>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</si>
  <si>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</si>
  <si>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</si>
  <si>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</si>
  <si>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</si>
  <si>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</si>
  <si>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</si>
  <si>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</si>
  <si>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</si>
  <si>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</si>
  <si>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</si>
  <si>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</si>
  <si>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</si>
  <si>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</si>
  <si>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</si>
  <si>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</si>
  <si>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</si>
  <si>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</si>
  <si>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</si>
  <si>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</si>
  <si>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</si>
  <si>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</si>
  <si>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</si>
  <si>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</si>
  <si>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</si>
  <si>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</si>
  <si>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</si>
  <si>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</si>
  <si>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</si>
  <si>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</si>
  <si>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</si>
  <si>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</si>
  <si>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</si>
  <si>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</si>
  <si>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</si>
  <si>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</si>
  <si>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</si>
  <si>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</si>
  <si>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</si>
  <si>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</si>
  <si>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</si>
  <si>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</si>
  <si>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</si>
  <si>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</si>
  <si>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</si>
  <si>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</si>
  <si>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</si>
  <si>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</si>
  <si>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</si>
  <si>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</si>
  <si>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</si>
  <si>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</si>
  <si>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</si>
  <si>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</si>
  <si>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</si>
  <si>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</si>
  <si>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</si>
  <si>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</si>
  <si>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</si>
  <si>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</si>
  <si>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</si>
  <si>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</si>
  <si>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</si>
  <si>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</si>
  <si>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</si>
  <si>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</si>
  <si>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</si>
  <si>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</si>
  <si>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</si>
  <si>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</si>
  <si>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</si>
  <si>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</si>
  <si>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</si>
  <si>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</si>
  <si>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</si>
  <si>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</si>
  <si>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</si>
  <si>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</si>
  <si>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</si>
  <si>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</si>
  <si>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</si>
  <si>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</si>
  <si>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</si>
  <si>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</si>
  <si>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</si>
  <si>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</si>
  <si>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</si>
  <si>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</si>
  <si>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</si>
  <si>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</si>
  <si>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</si>
  <si>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</si>
  <si>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</si>
  <si>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</si>
  <si>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</si>
  <si>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</si>
  <si>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</si>
  <si>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</si>
  <si>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</si>
  <si>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</si>
  <si>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</si>
  <si>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</si>
  <si>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</si>
  <si>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</si>
  <si>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</si>
  <si>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</si>
  <si>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</si>
  <si>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</si>
  <si>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</si>
  <si>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</si>
  <si>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</si>
  <si>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</si>
  <si>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</si>
  <si>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</si>
  <si>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</si>
  <si>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</si>
  <si>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</si>
  <si>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</si>
  <si>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</si>
  <si>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</si>
  <si>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</si>
  <si>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</si>
  <si>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</si>
  <si>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</si>
  <si>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</si>
  <si>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</si>
  <si>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</si>
  <si>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</si>
  <si>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</si>
  <si>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</si>
  <si>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</si>
  <si>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</si>
  <si>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</si>
  <si>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</si>
  <si>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</si>
  <si>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</si>
  <si>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</si>
  <si>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</si>
  <si>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</si>
  <si>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</si>
  <si>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</si>
  <si>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</si>
  <si>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</si>
  <si>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</si>
  <si>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</si>
  <si>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</si>
  <si>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</si>
  <si>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</si>
  <si>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</si>
  <si>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</si>
  <si>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</si>
  <si>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</si>
  <si>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</si>
  <si>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</si>
  <si>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</si>
  <si>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</si>
  <si>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</si>
  <si>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</si>
  <si>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</si>
  <si>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</si>
  <si>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</si>
  <si>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</si>
  <si>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</si>
  <si>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</si>
  <si>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</si>
  <si>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</si>
  <si>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</si>
  <si>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</si>
  <si>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</si>
  <si>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</si>
  <si>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</si>
  <si>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</si>
  <si>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</si>
  <si>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</si>
  <si>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</si>
  <si>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</si>
  <si>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</si>
  <si>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</si>
  <si>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</si>
  <si>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</si>
  <si>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</si>
  <si>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</si>
  <si>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</si>
  <si>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</si>
  <si>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</si>
  <si>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</si>
  <si>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</si>
  <si>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</si>
  <si>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</si>
  <si>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</si>
  <si>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</si>
  <si>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</si>
  <si>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</si>
  <si>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</si>
  <si>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</si>
  <si>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</si>
  <si>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</si>
  <si>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</si>
  <si>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</si>
  <si>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土壌入換え</t>
    <phoneticPr fontId="19"/>
  </si>
  <si>
    <t>表面の「実施措置」で選択した実施措置に関する内容を記入してください。</t>
  </si>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</sst>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dotted">
        <color indexed="64"/>
      </top>
      <bottom style="thin">
        <color indexed="64"/>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1">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2" xfId="0" applyFont="1" applyFill="1" applyBorder="1">
      <alignment vertical="center"/>
    </xf>
    <xf numFmtId="0" fontId="26" fillId="34" borderId="23" xfId="0" applyFont="1" applyFill="1" applyBorder="1">
      <alignment vertical="center"/>
    </xf>
    <xf numFmtId="49" fontId="39" fillId="0" borderId="19" xfId="0" applyNumberFormat="1" applyFont="1" applyBorder="1">
      <alignment vertical="center"/>
    </xf>
    <xf numFmtId="49" fontId="39" fillId="0" borderId="24" xfId="0" applyNumberFormat="1" applyFont="1" applyBorder="1">
      <alignment vertical="center"/>
    </xf>
    <xf numFmtId="177" fontId="0" fillId="0" borderId="18" xfId="0" applyNumberFormat="1" applyBorder="1" applyAlignment="1">
      <alignment horizontal="center" vertical="center"/>
    </xf>
    <xf numFmtId="177" fontId="0" fillId="0" borderId="0" xfId="0" applyNumberFormat="1">
      <alignment vertical="center"/>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xf numFmtId="0" fontId="20" fillId="0" borderId="0" xfId="0" applyFon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0" borderId="0" xfId="0" applyFont="1" applyAlignment="1">
      <alignment horizontal="center" vertical="center"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92" t="s">
        <v>2</v>
      </c>
      <c r="C2" s="92"/>
      <c r="D2" s="88"/>
      <c r="E2" s="88"/>
      <c r="F2" s="88"/>
      <c r="G2" s="88"/>
      <c r="H2" s="88"/>
      <c r="I2" s="88"/>
      <c r="J2" s="88"/>
    </row>
    <row r="3" spans="2:15" ht="15.65" customHeight="1">
      <c r="B3" s="72"/>
      <c r="C3" s="73"/>
      <c r="D3" s="93" t="s">
        <v>3</v>
      </c>
      <c r="E3" s="94"/>
      <c r="F3" s="95" t="s">
        <v>1002</v>
      </c>
      <c r="G3" s="96"/>
      <c r="H3" s="96"/>
      <c r="I3" s="96"/>
      <c r="J3" s="58"/>
      <c r="L3" s="53" t="str">
        <f>IF(OR(F3="不溶化",F3="土壌入換え"),F3&amp;H4,F3)</f>
        <v>土壌入換え</v>
      </c>
      <c r="O3" s="1" t="s">
        <v>1003</v>
      </c>
    </row>
    <row r="4" spans="2:15" ht="15.65" customHeight="1">
      <c r="B4" s="59"/>
      <c r="C4" s="60"/>
      <c r="D4" s="100" t="s">
        <v>4</v>
      </c>
      <c r="E4" s="100"/>
      <c r="F4" s="100"/>
      <c r="G4" s="100"/>
      <c r="H4" s="66"/>
      <c r="I4" s="60" t="s">
        <v>5</v>
      </c>
      <c r="J4" s="58"/>
      <c r="M4" s="55" t="s">
        <v>0</v>
      </c>
      <c r="N4" s="56" t="str">
        <f>IF(H4="","（エラー）未入力","（正常）入力済み")</f>
        <v>（エラー）未入力</v>
      </c>
    </row>
    <row r="5" spans="2:15" ht="18.75" customHeight="1">
      <c r="B5" s="97" t="str">
        <f>IFERROR(VLOOKUP(L5,マスタ_裏面の表示内容!$A$2:$E$56,5,FALSE)&amp;"","")</f>
        <v/>
      </c>
      <c r="C5" s="98"/>
      <c r="D5" s="98"/>
      <c r="E5" s="98"/>
      <c r="F5" s="98"/>
      <c r="G5" s="98"/>
      <c r="H5" s="98"/>
      <c r="I5" s="98"/>
      <c r="J5" s="99"/>
      <c r="L5" s="53" t="str">
        <f>$L$3&amp;1</f>
        <v>土壌入換え1</v>
      </c>
    </row>
    <row r="6" spans="2:15" ht="58.5" customHeight="1">
      <c r="B6" s="89" t="str">
        <f>IFERROR(VLOOKUP(L6,マスタ_裏面の表示内容!$A$2:$E$56,5,FALSE),"")</f>
        <v/>
      </c>
      <c r="C6" s="90"/>
      <c r="D6" s="90"/>
      <c r="E6" s="90"/>
      <c r="F6" s="90"/>
      <c r="G6" s="90"/>
      <c r="H6" s="90"/>
      <c r="I6" s="90"/>
      <c r="J6" s="91"/>
      <c r="L6" s="53" t="str">
        <f>$L$3&amp;2</f>
        <v>土壌入換え2</v>
      </c>
    </row>
    <row r="7" spans="2:15" ht="35.25" customHeight="1">
      <c r="B7" s="61"/>
      <c r="C7" s="57"/>
      <c r="D7" s="83"/>
      <c r="E7" s="83"/>
      <c r="F7" s="83"/>
      <c r="G7" s="83"/>
      <c r="H7" s="83"/>
      <c r="I7" s="83"/>
      <c r="J7" s="84"/>
      <c r="M7" s="55" t="s">
        <v>1</v>
      </c>
      <c r="N7" s="56" t="str">
        <f>IF(B6&lt;&gt;"",IF(D7="","（エラー）未入力","（正常）入力済み"),"")</f>
        <v/>
      </c>
    </row>
    <row r="8" spans="2:15" ht="58.5" customHeight="1">
      <c r="B8" s="89" t="str">
        <f>IFERROR(VLOOKUP(L8,マスタ_裏面の表示内容!$A$2:$E$56,5,FALSE),"")</f>
        <v/>
      </c>
      <c r="C8" s="90"/>
      <c r="D8" s="90"/>
      <c r="E8" s="90"/>
      <c r="F8" s="90"/>
      <c r="G8" s="90"/>
      <c r="H8" s="90"/>
      <c r="I8" s="90"/>
      <c r="J8" s="91"/>
      <c r="L8" s="53" t="str">
        <f>$L$3&amp;3</f>
        <v>土壌入換え3</v>
      </c>
    </row>
    <row r="9" spans="2:15" ht="35.25" customHeight="1">
      <c r="B9" s="61"/>
      <c r="C9" s="57"/>
      <c r="D9" s="83"/>
      <c r="E9" s="83"/>
      <c r="F9" s="83"/>
      <c r="G9" s="83"/>
      <c r="H9" s="83"/>
      <c r="I9" s="83"/>
      <c r="J9" s="84"/>
      <c r="M9" s="55" t="s">
        <v>1</v>
      </c>
      <c r="N9" s="56" t="str">
        <f>IF(B8&lt;&gt;"",IF(D9="","（エラー）未入力","（正常）入力済み"),"")</f>
        <v/>
      </c>
    </row>
    <row r="10" spans="2:15" ht="58.5" customHeight="1">
      <c r="B10" s="89" t="str">
        <f>IFERROR(VLOOKUP(L10,マスタ_裏面の表示内容!$A$2:$E$56,5,FALSE),"")</f>
        <v/>
      </c>
      <c r="C10" s="90"/>
      <c r="D10" s="90"/>
      <c r="E10" s="90"/>
      <c r="F10" s="90"/>
      <c r="G10" s="90"/>
      <c r="H10" s="90"/>
      <c r="I10" s="90"/>
      <c r="J10" s="91"/>
      <c r="L10" s="53" t="str">
        <f>$L$3&amp;4</f>
        <v>土壌入換え4</v>
      </c>
    </row>
    <row r="11" spans="2:15" ht="35.25" customHeight="1">
      <c r="B11" s="61"/>
      <c r="C11" s="57"/>
      <c r="D11" s="83"/>
      <c r="E11" s="83"/>
      <c r="F11" s="83"/>
      <c r="G11" s="83"/>
      <c r="H11" s="83"/>
      <c r="I11" s="83"/>
      <c r="J11" s="84"/>
      <c r="M11" s="55" t="s">
        <v>1</v>
      </c>
      <c r="N11" s="56" t="str">
        <f>IF(B10&lt;&gt;"",IF(D11="","（エラー）未入力","（正常）入力済み"),"")</f>
        <v/>
      </c>
    </row>
    <row r="12" spans="2:15" ht="58.5" customHeight="1">
      <c r="B12" s="89" t="str">
        <f>IFERROR(VLOOKUP(L12,マスタ_裏面の表示内容!$A$2:$E$56,5,FALSE),"")</f>
        <v/>
      </c>
      <c r="C12" s="90"/>
      <c r="D12" s="90"/>
      <c r="E12" s="90"/>
      <c r="F12" s="90"/>
      <c r="G12" s="90"/>
      <c r="H12" s="90"/>
      <c r="I12" s="90"/>
      <c r="J12" s="91"/>
      <c r="L12" s="53" t="str">
        <f>$L$3&amp;5</f>
        <v>土壌入換え5</v>
      </c>
    </row>
    <row r="13" spans="2:15" ht="35.25" customHeight="1">
      <c r="B13" s="61"/>
      <c r="C13" s="57"/>
      <c r="D13" s="83"/>
      <c r="E13" s="83"/>
      <c r="F13" s="83"/>
      <c r="G13" s="83"/>
      <c r="H13" s="83"/>
      <c r="I13" s="83"/>
      <c r="J13" s="84"/>
      <c r="M13" s="55" t="s">
        <v>1</v>
      </c>
      <c r="N13" s="56" t="str">
        <f>IF(B12&lt;&gt;"",IF(D13="","（エラー）未入力","（正常）入力済み"),"")</f>
        <v/>
      </c>
    </row>
    <row r="14" spans="2:15" ht="58.5" customHeight="1">
      <c r="B14" s="89" t="str">
        <f>IFERROR(VLOOKUP(L14,マスタ_裏面の表示内容!$A$2:$E$56,5,FALSE),"")</f>
        <v/>
      </c>
      <c r="C14" s="90"/>
      <c r="D14" s="90"/>
      <c r="E14" s="90"/>
      <c r="F14" s="90"/>
      <c r="G14" s="90"/>
      <c r="H14" s="90"/>
      <c r="I14" s="90"/>
      <c r="J14" s="91"/>
      <c r="L14" s="53" t="str">
        <f>$L$3&amp;6</f>
        <v>土壌入換え6</v>
      </c>
    </row>
    <row r="15" spans="2:15" ht="35.25" customHeight="1">
      <c r="B15" s="61"/>
      <c r="C15" s="57"/>
      <c r="D15" s="83"/>
      <c r="E15" s="83"/>
      <c r="F15" s="83"/>
      <c r="G15" s="83"/>
      <c r="H15" s="83"/>
      <c r="I15" s="83"/>
      <c r="J15" s="84"/>
      <c r="M15" s="55" t="s">
        <v>1</v>
      </c>
      <c r="N15" s="56" t="str">
        <f>IF(B14&lt;&gt;"",IF(D15="","（エラー）未入力","（正常）入力済み"),"")</f>
        <v/>
      </c>
    </row>
    <row r="16" spans="2:15" ht="58.5" customHeight="1">
      <c r="B16" s="89" t="str">
        <f>IFERROR(VLOOKUP(L16,マスタ_裏面の表示内容!$A$2:$E$56,5,FALSE),"")</f>
        <v/>
      </c>
      <c r="C16" s="90"/>
      <c r="D16" s="90"/>
      <c r="E16" s="90"/>
      <c r="F16" s="90"/>
      <c r="G16" s="90"/>
      <c r="H16" s="90"/>
      <c r="I16" s="90"/>
      <c r="J16" s="91"/>
      <c r="L16" s="53" t="str">
        <f>$L$3&amp;7</f>
        <v>土壌入換え7</v>
      </c>
    </row>
    <row r="17" spans="2:14" ht="35.25" customHeight="1">
      <c r="B17" s="61"/>
      <c r="C17" s="57"/>
      <c r="D17" s="83"/>
      <c r="E17" s="83"/>
      <c r="F17" s="83"/>
      <c r="G17" s="83"/>
      <c r="H17" s="83"/>
      <c r="I17" s="83"/>
      <c r="J17" s="84"/>
      <c r="M17" s="55" t="s">
        <v>1</v>
      </c>
      <c r="N17" s="56" t="str">
        <f>IF(B16&lt;&gt;"",IF(D17="","（エラー）未入力","（正常）入力済み"),"")</f>
        <v/>
      </c>
    </row>
    <row r="18" spans="2:14" ht="58.5" customHeight="1">
      <c r="B18" s="89" t="str">
        <f>IFERROR(VLOOKUP(L18,マスタ_裏面の表示内容!$A$2:$E$56,5,FALSE),"")</f>
        <v/>
      </c>
      <c r="C18" s="90"/>
      <c r="D18" s="90"/>
      <c r="E18" s="90"/>
      <c r="F18" s="90"/>
      <c r="G18" s="90"/>
      <c r="H18" s="90"/>
      <c r="I18" s="90"/>
      <c r="J18" s="91"/>
      <c r="L18" s="53" t="str">
        <f>$L$3&amp;8</f>
        <v>土壌入換え8</v>
      </c>
    </row>
    <row r="19" spans="2:14" ht="35.25" customHeight="1">
      <c r="B19" s="62"/>
      <c r="C19" s="63"/>
      <c r="D19" s="85"/>
      <c r="E19" s="85"/>
      <c r="F19" s="85"/>
      <c r="G19" s="85"/>
      <c r="H19" s="85"/>
      <c r="I19" s="85"/>
      <c r="J19" s="86"/>
      <c r="M19" s="55" t="s">
        <v>1</v>
      </c>
      <c r="N19" s="56" t="str">
        <f>IF(B18&lt;&gt;"",IF(D19="","（エラー）未入力","（正常）入力済み"),"")</f>
        <v/>
      </c>
    </row>
    <row r="20" spans="2:14" ht="15" customHeight="1">
      <c r="B20" s="87" t="s">
        <v>6</v>
      </c>
      <c r="C20" s="87"/>
      <c r="D20" s="88"/>
      <c r="E20" s="88"/>
      <c r="F20" s="88"/>
      <c r="G20" s="88"/>
      <c r="H20" s="88"/>
      <c r="I20" s="88"/>
      <c r="J20" s="88"/>
    </row>
  </sheetData>
  <sheetProtection algorithmName="SHA-512" hashValue="K18D4vHfj02z8BzznnF5bmcSpFtB8yy3aASrBLOxbH9EGGe2JOdTBi5H5DdDXmNmk/E45vkoZSzMwF5rF+u9kQ==" saltValue="J6rsNbXAdEb0flg6yO8XPg==" spinCount="100000" sheet="1" formatColumns="0" formatRows="0"/>
  <mergeCells count="20">
    <mergeCell ref="B6:J6"/>
    <mergeCell ref="B8:J8"/>
    <mergeCell ref="B10:J10"/>
    <mergeCell ref="B12:J12"/>
    <mergeCell ref="D7:J7"/>
    <mergeCell ref="D9:J9"/>
    <mergeCell ref="D11:J11"/>
    <mergeCell ref="B2:J2"/>
    <mergeCell ref="D3:E3"/>
    <mergeCell ref="F3:I3"/>
    <mergeCell ref="B5:J5"/>
    <mergeCell ref="D4:G4"/>
    <mergeCell ref="D13:J13"/>
    <mergeCell ref="D15:J15"/>
    <mergeCell ref="D17:J17"/>
    <mergeCell ref="D19:J19"/>
    <mergeCell ref="B20:J20"/>
    <mergeCell ref="B14:J14"/>
    <mergeCell ref="B16:J16"/>
    <mergeCell ref="B18:J18"/>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1170</v>
      </c>
      <c r="Y2" t="s">
        <v>1171</v>
      </c>
      <c r="Z2" t="s">
        <v>1172</v>
      </c>
      <c r="AA2" t="s">
        <v>1165</v>
      </c>
    </row>
    <row r="3" spans="1:500">
      <c r="A3" t="s">
        <v>43</v>
      </c>
      <c r="B3" t="s">
        <v>43</v>
      </c>
      <c r="C3" t="s">
        <v>43</v>
      </c>
      <c r="D3" t="s">
        <v>43</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48</v>
      </c>
      <c r="U3" t="s">
        <v>1173</v>
      </c>
      <c r="V3" t="s">
        <v>48</v>
      </c>
      <c r="W3" t="s">
        <v>1173</v>
      </c>
      <c r="X3" t="s">
        <v>1170</v>
      </c>
      <c r="Y3" t="s">
        <v>1171</v>
      </c>
      <c r="Z3" t="s">
        <v>1172</v>
      </c>
      <c r="AA3" t="s">
        <v>1165</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1174</v>
      </c>
      <c r="Z4" s="13" t="s">
        <v>1174</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41406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1010</v>
      </c>
      <c r="B1" s="14" t="s">
        <v>1011</v>
      </c>
      <c r="C1" s="15" t="s">
        <v>1012</v>
      </c>
      <c r="D1" s="14" t="s">
        <v>1013</v>
      </c>
      <c r="E1" s="15" t="s">
        <v>1014</v>
      </c>
      <c r="F1" s="14" t="s">
        <v>1015</v>
      </c>
      <c r="G1" s="15" t="s">
        <v>1016</v>
      </c>
      <c r="H1" s="15" t="s">
        <v>1017</v>
      </c>
      <c r="I1" s="14" t="s">
        <v>1015</v>
      </c>
      <c r="J1" s="15" t="s">
        <v>1018</v>
      </c>
      <c r="K1" s="14" t="s">
        <v>1015</v>
      </c>
      <c r="L1" s="14" t="s">
        <v>451</v>
      </c>
      <c r="M1" s="14" t="s">
        <v>1019</v>
      </c>
      <c r="N1" s="14" t="s">
        <v>1020</v>
      </c>
      <c r="O1" s="14" t="s">
        <v>452</v>
      </c>
      <c r="P1" s="14" t="s">
        <v>1021</v>
      </c>
      <c r="Q1" s="14" t="s">
        <v>1022</v>
      </c>
      <c r="R1" s="15" t="s">
        <v>1023</v>
      </c>
      <c r="S1" s="15" t="s">
        <v>1012</v>
      </c>
      <c r="T1" s="14" t="s">
        <v>1015</v>
      </c>
      <c r="U1" s="15" t="s">
        <v>1024</v>
      </c>
      <c r="V1" s="15" t="s">
        <v>1025</v>
      </c>
      <c r="W1" s="15" t="s">
        <v>1026</v>
      </c>
      <c r="X1" s="14" t="s">
        <v>1021</v>
      </c>
      <c r="Y1" s="14" t="s">
        <v>1022</v>
      </c>
      <c r="Z1" s="15" t="s">
        <v>1027</v>
      </c>
      <c r="AA1" s="15" t="s">
        <v>1028</v>
      </c>
      <c r="AB1" s="15" t="s">
        <v>1029</v>
      </c>
      <c r="AC1" s="15" t="s">
        <v>1030</v>
      </c>
      <c r="AD1" s="16" t="s">
        <v>455</v>
      </c>
      <c r="AE1" s="46" t="s">
        <v>1031</v>
      </c>
      <c r="AF1" s="17" t="s">
        <v>1032</v>
      </c>
      <c r="AG1" s="18" t="s">
        <v>1033</v>
      </c>
      <c r="AH1" s="15" t="s">
        <v>1034</v>
      </c>
      <c r="AI1" s="14" t="s">
        <v>46</v>
      </c>
      <c r="AJ1" s="14" t="s">
        <v>1010</v>
      </c>
      <c r="AK1" s="19" t="s">
        <v>1035</v>
      </c>
      <c r="AL1" s="19" t="s">
        <v>1036</v>
      </c>
      <c r="AM1" s="15" t="s">
        <v>1037</v>
      </c>
      <c r="AN1" s="47" t="s">
        <v>458</v>
      </c>
      <c r="AO1" s="14" t="s">
        <v>454</v>
      </c>
      <c r="AP1" s="15" t="s">
        <v>1012</v>
      </c>
      <c r="AQ1" s="48" t="s">
        <v>1038</v>
      </c>
      <c r="AR1" s="18" t="s">
        <v>1039</v>
      </c>
      <c r="AS1" s="15" t="s">
        <v>1040</v>
      </c>
      <c r="AT1" s="15" t="s">
        <v>1041</v>
      </c>
      <c r="AU1" s="18" t="s">
        <v>1042</v>
      </c>
      <c r="AV1" s="18" t="s">
        <v>1043</v>
      </c>
      <c r="AW1" s="20" t="s">
        <v>44</v>
      </c>
      <c r="AX1" s="15" t="s">
        <v>1044</v>
      </c>
      <c r="AY1" s="14" t="s">
        <v>454</v>
      </c>
      <c r="AZ1" s="15" t="s">
        <v>1041</v>
      </c>
      <c r="BA1" s="19" t="s">
        <v>1019</v>
      </c>
      <c r="BB1" s="18" t="s">
        <v>1045</v>
      </c>
      <c r="BC1" s="18" t="s">
        <v>1046</v>
      </c>
      <c r="BD1" s="20" t="s">
        <v>45</v>
      </c>
      <c r="BE1" s="18" t="s">
        <v>1047</v>
      </c>
      <c r="BF1" s="18" t="s">
        <v>1039</v>
      </c>
      <c r="BG1" s="17" t="s">
        <v>1025</v>
      </c>
      <c r="BH1" s="19" t="s">
        <v>1048</v>
      </c>
      <c r="BI1" s="20" t="s">
        <v>44</v>
      </c>
      <c r="BJ1" s="21" t="s">
        <v>459</v>
      </c>
      <c r="BK1" s="18" t="s">
        <v>1049</v>
      </c>
      <c r="BL1" s="14" t="s">
        <v>1021</v>
      </c>
      <c r="BM1" s="18" t="s">
        <v>1050</v>
      </c>
      <c r="BN1" s="18" t="s">
        <v>1050</v>
      </c>
      <c r="BO1" s="18" t="s">
        <v>1039</v>
      </c>
      <c r="BP1" s="18" t="s">
        <v>1051</v>
      </c>
      <c r="BQ1" s="18" t="s">
        <v>1039</v>
      </c>
      <c r="BR1" s="15" t="s">
        <v>1041</v>
      </c>
      <c r="BS1" s="20" t="s">
        <v>47</v>
      </c>
      <c r="BT1" s="18" t="s">
        <v>1052</v>
      </c>
      <c r="BU1" s="18" t="s">
        <v>1039</v>
      </c>
      <c r="BV1" s="18" t="s">
        <v>1053</v>
      </c>
      <c r="BW1" s="18" t="s">
        <v>1053</v>
      </c>
      <c r="BX1" s="14" t="s">
        <v>1022</v>
      </c>
      <c r="BY1" s="19" t="s">
        <v>457</v>
      </c>
      <c r="BZ1" s="21" t="s">
        <v>460</v>
      </c>
      <c r="CA1" s="17" t="s">
        <v>1054</v>
      </c>
      <c r="CB1" s="19" t="s">
        <v>1036</v>
      </c>
      <c r="CC1" s="17" t="s">
        <v>1055</v>
      </c>
      <c r="CD1" s="18" t="s">
        <v>1056</v>
      </c>
      <c r="CE1" s="18" t="s">
        <v>1057</v>
      </c>
      <c r="CF1" s="18" t="s">
        <v>1057</v>
      </c>
      <c r="CG1" s="17" t="s">
        <v>1032</v>
      </c>
      <c r="CH1" s="15" t="s">
        <v>1058</v>
      </c>
      <c r="CI1" s="17" t="s">
        <v>1055</v>
      </c>
      <c r="CJ1" s="14" t="s">
        <v>1059</v>
      </c>
      <c r="CK1" s="18" t="s">
        <v>1060</v>
      </c>
      <c r="CL1" s="18" t="s">
        <v>1061</v>
      </c>
      <c r="CM1" s="18" t="s">
        <v>1039</v>
      </c>
      <c r="CN1" s="14" t="s">
        <v>453</v>
      </c>
      <c r="CO1" s="18" t="s">
        <v>1042</v>
      </c>
      <c r="CP1" s="18" t="s">
        <v>1062</v>
      </c>
      <c r="CQ1" s="18" t="s">
        <v>1063</v>
      </c>
      <c r="CR1" s="18" t="s">
        <v>1063</v>
      </c>
      <c r="CS1" s="21" t="s">
        <v>461</v>
      </c>
      <c r="CT1" s="18" t="s">
        <v>1062</v>
      </c>
      <c r="CU1" s="15" t="s">
        <v>1012</v>
      </c>
      <c r="CV1" s="15" t="s">
        <v>1012</v>
      </c>
      <c r="CW1" s="15" t="s">
        <v>1014</v>
      </c>
      <c r="CX1" s="18" t="s">
        <v>1064</v>
      </c>
      <c r="CY1" s="18" t="s">
        <v>1045</v>
      </c>
      <c r="CZ1" s="18" t="s">
        <v>1063</v>
      </c>
      <c r="DA1" s="18" t="s">
        <v>1065</v>
      </c>
      <c r="DB1" s="18" t="s">
        <v>1066</v>
      </c>
      <c r="DC1" s="17" t="s">
        <v>1067</v>
      </c>
      <c r="DD1" s="18" t="s">
        <v>1068</v>
      </c>
      <c r="DE1" s="20" t="s">
        <v>1069</v>
      </c>
      <c r="DF1" s="18" t="s">
        <v>1062</v>
      </c>
      <c r="DG1" s="21" t="s">
        <v>462</v>
      </c>
      <c r="DH1" s="15" t="s">
        <v>1070</v>
      </c>
      <c r="DI1" s="19" t="s">
        <v>1048</v>
      </c>
      <c r="DJ1" s="19" t="s">
        <v>1048</v>
      </c>
      <c r="DK1" s="18" t="s">
        <v>1061</v>
      </c>
      <c r="DL1" s="15" t="s">
        <v>1071</v>
      </c>
      <c r="DM1" s="17" t="s">
        <v>1072</v>
      </c>
      <c r="DN1" s="18" t="s">
        <v>1045</v>
      </c>
      <c r="DO1" s="15" t="s">
        <v>1034</v>
      </c>
      <c r="DP1" s="18" t="s">
        <v>1042</v>
      </c>
      <c r="DQ1" s="18" t="s">
        <v>456</v>
      </c>
      <c r="DR1" s="17" t="s">
        <v>1073</v>
      </c>
      <c r="DS1" s="18" t="s">
        <v>1062</v>
      </c>
      <c r="DT1" s="18" t="s">
        <v>1015</v>
      </c>
      <c r="DU1" s="18" t="s">
        <v>1074</v>
      </c>
      <c r="DV1" s="18" t="s">
        <v>463</v>
      </c>
      <c r="DW1" s="74" t="s">
        <v>1040</v>
      </c>
      <c r="DX1" s="74" t="s">
        <v>1075</v>
      </c>
      <c r="DY1" s="74" t="s">
        <v>1076</v>
      </c>
      <c r="DZ1" s="75" t="s">
        <v>464</v>
      </c>
      <c r="EA1" s="74" t="s">
        <v>1077</v>
      </c>
      <c r="EB1" s="74" t="s">
        <v>1077</v>
      </c>
      <c r="EC1" s="74" t="s">
        <v>1078</v>
      </c>
      <c r="ED1" s="74" t="s">
        <v>1045</v>
      </c>
      <c r="EE1" s="74" t="s">
        <v>1079</v>
      </c>
      <c r="EF1" s="74" t="s">
        <v>1079</v>
      </c>
      <c r="EG1" s="74" t="s">
        <v>1080</v>
      </c>
      <c r="EH1" s="74" t="s">
        <v>1080</v>
      </c>
      <c r="EI1" s="75" t="s">
        <v>1021</v>
      </c>
      <c r="EJ1" s="20" t="s">
        <v>1013</v>
      </c>
      <c r="EK1" s="18" t="s">
        <v>1081</v>
      </c>
      <c r="EL1" s="18" t="s">
        <v>1082</v>
      </c>
      <c r="EM1" s="18" t="s">
        <v>1083</v>
      </c>
      <c r="EN1" s="18" t="s">
        <v>1083</v>
      </c>
      <c r="EO1" s="18" t="s">
        <v>1083</v>
      </c>
      <c r="EP1" s="75" t="s">
        <v>1084</v>
      </c>
      <c r="EQ1" s="75" t="s">
        <v>1085</v>
      </c>
      <c r="ER1" s="75" t="s">
        <v>1086</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1087</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1088</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6" t="s">
        <v>1089</v>
      </c>
      <c r="EE2" s="77" t="s">
        <v>551</v>
      </c>
      <c r="EF2" s="77" t="s">
        <v>1090</v>
      </c>
      <c r="EG2" s="77" t="s">
        <v>1091</v>
      </c>
      <c r="EH2" s="78" t="s">
        <v>1092</v>
      </c>
      <c r="EI2" s="77" t="s">
        <v>522</v>
      </c>
      <c r="EJ2" s="77" t="s">
        <v>1088</v>
      </c>
      <c r="EK2" s="77" t="s">
        <v>1093</v>
      </c>
      <c r="EL2" s="28" t="s">
        <v>1094</v>
      </c>
      <c r="EM2" s="28" t="s">
        <v>1095</v>
      </c>
      <c r="EN2" s="28" t="s">
        <v>1096</v>
      </c>
      <c r="EO2" s="77" t="s">
        <v>1088</v>
      </c>
      <c r="EP2" s="77" t="s">
        <v>1097</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1098</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1099</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1100</v>
      </c>
      <c r="EE3" s="30" t="s">
        <v>1101</v>
      </c>
      <c r="EF3" s="30" t="s">
        <v>1102</v>
      </c>
      <c r="EG3" t="s">
        <v>1103</v>
      </c>
      <c r="EH3" t="s">
        <v>1104</v>
      </c>
      <c r="EI3" s="30" t="s">
        <v>1105</v>
      </c>
      <c r="EJ3" s="30" t="s">
        <v>646</v>
      </c>
      <c r="EK3" s="30" t="s">
        <v>1106</v>
      </c>
      <c r="EL3" s="40" t="s">
        <v>618</v>
      </c>
      <c r="EM3" s="40" t="s">
        <v>1107</v>
      </c>
      <c r="EN3" s="40" t="s">
        <v>1108</v>
      </c>
      <c r="EO3" s="40" t="s">
        <v>646</v>
      </c>
      <c r="EP3" s="38" t="s">
        <v>1109</v>
      </c>
      <c r="EQ3" s="38" t="s">
        <v>1110</v>
      </c>
      <c r="ER3" s="30" t="s">
        <v>1111</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1112</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1113</v>
      </c>
      <c r="ED4" s="35" t="s">
        <v>1114</v>
      </c>
      <c r="EE4" s="30" t="s">
        <v>1115</v>
      </c>
      <c r="EF4" s="30" t="s">
        <v>1116</v>
      </c>
      <c r="EG4"/>
      <c r="EH4"/>
      <c r="EI4" s="30" t="s">
        <v>1117</v>
      </c>
      <c r="EJ4" s="30" t="s">
        <v>1118</v>
      </c>
      <c r="EK4" s="30" t="s">
        <v>1119</v>
      </c>
      <c r="EL4" s="38" t="s">
        <v>725</v>
      </c>
      <c r="EM4" s="38" t="s">
        <v>1120</v>
      </c>
      <c r="EN4" s="38"/>
      <c r="EO4" s="38" t="s">
        <v>7</v>
      </c>
      <c r="EQ4" s="38" t="s">
        <v>1121</v>
      </c>
      <c r="ER4" s="30" t="s">
        <v>1122</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1123</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1124</v>
      </c>
      <c r="ED5"/>
      <c r="EF5" s="30" t="s">
        <v>1125</v>
      </c>
      <c r="EG5"/>
      <c r="EH5"/>
      <c r="EI5"/>
      <c r="EJ5" t="s">
        <v>7</v>
      </c>
      <c r="EK5" s="30" t="s">
        <v>1126</v>
      </c>
      <c r="EL5" s="38"/>
      <c r="EM5" s="38" t="s">
        <v>1127</v>
      </c>
      <c r="EN5" s="38"/>
      <c r="EO5" s="38" t="s">
        <v>821</v>
      </c>
      <c r="EQ5" t="s">
        <v>1128</v>
      </c>
      <c r="ER5" s="30" t="s">
        <v>1129</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1130</v>
      </c>
      <c r="EK6" s="30" t="s">
        <v>1131</v>
      </c>
      <c r="EL6" s="38"/>
      <c r="EM6" s="38"/>
      <c r="EN6" s="38"/>
      <c r="EO6" s="38"/>
      <c r="EQ6" t="s">
        <v>1132</v>
      </c>
      <c r="ER6" s="30" t="s">
        <v>1133</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1134</v>
      </c>
      <c r="EL7" s="38"/>
      <c r="EM7" s="38"/>
      <c r="EN7" s="38"/>
      <c r="EO7" s="38"/>
      <c r="EQ7" s="38" t="s">
        <v>1135</v>
      </c>
      <c r="ER7" s="30" t="s">
        <v>1136</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1137</v>
      </c>
      <c r="EL8" s="38"/>
      <c r="EM8" s="38"/>
      <c r="EN8" s="38"/>
      <c r="EO8" s="38"/>
      <c r="EQ8" s="38" t="s">
        <v>1138</v>
      </c>
      <c r="ER8" s="30" t="s">
        <v>1139</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1140</v>
      </c>
      <c r="EL9" s="38"/>
      <c r="EM9" s="38"/>
      <c r="EN9" s="38"/>
      <c r="EO9" s="38"/>
      <c r="EQ9" s="38" t="s">
        <v>1141</v>
      </c>
      <c r="ER9" s="30" t="s">
        <v>1142</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1143</v>
      </c>
      <c r="EL10" s="38"/>
      <c r="EM10" s="38"/>
      <c r="EN10" s="38"/>
      <c r="EO10" s="38"/>
      <c r="EQ10" s="38" t="s">
        <v>1144</v>
      </c>
      <c r="ER10" s="30" t="s">
        <v>1145</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1146</v>
      </c>
      <c r="EL11" s="38"/>
      <c r="EM11" s="38"/>
      <c r="EN11" s="38"/>
      <c r="EO11" s="38"/>
      <c r="EQ11" s="38" t="s">
        <v>1147</v>
      </c>
      <c r="ER11" s="30" t="s">
        <v>1148</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1149</v>
      </c>
      <c r="EL12" s="38"/>
      <c r="EM12" s="38"/>
      <c r="EN12" s="38"/>
      <c r="EO12" s="38"/>
      <c r="EQ12" s="38" t="s">
        <v>1150</v>
      </c>
      <c r="ER12" s="30" t="s">
        <v>1151</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1152</v>
      </c>
      <c r="EL13" s="38"/>
      <c r="EM13" s="38"/>
      <c r="EN13" s="38"/>
      <c r="EO13" s="38"/>
      <c r="EQ13" s="38" t="s">
        <v>875</v>
      </c>
      <c r="ER13" s="30" t="s">
        <v>1153</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1154</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1155</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tabColor rgb="FFFFFF00"/>
  </sheetPr>
  <dimension ref="A1:F2"/>
  <sheetViews>
    <sheetView zoomScaleNormal="100" workbookViewId="0"/>
  </sheetViews>
  <sheetFormatPr defaultRowHeight="18"/>
  <cols>
    <col min="1" max="1" width="29.58203125" bestFit="1" customWidth="1"/>
    <col min="2" max="2" width="14.9140625" customWidth="1"/>
    <col min="3" max="3" width="18.41406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COUNTIF(裏面_土壌入換え!N:N,"*（エラー）*")</f>
        <v>1</v>
      </c>
      <c r="C2">
        <v>1</v>
      </c>
      <c r="D2">
        <v>11</v>
      </c>
      <c r="E2" s="82">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tabColor rgb="FFFFFF00"/>
  </sheetPr>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79" t="s">
        <v>991</v>
      </c>
      <c r="B1" s="80" t="s">
        <v>992</v>
      </c>
      <c r="C1" s="80" t="s">
        <v>993</v>
      </c>
      <c r="D1" s="71" t="s">
        <v>994</v>
      </c>
      <c r="E1" s="71" t="s">
        <v>995</v>
      </c>
      <c r="F1" s="71" t="s">
        <v>996</v>
      </c>
      <c r="G1" s="71" t="s">
        <v>997</v>
      </c>
      <c r="H1" s="71" t="s">
        <v>998</v>
      </c>
      <c r="I1" s="71" t="s">
        <v>999</v>
      </c>
      <c r="J1" s="71" t="s">
        <v>1000</v>
      </c>
      <c r="K1" s="71" t="s">
        <v>1001</v>
      </c>
      <c r="L1" s="71" t="s">
        <v>1004</v>
      </c>
      <c r="M1" s="71" t="s">
        <v>1005</v>
      </c>
      <c r="N1" s="71" t="s">
        <v>1006</v>
      </c>
      <c r="O1" s="71" t="s">
        <v>1007</v>
      </c>
      <c r="P1" s="71" t="s">
        <v>1008</v>
      </c>
      <c r="Q1" s="71" t="s">
        <v>1009</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65" customHeight="1">
      <c r="A8" s="7" t="str">
        <f>裏面_土壌入換え!$F3&amp;""</f>
        <v>土壌入換え</v>
      </c>
      <c r="B8" s="7" t="str">
        <f>裏面_土壌入換え!$H4&amp;""</f>
        <v/>
      </c>
      <c r="C8" s="7" t="str">
        <f>裏面_土壌入換え!B5&amp;""</f>
        <v/>
      </c>
      <c r="D8" s="11" t="str">
        <f>裏面_土壌入換え!$B6&amp;""</f>
        <v/>
      </c>
      <c r="E8" s="7" t="str">
        <f>裏面_土壌入換え!$D7&amp;""</f>
        <v/>
      </c>
      <c r="F8" s="11" t="str">
        <f>裏面_土壌入換え!$B8&amp;""</f>
        <v/>
      </c>
      <c r="G8" s="7" t="str">
        <f>裏面_土壌入換え!$D9&amp;""</f>
        <v/>
      </c>
      <c r="H8" s="11" t="str">
        <f>裏面_土壌入換え!$B10&amp;""</f>
        <v/>
      </c>
      <c r="I8" s="7" t="str">
        <f>裏面_土壌入換え!$D11&amp;""</f>
        <v/>
      </c>
      <c r="J8" s="11" t="str">
        <f>裏面_土壌入換え!$B12&amp;""</f>
        <v/>
      </c>
      <c r="K8" s="7" t="str">
        <f>裏面_土壌入換え!$D13&amp;""</f>
        <v/>
      </c>
      <c r="L8" s="11" t="str">
        <f>裏面_土壌入換え!$B14&amp;""</f>
        <v/>
      </c>
      <c r="M8" s="7" t="str">
        <f>裏面_土壌入換え!$D15&amp;""</f>
        <v/>
      </c>
      <c r="N8" s="11" t="str">
        <f>裏面_土壌入換え!$B16&amp;""</f>
        <v/>
      </c>
      <c r="O8" s="7" t="str">
        <f>裏面_土壌入換え!$D17&amp;""</f>
        <v/>
      </c>
      <c r="P8" s="11" t="str">
        <f>裏面_土壌入換え!$B18&amp;""</f>
        <v/>
      </c>
      <c r="Q8" s="7" t="str">
        <f>裏面_土壌入換え!$D19&amp;""</f>
        <v/>
      </c>
    </row>
    <row r="10" spans="1:17" ht="18">
      <c r="A10" s="52" t="s">
        <v>24</v>
      </c>
    </row>
    <row r="11" spans="1:17" ht="18">
      <c r="A11" s="81">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2.xml><?xml version="1.0" encoding="utf-8"?>
<ds:datastoreItem xmlns:ds="http://schemas.openxmlformats.org/officeDocument/2006/customXml" ds:itemID="{9C719681-BF20-4F7F-9883-1CB95DCB68F8}">
  <ds:schemaRefs>
    <ds:schemaRef ds:uri="http://purl.org/dc/terms/"/>
    <ds:schemaRef ds:uri="http://schemas.microsoft.com/office/2006/documentManagement/types"/>
    <ds:schemaRef ds:uri="a924dc5e-578a-400d-93c7-9e5ef90ea5cb"/>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http://www.w3.org/XML/1998/namespace"/>
    <ds:schemaRef ds:uri="http://purl.org/dc/dcmitype/"/>
  </ds:schemaRefs>
</ds:datastoreItem>
</file>

<file path=customXml/itemProps3.xml><?xml version="1.0" encoding="utf-8"?>
<ds:datastoreItem xmlns:ds="http://schemas.openxmlformats.org/officeDocument/2006/customXml" ds:itemID="{38D8EF36-0E51-46DE-9278-BC72AB8ED599}"/>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裏面_土壌入換え</vt:lpstr>
      <vt:lpstr>マスタ_裏面の表示内容</vt:lpstr>
      <vt:lpstr>マスタ</vt:lpstr>
      <vt:lpstr>選択肢</vt:lpstr>
      <vt:lpstr>プロパティ</vt:lpstr>
      <vt:lpstr>u_t_yoshiki_11_ura</vt:lpstr>
      <vt:lpstr>裏面_土壌入換え!Print_Area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2025-01-29T06:17:05Z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