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98F5EAA-9862-4C52-AFE0-E81B4A3EE836}" xr6:coauthVersionLast="47" xr6:coauthVersionMax="47" xr10:uidLastSave="{00000000-0000-0000-0000-000000000000}"/>
  <bookViews>
    <workbookView xWindow="-110" yWindow="-110" windowWidth="19420" windowHeight="11500" tabRatio="747" xr2:uid="{00000000-000D-0000-FFFF-FFFF00000000}"/>
  </bookViews>
  <sheets>
    <sheet name="裏面_盛土"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裏面_盛土!$B$2:$J$20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<sst xmlns="http://schemas.openxmlformats.org/spreadsheetml/2006/main" count="1959" uniqueCount="1175">
  <si>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</si>
  <si>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</si>
  <si>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</si>
  <si>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</si>
  <si>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</si>
  <si>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</si>
  <si>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</si>
  <si>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</si>
  <si>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</si>
  <si>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</si>
  <si>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</si>
  <si>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</si>
  <si>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</si>
  <si>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</si>
  <si>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</si>
  <si>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</si>
  <si>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</si>
  <si>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</si>
  <si>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</si>
  <si>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</si>
  <si>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</si>
  <si>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</si>
  <si>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</si>
  <si>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</si>
  <si>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</si>
  <si>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</si>
  <si>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</si>
  <si>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</si>
  <si>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</si>
  <si>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</si>
  <si>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</si>
  <si>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</si>
  <si>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</si>
  <si>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</si>
  <si>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</si>
  <si>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</si>
  <si>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</si>
  <si>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</si>
  <si>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</si>
  <si>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</si>
  <si>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</si>
  <si>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</si>
  <si>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</si>
  <si>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</si>
  <si>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</si>
  <si>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</si>
  <si>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</si>
  <si>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</si>
  <si>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</si>
  <si>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</si>
  <si>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</si>
  <si>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</si>
  <si>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</si>
  <si>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</si>
  <si>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</si>
  <si>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</si>
  <si>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</si>
  <si>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</si>
  <si>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</si>
  <si>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</si>
  <si>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</si>
  <si>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</si>
  <si>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</si>
  <si>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</si>
  <si>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</si>
  <si>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</si>
  <si>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</si>
  <si>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</si>
  <si>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</si>
  <si>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</si>
  <si>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</si>
  <si>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</si>
  <si>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</si>
  <si>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</si>
  <si>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</si>
  <si>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</si>
  <si>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</si>
  <si>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</si>
  <si>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</si>
  <si>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</si>
  <si>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</si>
  <si>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</si>
  <si>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</si>
  <si>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</si>
  <si>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</si>
  <si>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</si>
  <si>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</si>
  <si>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</si>
  <si>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</si>
  <si>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</si>
  <si>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</si>
  <si>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</si>
  <si>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</si>
  <si>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</si>
  <si>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</si>
  <si>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</si>
  <si>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</si>
  <si>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</si>
  <si>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</si>
  <si>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</si>
  <si>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</si>
  <si>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</si>
  <si>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</si>
  <si>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</si>
  <si>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</si>
  <si>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</si>
  <si>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</si>
  <si>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</si>
  <si>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</si>
  <si>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</si>
  <si>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</si>
  <si>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</si>
  <si>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</si>
  <si>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</si>
  <si>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</si>
  <si>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</si>
  <si>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</si>
  <si>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</si>
  <si>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</si>
  <si>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</si>
  <si>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</si>
  <si>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</si>
  <si>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</si>
  <si>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</si>
  <si>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</si>
  <si>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</si>
  <si>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</si>
  <si>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</si>
  <si>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</si>
  <si>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</si>
  <si>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</si>
  <si>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</si>
  <si>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</si>
  <si>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</si>
  <si>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</si>
  <si>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</si>
  <si>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</si>
  <si>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</si>
  <si>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</si>
  <si>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</si>
  <si>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</si>
  <si>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</si>
  <si>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</si>
  <si>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</si>
  <si>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</si>
  <si>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</si>
  <si>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</si>
  <si>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</si>
  <si>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</si>
  <si>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</si>
  <si>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</si>
  <si>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</si>
  <si>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</si>
  <si>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</si>
  <si>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</si>
  <si>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</si>
  <si>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</si>
  <si>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</si>
  <si>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</si>
  <si>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</si>
  <si>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</si>
  <si>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</si>
  <si>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</si>
  <si>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</si>
  <si>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</si>
  <si>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</si>
  <si>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</si>
  <si>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</si>
  <si>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</si>
  <si>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</si>
  <si>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</si>
  <si>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</si>
  <si>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</si>
  <si>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</si>
  <si>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</si>
  <si>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</si>
  <si>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</si>
  <si>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</si>
  <si>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</si>
  <si>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</si>
  <si>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</si>
  <si>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</si>
  <si>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</si>
  <si>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</si>
  <si>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</si>
  <si>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</si>
  <si>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</si>
  <si>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</si>
  <si>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</si>
  <si>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</si>
  <si>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</si>
  <si>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</si>
  <si>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</si>
  <si>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</si>
  <si>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</si>
  <si>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</si>
  <si>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</si>
  <si>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</si>
  <si>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</si>
  <si>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</si>
  <si>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</si>
  <si>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</si>
  <si>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</si>
  <si>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</si>
  <si>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</si>
  <si>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</si>
  <si>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</si>
  <si>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</si>
  <si>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</si>
  <si>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</si>
  <si>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</si>
  <si>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</si>
  <si>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</si>
  <si>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</si>
  <si>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</si>
  <si>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</si>
  <si>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</si>
  <si>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</si>
  <si>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</si>
  <si>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</si>
  <si>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</si>
  <si>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</si>
  <si>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</si>
  <si>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</si>
  <si>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</si>
  <si>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</si>
  <si>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</si>
  <si>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</si>
  <si>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</si>
  <si>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</si>
  <si>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</si>
  <si>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</si>
  <si>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</si>
  <si>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</si>
  <si>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</si>
  <si>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</si>
  <si>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</si>
  <si>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</si>
  <si>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</si>
  <si>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</si>
  <si>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</si>
  <si>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</si>
  <si>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</si>
  <si>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</si>
  <si>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</si>
  <si>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</si>
  <si>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</si>
  <si>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</si>
  <si>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</si>
  <si>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</si>
  <si>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</si>
  <si>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</si>
  <si>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</si>
  <si>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</si>
  <si>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</si>
  <si>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</si>
  <si>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</si>
  <si>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</si>
  <si>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</si>
  <si>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</si>
  <si>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</si>
  <si>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</si>
  <si>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</si>
  <si>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</si>
  <si>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</si>
  <si>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</si>
  <si>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</si>
  <si>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</si>
  <si>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</si>
  <si>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</si>
  <si>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</si>
  <si>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</si>
  <si>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</si>
  <si>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</si>
  <si>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</si>
  <si>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</si>
  <si>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</si>
  <si>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</si>
  <si>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</si>
  <si>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</si>
  <si>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</si>
  <si>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</si>
  <si>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</si>
  <si>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</si>
  <si>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</si>
  <si>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</si>
  <si>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</si>
  <si>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</si>
  <si>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</si>
  <si>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</si>
  <si>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</si>
  <si>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</si>
  <si>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</si>
  <si>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</si>
  <si>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</si>
  <si>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</si>
  <si>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</si>
  <si>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</si>
  <si>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</si>
  <si>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</si>
  <si>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</si>
  <si>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</si>
  <si>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</si>
  <si>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</si>
  <si>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</si>
  <si>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</si>
  <si>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</si>
  <si>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</si>
  <si>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</si>
  <si>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</si>
  <si>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</si>
  <si>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</si>
  <si>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</si>
  <si>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</si>
  <si>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</si>
  <si>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</si>
  <si>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</si>
  <si>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</si>
  <si>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</si>
  <si>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</si>
  <si>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</si>
  <si>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</si>
  <si>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</si>
  <si>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</si>
  <si>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</si>
  <si>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</si>
  <si>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</si>
  <si>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</si>
  <si>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</si>
  <si>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</si>
  <si>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</si>
  <si>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</si>
  <si>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</si>
  <si>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</si>
  <si>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</si>
  <si>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</si>
  <si>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</si>
  <si>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</si>
  <si>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</si>
  <si>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</si>
  <si>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</si>
  <si>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</si>
  <si>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</si>
  <si>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</si>
  <si>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</si>
  <si>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</si>
  <si>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</si>
  <si>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</si>
  <si>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</si>
  <si>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</si>
  <si>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</si>
  <si>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</si>
  <si>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</si>
  <si>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</si>
  <si>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</si>
  <si>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</si>
  <si>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</si>
  <si>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</si>
  <si>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</si>
  <si>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</si>
  <si>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</si>
  <si>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</si>
  <si>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</si>
  <si>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</si>
  <si>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</si>
  <si>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</si>
  <si>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</si>
  <si>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</si>
  <si>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</si>
  <si>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</si>
  <si>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</si>
  <si>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</si>
  <si>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</si>
  <si>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</si>
  <si>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</si>
  <si>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</si>
  <si>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</si>
  <si>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</si>
  <si>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</si>
  <si>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</si>
  <si>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</si>
  <si>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</si>
  <si>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</si>
  <si>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</si>
  <si>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</si>
  <si>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</si>
  <si>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</si>
  <si>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</si>
  <si>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</si>
  <si>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</si>
  <si>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</si>
  <si>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</si>
  <si>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</si>
  <si>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</si>
  <si>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</si>
  <si>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</si>
  <si>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</si>
  <si>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</si>
  <si>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</si>
  <si>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</si>
  <si>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</si>
  <si>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</si>
  <si>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</si>
  <si>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</si>
  <si>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</si>
  <si>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</si>
  <si>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</si>
  <si>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</si>
  <si>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</si>
  <si>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</si>
  <si>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</si>
  <si>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</si>
  <si>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</si>
  <si>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</si>
  <si>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</si>
  <si>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</si>
  <si>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</si>
  <si>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</si>
  <si>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</si>
  <si>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</si>
  <si>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</si>
  <si>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</si>
  <si>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</si>
  <si>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</si>
  <si>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</si>
  <si>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</si>
  <si>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</si>
  <si>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</si>
  <si>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</si>
  <si>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</si>
  <si>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</si>
  <si>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</si>
  <si>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</si>
  <si>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</si>
  <si>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</si>
  <si>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</si>
  <si>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</si>
  <si>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</si>
  <si>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</si>
  <si>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</si>
  <si>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</si>
  <si>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</si>
  <si>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</si>
  <si>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</si>
  <si>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</si>
  <si>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</si>
  <si>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</si>
  <si>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</si>
  <si>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</si>
  <si>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</si>
  <si>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</si>
  <si>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</si>
  <si>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</si>
  <si>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</si>
  <si>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</si>
  <si>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</si>
  <si>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</si>
  <si>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</si>
  <si>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</si>
  <si>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</si>
  <si>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</si>
  <si>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</si>
  <si>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</si>
  <si>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</si>
  <si>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</si>
  <si>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</si>
  <si>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</si>
  <si>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</si>
  <si>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</si>
  <si>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</si>
  <si>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</si>
  <si>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</si>
  <si>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</si>
  <si>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</si>
  <si>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</si>
  <si>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</si>
  <si>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</si>
  <si>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</si>
  <si>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</si>
  <si>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</si>
  <si>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</si>
  <si>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</si>
  <si>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</si>
  <si>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</si>
  <si>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</si>
  <si>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</si>
  <si>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</si>
  <si>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</si>
  <si>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</si>
  <si>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</si>
  <si>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</si>
  <si>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</si>
  <si>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</si>
  <si>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</si>
  <si>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</si>
  <si>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</si>
  <si>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</si>
  <si>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</si>
  <si>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</si>
  <si>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</si>
  <si>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</si>
  <si>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</si>
  <si>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</si>
  <si>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</si>
  <si>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</si>
  <si>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</si>
  <si>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</si>
  <si>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</si>
  <si>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</si>
  <si>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</si>
  <si>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</si>
  <si>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</si>
  <si>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</si>
  <si>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</si>
  <si>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</si>
  <si>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</si>
  <si>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</si>
  <si>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</si>
  <si>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</si>
  <si>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</si>
  <si>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</si>
  <si>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</si>
  <si>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</si>
  <si>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</si>
  <si>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</si>
  <si>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</si>
  <si>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</si>
  <si>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</si>
  <si>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</si>
  <si>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</si>
  <si>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</si>
  <si>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</si>
  <si>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</si>
  <si>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</si>
  <si>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</si>
  <si>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</si>
  <si>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</si>
  <si>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</si>
  <si>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</si>
  <si>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</si>
  <si>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</si>
  <si>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</si>
  <si>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</si>
  <si>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</si>
  <si>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</si>
  <si>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</si>
  <si>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</si>
  <si>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</si>
  <si>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</si>
  <si>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</si>
  <si>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</si>
  <si>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</si>
  <si>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</si>
  <si>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</si>
  <si>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</si>
  <si>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</si>
  <si>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</si>
  <si>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</si>
  <si>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</si>
  <si>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</si>
  <si>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</si>
  <si>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</si>
  <si>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</si>
  <si>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</si>
  <si>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</si>
  <si>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</si>
  <si>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</si>
  <si>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</si>
  <si>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</si>
  <si>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</si>
  <si>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</si>
  <si>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</si>
  <si>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</si>
  <si>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</si>
  <si>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</si>
  <si>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</si>
  <si>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</si>
  <si>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</si>
  <si>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</si>
  <si>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</si>
  <si>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</si>
  <si>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</si>
  <si>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</si>
  <si>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</si>
  <si>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</si>
  <si>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</si>
  <si>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</si>
  <si>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</si>
  <si>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</si>
  <si>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</si>
  <si>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</si>
  <si>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</si>
  <si>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</si>
  <si>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</si>
  <si>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</si>
  <si>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</si>
  <si>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</si>
  <si>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</si>
  <si>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</si>
  <si>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</si>
  <si>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</si>
  <si>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</si>
  <si>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</si>
  <si>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</si>
  <si>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</si>
  <si>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</si>
  <si>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</si>
  <si>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</si>
  <si>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</si>
  <si>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</si>
  <si>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</si>
  <si>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</si>
  <si>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</si>
  <si>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</si>
  <si>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</si>
  <si>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</si>
  <si>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</si>
  <si>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</si>
  <si>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</si>
  <si>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</si>
  <si>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</si>
  <si>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</si>
  <si>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</si>
  <si>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</si>
  <si>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</si>
  <si>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</si>
  <si>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</si>
  <si>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</si>
  <si>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</si>
  <si>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</si>
  <si>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</si>
  <si>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</si>
  <si>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</si>
  <si>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</si>
  <si>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</si>
  <si>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</si>
  <si>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</si>
  <si>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</si>
  <si>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</si>
  <si>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</si>
  <si>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</si>
  <si>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</si>
  <si>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</si>
  <si>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</si>
  <si>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</si>
  <si>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</si>
  <si>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</si>
  <si>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</si>
  <si>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</si>
  <si>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</si>
  <si>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</si>
  <si>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</si>
  <si>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</si>
  <si>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</si>
  <si>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</si>
  <si>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</si>
  <si>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</si>
  <si>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</si>
  <si>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</si>
  <si>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</si>
  <si>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</si>
  <si>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</si>
  <si>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</si>
  <si>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</si>
  <si>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</si>
  <si>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</si>
  <si>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</si>
  <si>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</si>
  <si>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</si>
  <si>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</si>
  <si>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</si>
  <si>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</si>
  <si>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</si>
  <si>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</si>
  <si>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</si>
  <si>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</si>
  <si>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</si>
  <si>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</si>
  <si>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</si>
  <si>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</si>
  <si>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</si>
  <si>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</si>
  <si>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</si>
  <si>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</si>
  <si>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</si>
  <si>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</si>
  <si>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</si>
  <si>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</si>
  <si>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</si>
  <si>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</si>
  <si>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</si>
  <si>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</si>
  <si>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</si>
  <si>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</si>
  <si>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</si>
  <si>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</si>
  <si>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</si>
  <si>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</si>
  <si>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</si>
  <si>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</si>
  <si>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</si>
  <si>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</si>
  <si>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</si>
  <si>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</si>
  <si>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</si>
  <si>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</si>
  <si>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</si>
  <si>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</si>
  <si>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</si>
  <si>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</si>
  <si>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</si>
  <si>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</si>
  <si>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</si>
  <si>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</si>
  <si>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</si>
  <si>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</si>
  <si>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</si>
  <si>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</si>
  <si>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</si>
  <si>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</si>
  <si>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</si>
  <si>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</si>
  <si>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</si>
  <si>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</si>
  <si>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</si>
  <si>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</si>
  <si>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</si>
  <si>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</si>
  <si>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</si>
  <si>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</si>
  <si>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</si>
  <si>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</si>
  <si>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</si>
  <si>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</si>
  <si>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</si>
  <si>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</si>
  <si>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</si>
  <si>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</si>
  <si>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</si>
  <si>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</si>
  <si>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</si>
  <si>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</si>
  <si>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</si>
  <si>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</si>
  <si>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</si>
  <si>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</si>
  <si>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</si>
  <si>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</si>
  <si>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</si>
  <si>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</si>
  <si>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</si>
  <si>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</si>
  <si>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</si>
  <si>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</si>
  <si>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</si>
  <si>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</si>
  <si>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</si>
  <si>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</si>
  <si>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</si>
  <si>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</si>
  <si>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</si>
  <si>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</si>
  <si>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</si>
  <si>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</si>
  <si>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</si>
  <si>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</si>
  <si>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</si>
  <si>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</si>
  <si>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</si>
  <si>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</si>
  <si>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</si>
  <si>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</si>
  <si>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</si>
  <si>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</si>
  <si>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</si>
  <si>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</si>
  <si>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</si>
  <si>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</si>
  <si>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</si>
  <si>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</si>
  <si>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</si>
  <si>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</si>
  <si>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</si>
  <si>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</si>
  <si>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</si>
  <si>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</si>
  <si>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</si>
  <si>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</si>
  <si>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</si>
  <si>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</si>
  <si>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</si>
  <si>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</si>
  <si>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</si>
  <si>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</si>
  <si>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</si>
  <si>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</si>
  <si>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</si>
  <si>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</si>
  <si>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</si>
  <si>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</si>
  <si>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</si>
  <si>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</si>
  <si>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</si>
  <si>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</si>
  <si>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</si>
  <si>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</si>
  <si>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</si>
  <si>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</si>
  <si>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</si>
  <si>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</si>
  <si>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</si>
  <si>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</si>
  <si>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</si>
  <si>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</si>
  <si>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</si>
  <si>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</si>
  <si>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</si>
  <si>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</si>
  <si>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</si>
  <si>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</si>
  <si>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</si>
  <si>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</si>
  <si>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</si>
  <si>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</si>
  <si>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</si>
  <si>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</si>
  <si>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</si>
  <si>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</si>
  <si>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</si>
  <si>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</si>
  <si>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</si>
  <si>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</si>
  <si>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</si>
  <si>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</si>
  <si>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</si>
  <si>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</si>
  <si>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</si>
  <si>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</si>
  <si>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</si>
  <si>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</si>
  <si>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</si>
  <si>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</si>
  <si>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</si>
  <si>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</si>
  <si>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</si>
  <si>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</si>
  <si>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</si>
  <si>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</si>
  <si>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</si>
  <si>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</si>
  <si>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</si>
  <si>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</si>
  <si>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</si>
  <si>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</si>
  <si>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</si>
  <si>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</si>
  <si>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</si>
  <si>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</si>
  <si>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</si>
  <si>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</si>
  <si>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</si>
  <si>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</si>
  <si>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</si>
  <si>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</si>
  <si>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</si>
  <si>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</si>
  <si>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</si>
  <si>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</si>
  <si>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</si>
  <si>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</si>
  <si>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</si>
  <si>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</si>
  <si>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</si>
  <si>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</si>
  <si>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</si>
  <si>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</si>
  <si>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</si>
  <si>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</si>
  <si>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</si>
  <si>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</si>
  <si>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</si>
  <si>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</si>
  <si>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</si>
  <si>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</si>
  <si>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</si>
  <si>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</si>
  <si>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</si>
  <si>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</si>
  <si>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</si>
  <si>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</si>
  <si>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</si>
  <si>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</si>
  <si>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</si>
  <si>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</si>
  <si>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</si>
  <si>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</si>
  <si>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</si>
  <si>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</si>
  <si>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</si>
  <si>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</si>
  <si>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</si>
  <si>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</si>
  <si>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</si>
  <si>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</si>
  <si>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</si>
  <si>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</si>
  <si>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</si>
  <si>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</si>
  <si>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</si>
  <si>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</si>
  <si>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</si>
  <si>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</si>
  <si>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</si>
  <si>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</si>
  <si>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</si>
  <si>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</si>
  <si>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</si>
  <si>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</si>
  <si>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</si>
  <si>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</si>
  <si>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</si>
  <si>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</si>
  <si>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</si>
  <si>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</si>
  <si>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</si>
  <si>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</si>
  <si>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</si>
  <si>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</si>
  <si>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</si>
  <si>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</si>
  <si>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</si>
  <si>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</si>
  <si>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</si>
  <si>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</si>
  <si>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</si>
  <si>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</si>
  <si>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</si>
  <si>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</si>
  <si>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</si>
  <si>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</si>
  <si>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</si>
  <si>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</si>
  <si>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</si>
  <si>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</si>
  <si>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</si>
  <si>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</si>
  <si>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</si>
  <si>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</si>
  <si>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</si>
  <si>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</si>
  <si>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</si>
  <si>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</si>
  <si>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</si>
  <si>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</si>
  <si>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</si>
  <si>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</si>
  <si>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</si>
  <si>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</si>
  <si>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</si>
  <si>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</si>
  <si>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</si>
  <si>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</si>
  <si>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</si>
  <si>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</si>
  <si>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</si>
  <si>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</si>
  <si>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</si>
  <si>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</si>
  <si>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</si>
  <si>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</si>
  <si>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</si>
  <si>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</si>
  <si>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</si>
  <si>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</si>
  <si>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</si>
  <si>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</si>
  <si>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</si>
  <si>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</si>
  <si>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</si>
  <si>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</si>
  <si>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</si>
  <si>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</si>
  <si>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</si>
  <si>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</si>
  <si>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</si>
  <si>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</si>
  <si>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</si>
  <si>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</si>
  <si>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</si>
  <si>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</si>
  <si>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</si>
  <si>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</si>
  <si>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</si>
  <si>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</si>
  <si>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</si>
  <si>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</si>
  <si>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</si>
  <si>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</si>
  <si>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</si>
  <si>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</si>
  <si>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</si>
  <si>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</si>
  <si>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盛土</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</si>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</sst>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2"/>
      <c r="C3" s="73"/>
      <c r="D3" s="92" t="s">
        <v>3</v>
      </c>
      <c r="E3" s="93"/>
      <c r="F3" s="94" t="s">
        <v>1002</v>
      </c>
      <c r="G3" s="95"/>
      <c r="H3" s="95"/>
      <c r="I3" s="95"/>
      <c r="J3" s="58"/>
      <c r="L3" s="53" t="str">
        <f>IF(OR(F3="不溶化",F3="土壌入換え"),F3&amp;H4,F3)</f>
        <v>盛土</v>
      </c>
      <c r="O3" s="1" t="s">
        <v>1003</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
      </c>
      <c r="C5" s="97"/>
      <c r="D5" s="97"/>
      <c r="E5" s="97"/>
      <c r="F5" s="97"/>
      <c r="G5" s="97"/>
      <c r="H5" s="97"/>
      <c r="I5" s="97"/>
      <c r="J5" s="98"/>
      <c r="L5" s="53" t="str">
        <f>$L$3&amp;1</f>
        <v>盛土1</v>
      </c>
    </row>
    <row r="6" spans="2:15" ht="58.5" customHeight="1">
      <c r="B6" s="88"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9"/>
      <c r="D6" s="89"/>
      <c r="E6" s="89"/>
      <c r="F6" s="89"/>
      <c r="G6" s="89"/>
      <c r="H6" s="89"/>
      <c r="I6" s="89"/>
      <c r="J6" s="90"/>
      <c r="L6" s="53" t="str">
        <f>$L$3&amp;2</f>
        <v>盛土2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基準不適合土壌又は特定有害物質の飛散等を防止するために講ずる措置を変更した場合にあっては、変更後の措置</v>
      </c>
      <c r="C8" s="89"/>
      <c r="D8" s="89"/>
      <c r="E8" s="89"/>
      <c r="F8" s="89"/>
      <c r="G8" s="89"/>
      <c r="H8" s="89"/>
      <c r="I8" s="89"/>
      <c r="J8" s="90"/>
      <c r="L8" s="53" t="str">
        <f>$L$3&amp;3</f>
        <v>盛土3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ハ　盛土を行う範囲又は厚さを変更した場合にあっては、変更後の範囲又は厚さ</v>
      </c>
      <c r="C10" s="89"/>
      <c r="D10" s="89"/>
      <c r="E10" s="89"/>
      <c r="F10" s="89"/>
      <c r="G10" s="89"/>
      <c r="H10" s="89"/>
      <c r="I10" s="89"/>
      <c r="J10" s="90"/>
      <c r="L10" s="53" t="str">
        <f>$L$3&amp;4</f>
        <v>盛土4</v>
      </c>
    </row>
    <row r="11" spans="2:15" ht="35.25" customHeight="1">
      <c r="B11" s="61"/>
      <c r="C11" s="57"/>
      <c r="D11" s="82"/>
      <c r="E11" s="82"/>
      <c r="F11" s="82"/>
      <c r="G11" s="82"/>
      <c r="H11" s="82"/>
      <c r="I11" s="82"/>
      <c r="J11" s="83"/>
      <c r="M11" s="55" t="s">
        <v>1</v>
      </c>
      <c r="N11" s="56" t="str">
        <f>IF(B10&lt;&gt;"",IF(D11="","（エラー）未入力","（正常）入力済み"),"")</f>
        <v>（エラー）未入力</v>
      </c>
    </row>
    <row r="12" spans="2:15" ht="58.5" customHeight="1">
      <c r="B12" s="88" t="str">
        <f>IFERROR(VLOOKUP(L12,マスタ_裏面の表示内容!$A$2:$E$56,5,FALSE),"")</f>
        <v>　ニ　覆いとして用いる土壌が基準不適合土壌以外の土壌であることを確認した結果</v>
      </c>
      <c r="C12" s="89"/>
      <c r="D12" s="89"/>
      <c r="E12" s="89"/>
      <c r="F12" s="89"/>
      <c r="G12" s="89"/>
      <c r="H12" s="89"/>
      <c r="I12" s="89"/>
      <c r="J12" s="90"/>
      <c r="L12" s="53" t="str">
        <f>$L$3&amp;5</f>
        <v>盛土5</v>
      </c>
    </row>
    <row r="13" spans="2:15" ht="35.25" customHeight="1">
      <c r="B13" s="61"/>
      <c r="C13" s="57"/>
      <c r="D13" s="82"/>
      <c r="E13" s="82"/>
      <c r="F13" s="82"/>
      <c r="G13" s="82"/>
      <c r="H13" s="82"/>
      <c r="I13" s="82"/>
      <c r="J13" s="83"/>
      <c r="M13" s="55" t="s">
        <v>1</v>
      </c>
      <c r="N13" s="56" t="str">
        <f>IF(B12&lt;&gt;"",IF(D13="","（エラー）未入力","（正常）入力済み"),"")</f>
        <v>（エラー）未入力</v>
      </c>
    </row>
    <row r="14" spans="2:15" ht="58.5" customHeight="1">
      <c r="B14" s="88" t="str">
        <f>IFERROR(VLOOKUP(L14,マスタ_裏面の表示内容!$A$2:$E$56,5,FALSE),"")</f>
        <v/>
      </c>
      <c r="C14" s="89"/>
      <c r="D14" s="89"/>
      <c r="E14" s="89"/>
      <c r="F14" s="89"/>
      <c r="G14" s="89"/>
      <c r="H14" s="89"/>
      <c r="I14" s="89"/>
      <c r="J14" s="90"/>
      <c r="L14" s="53" t="str">
        <f>$L$3&amp;6</f>
        <v>盛土6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盛土7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盛土8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y1Cq9RJJKcW7+mEUkUzf3C2JKqC5JfmvCozLQgai8BnarBnpY3QaD01E+j01pPHOI/BaLAWVwjYzuI3ZU7TG+A==" saltValue="XgUiRZkOu57/wb2afYsogA=="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COUNTIF(裏面_盛土!N:N,"*（エラー）*")</f>
        <v>5</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9" t="s">
        <v>991</v>
      </c>
      <c r="B1" s="79" t="s">
        <v>992</v>
      </c>
      <c r="C1" s="79"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裏面_盛土!$F3&amp;""</f>
        <v>盛土</v>
      </c>
      <c r="B8" s="7" t="str">
        <f>裏面_盛土!$H4&amp;""</f>
        <v/>
      </c>
      <c r="C8" s="7" t="str">
        <f>裏面_盛土!B5&amp;""</f>
        <v/>
      </c>
      <c r="D8" s="11" t="str">
        <f>裏面_盛土!$B6&amp;""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裏面_盛土!$D7&amp;""</f>
        <v/>
      </c>
      <c r="F8" s="11" t="str">
        <f>裏面_盛土!$B8&amp;""</f>
        <v>　ロ　基準不適合土壌又は特定有害物質の飛散等を防止するために講ずる措置を変更した場合にあっては、変更後の措置</v>
      </c>
      <c r="G8" s="7" t="str">
        <f>裏面_盛土!$D9&amp;""</f>
        <v/>
      </c>
      <c r="H8" s="11" t="str">
        <f>裏面_盛土!$B10&amp;""</f>
        <v>　ハ　盛土を行う範囲又は厚さを変更した場合にあっては、変更後の範囲又は厚さ</v>
      </c>
      <c r="I8" s="7" t="str">
        <f>裏面_盛土!$D11&amp;""</f>
        <v/>
      </c>
      <c r="J8" s="11" t="str">
        <f>裏面_盛土!$B12&amp;""</f>
        <v>　ニ　覆いとして用いる土壌が基準不適合土壌以外の土壌であることを確認した結果</v>
      </c>
      <c r="K8" s="7" t="str">
        <f>裏面_盛土!$D13&amp;""</f>
        <v/>
      </c>
      <c r="L8" s="11" t="str">
        <f>裏面_盛土!$B14&amp;""</f>
        <v/>
      </c>
      <c r="M8" s="7" t="str">
        <f>裏面_盛土!$D15&amp;""</f>
        <v/>
      </c>
      <c r="N8" s="11" t="str">
        <f>裏面_盛土!$B16&amp;""</f>
        <v/>
      </c>
      <c r="O8" s="7" t="str">
        <f>裏面_盛土!$D17&amp;""</f>
        <v/>
      </c>
      <c r="P8" s="11" t="str">
        <f>裏面_盛土!$B18&amp;""</f>
        <v/>
      </c>
      <c r="Q8" s="7" t="str">
        <f>裏面_盛土!$D19&amp;""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2A3E16F-F299-4639-8B7A-C882C5D48A0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裏面_盛土</vt:lpstr>
      <vt:lpstr>マスタ_裏面の表示内容</vt:lpstr>
      <vt:lpstr>マスタ</vt:lpstr>
      <vt:lpstr>選択肢</vt:lpstr>
      <vt:lpstr>プロパティ</vt:lpstr>
      <vt:lpstr>u_t_yoshiki_11_ura</vt:lpstr>
      <vt:lpstr>裏面_盛土!Print_Area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