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09_実施措置完了報告書\"/>
    </mc:Choice>
  </mc:AlternateContent>
  <xr:revisionPtr revIDLastSave="0" documentId="13_ncr:1_{4A8CB6CE-5D8B-4C7D-8448-DFDB200F7A3D}" xr6:coauthVersionLast="47" xr6:coauthVersionMax="47" xr10:uidLastSave="{00000000-0000-0000-0000-000000000000}"/>
  <bookViews>
    <workbookView xWindow="-28920" yWindow="3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externalReferences>
    <externalReference r:id="rId6"/>
  </externalReference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[1]コード表!$H$6:$H$7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 i="2" l="1"/>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2" i="2"/>
  <c r="H11" i="2"/>
  <c r="H10" i="2"/>
  <c r="H9" i="2"/>
  <c r="H14" i="2"/>
  <c r="H15" i="2"/>
  <c r="H16" i="2"/>
  <c r="H17" i="2"/>
  <c r="H18" i="2"/>
  <c r="H19" i="2"/>
  <c r="H20" i="2"/>
  <c r="H21" i="2"/>
  <c r="H22" i="2"/>
  <c r="H23" i="2"/>
  <c r="H24" i="2"/>
  <c r="H25" i="2"/>
  <c r="H26" i="2"/>
  <c r="H27" i="2"/>
  <c r="H28" i="2"/>
  <c r="H29" i="2"/>
  <c r="H30"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<sst xmlns="http://schemas.openxmlformats.org/spreadsheetml/2006/main" count="2126" uniqueCount="1176">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</sst>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176" fontId="5" fillId="5" borderId="1" xfId="1" applyNumberFormat="1" applyFont="1" applyFill="1" applyBorder="1" applyAlignment="1" applyProtection="1">
      <alignment horizontal="center" vertical="center"/>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4">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1006</v>
      </c>
      <c r="S8" s="63"/>
    </row>
    <row r="9" spans="1:21" s="97" customFormat="1" ht="21.65" customHeight="1">
      <c r="A9" s="90"/>
      <c r="B9" s="91"/>
      <c r="C9" s="92">
        <f>ROW()-8</f>
        <v>1</v>
      </c>
      <c r="D9" s="2"/>
      <c r="E9" s="4"/>
      <c r="F9" s="4"/>
      <c r="G9" s="6"/>
      <c r="H9" s="80" t="str">
        <f>IF(G9="","",VLOOKUP(チェックボーリングの結果!G9,基準値マスタ!$A$2:$I$37,7,FALSE))</f>
        <v/>
      </c>
      <c r="I9" s="4"/>
      <c r="J9" s="7"/>
      <c r="K9" s="93"/>
      <c r="L9" s="90"/>
      <c r="M9" s="94"/>
      <c r="N9" s="95" t="s">
        <v>7</v>
      </c>
      <c r="O9" s="96" t="str">
        <f>IF(AND(D9="",E9="",F9="",G9="",I9="",J9=""),"（エラー）未入力",IF(OR(D9="",E9="",F9="",G9="",I9="",J9=""),"（エラー）一部未入力",IF(ISERROR(VALUE(J9)),"（エラー）試料採取日の形式に不備あり","（正常）入力済み")))</f>
        <v>（エラー）未入力</v>
      </c>
      <c r="P9" s="97" t="s">
        <v>106</v>
      </c>
      <c r="S9" s="98"/>
    </row>
    <row r="10" spans="1:21" s="97" customFormat="1" ht="21.65" customHeight="1">
      <c r="A10" s="90"/>
      <c r="B10" s="91"/>
      <c r="C10" s="92">
        <f t="shared" ref="C10:C38" si="0">ROW()-8</f>
        <v>2</v>
      </c>
      <c r="D10" s="3"/>
      <c r="E10" s="5"/>
      <c r="F10" s="5"/>
      <c r="G10" s="79"/>
      <c r="H10" s="80" t="str">
        <f>IF(G10="","",VLOOKUP(チェックボーリングの結果!G10,基準値マスタ!$A$2:$I$37,7,FALSE))</f>
        <v/>
      </c>
      <c r="I10" s="5"/>
      <c r="J10" s="8"/>
      <c r="K10" s="93"/>
      <c r="L10" s="90"/>
      <c r="M10" s="94"/>
      <c r="N10" s="95" t="s">
        <v>8</v>
      </c>
      <c r="O10" s="96" t="str">
        <f>IF(AND(D10="",E10="",F10="",G10="",I10="",J10=""),"（複数入力）未入力",IF(OR(D10="",E10="",F10="",G10="",I10="",J10=""),"（エラー）一部未入力",IF(ISERROR(VALUE(J10)),"（エラー）試料採取日の形式に不備あり","（正常）入力済み")))</f>
        <v>（複数入力）未入力</v>
      </c>
      <c r="S10" s="98"/>
    </row>
    <row r="11" spans="1:21" s="97" customFormat="1" ht="21.65" customHeight="1">
      <c r="A11" s="90"/>
      <c r="B11" s="91"/>
      <c r="C11" s="92">
        <f t="shared" si="0"/>
        <v>3</v>
      </c>
      <c r="D11" s="3"/>
      <c r="E11" s="5"/>
      <c r="F11" s="5"/>
      <c r="G11" s="79"/>
      <c r="H11" s="80" t="str">
        <f>IF(G11="","",VLOOKUP(チェックボーリングの結果!G11,基準値マスタ!$A$2:$I$37,7,FALSE))</f>
        <v/>
      </c>
      <c r="I11" s="5"/>
      <c r="J11" s="8"/>
      <c r="K11" s="93"/>
      <c r="L11" s="90"/>
      <c r="M11" s="94"/>
      <c r="N11" s="95" t="s">
        <v>8</v>
      </c>
      <c r="O11" s="96" t="str">
        <f t="shared" ref="O11:O38" si="1">IF(AND(D11="",E11="",F11="",G11="",I11="",J11=""),"（複数入力）未入力",IF(OR(D11="",E11="",F11="",G11="",I11="",J11=""),"（エラー）一部未入力",IF(ISERROR(VALUE(J11)),"（エラー）試料採取日の形式に不備あり","（正常）入力済み")))</f>
        <v>（複数入力）未入力</v>
      </c>
      <c r="S11" s="98"/>
    </row>
    <row r="12" spans="1:21" s="97" customFormat="1" ht="21.65" customHeight="1">
      <c r="A12" s="90"/>
      <c r="B12" s="91"/>
      <c r="C12" s="92">
        <f t="shared" si="0"/>
        <v>4</v>
      </c>
      <c r="D12" s="3"/>
      <c r="E12" s="5"/>
      <c r="F12" s="5"/>
      <c r="G12" s="79"/>
      <c r="H12" s="80" t="str">
        <f>IF(G12="","",VLOOKUP(チェックボーリングの結果!G12,基準値マスタ!$A$2:$I$37,7,FALSE))</f>
        <v/>
      </c>
      <c r="I12" s="5"/>
      <c r="J12" s="8"/>
      <c r="K12" s="93"/>
      <c r="L12" s="90"/>
      <c r="M12" s="94"/>
      <c r="N12" s="95" t="s">
        <v>8</v>
      </c>
      <c r="O12" s="96" t="str">
        <f t="shared" si="1"/>
        <v>（複数入力）未入力</v>
      </c>
    </row>
    <row r="13" spans="1:21" s="97" customFormat="1" ht="21.65" customHeight="1">
      <c r="A13" s="90"/>
      <c r="B13" s="91"/>
      <c r="C13" s="92">
        <f t="shared" si="0"/>
        <v>5</v>
      </c>
      <c r="D13" s="3"/>
      <c r="E13" s="5"/>
      <c r="F13" s="5"/>
      <c r="G13" s="79"/>
      <c r="H13" s="80" t="str">
        <f>IF(G13="","",VLOOKUP(チェックボーリングの結果!G13,基準値マスタ!$A$2:$I$37,7,FALSE))</f>
        <v/>
      </c>
      <c r="I13" s="5"/>
      <c r="J13" s="8"/>
      <c r="K13" s="93"/>
      <c r="L13" s="90"/>
      <c r="M13" s="94"/>
      <c r="N13" s="95" t="s">
        <v>8</v>
      </c>
      <c r="O13" s="96" t="str">
        <f t="shared" si="1"/>
        <v>（複数入力）未入力</v>
      </c>
    </row>
    <row r="14" spans="1:21" s="97" customFormat="1" ht="21.65" customHeight="1">
      <c r="A14" s="90"/>
      <c r="B14" s="91"/>
      <c r="C14" s="92">
        <f t="shared" si="0"/>
        <v>6</v>
      </c>
      <c r="D14" s="3"/>
      <c r="E14" s="5"/>
      <c r="F14" s="5"/>
      <c r="G14" s="79"/>
      <c r="H14" s="80" t="str">
        <f>IF(G14="","",VLOOKUP(チェックボーリングの結果!G14,基準値マスタ!$A$2:$I$37,7,FALSE))</f>
        <v/>
      </c>
      <c r="I14" s="5"/>
      <c r="J14" s="8"/>
      <c r="K14" s="93"/>
      <c r="L14" s="90"/>
      <c r="M14" s="94"/>
      <c r="N14" s="95" t="s">
        <v>8</v>
      </c>
      <c r="O14" s="96" t="str">
        <f t="shared" si="1"/>
        <v>（複数入力）未入力</v>
      </c>
    </row>
    <row r="15" spans="1:21" s="97" customFormat="1" ht="21.65" customHeight="1">
      <c r="A15" s="90"/>
      <c r="B15" s="91"/>
      <c r="C15" s="92">
        <f t="shared" si="0"/>
        <v>7</v>
      </c>
      <c r="D15" s="3"/>
      <c r="E15" s="5"/>
      <c r="F15" s="5"/>
      <c r="G15" s="79"/>
      <c r="H15" s="80" t="str">
        <f>IF(G15="","",VLOOKUP(チェックボーリングの結果!G15,基準値マスタ!$A$2:$I$37,7,FALSE))</f>
        <v/>
      </c>
      <c r="I15" s="5"/>
      <c r="J15" s="9"/>
      <c r="K15" s="93"/>
      <c r="L15" s="90"/>
      <c r="M15" s="94"/>
      <c r="N15" s="95" t="s">
        <v>8</v>
      </c>
      <c r="O15" s="96" t="str">
        <f t="shared" si="1"/>
        <v>（複数入力）未入力</v>
      </c>
    </row>
    <row r="16" spans="1:21" s="97" customFormat="1" ht="21.65" customHeight="1">
      <c r="A16" s="90"/>
      <c r="B16" s="91"/>
      <c r="C16" s="92">
        <f t="shared" si="0"/>
        <v>8</v>
      </c>
      <c r="D16" s="3"/>
      <c r="E16" s="5"/>
      <c r="F16" s="5"/>
      <c r="G16" s="79"/>
      <c r="H16" s="80" t="str">
        <f>IF(G16="","",VLOOKUP(チェックボーリングの結果!G16,基準値マスタ!$A$2:$I$37,7,FALSE))</f>
        <v/>
      </c>
      <c r="I16" s="5"/>
      <c r="J16" s="9"/>
      <c r="K16" s="93"/>
      <c r="L16" s="90"/>
      <c r="M16" s="94"/>
      <c r="N16" s="95" t="s">
        <v>8</v>
      </c>
      <c r="O16" s="96" t="str">
        <f t="shared" si="1"/>
        <v>（複数入力）未入力</v>
      </c>
    </row>
    <row r="17" spans="2:19" s="97" customFormat="1" ht="21.65" customHeight="1">
      <c r="B17" s="91"/>
      <c r="C17" s="92">
        <f t="shared" si="0"/>
        <v>9</v>
      </c>
      <c r="D17" s="3"/>
      <c r="E17" s="5"/>
      <c r="F17" s="5"/>
      <c r="G17" s="79"/>
      <c r="H17" s="80" t="str">
        <f>IF(G17="","",VLOOKUP(チェックボーリングの結果!G17,基準値マスタ!$A$2:$I$37,7,FALSE))</f>
        <v/>
      </c>
      <c r="I17" s="5"/>
      <c r="J17" s="8"/>
      <c r="K17" s="93"/>
      <c r="L17" s="90"/>
      <c r="M17" s="94"/>
      <c r="N17" s="95" t="s">
        <v>8</v>
      </c>
      <c r="O17" s="96" t="str">
        <f t="shared" si="1"/>
        <v>（複数入力）未入力</v>
      </c>
      <c r="S17" s="98"/>
    </row>
    <row r="18" spans="2:19" s="97" customFormat="1" ht="21.65" customHeight="1">
      <c r="B18" s="91"/>
      <c r="C18" s="92">
        <f t="shared" si="0"/>
        <v>10</v>
      </c>
      <c r="D18" s="3"/>
      <c r="E18" s="5"/>
      <c r="F18" s="5"/>
      <c r="G18" s="79"/>
      <c r="H18" s="80" t="str">
        <f>IF(G18="","",VLOOKUP(チェックボーリングの結果!G18,基準値マスタ!$A$2:$I$37,7,FALSE))</f>
        <v/>
      </c>
      <c r="I18" s="5"/>
      <c r="J18" s="8"/>
      <c r="K18" s="93"/>
      <c r="L18" s="90"/>
      <c r="M18" s="94"/>
      <c r="N18" s="95" t="s">
        <v>8</v>
      </c>
      <c r="O18" s="96" t="str">
        <f t="shared" si="1"/>
        <v>（複数入力）未入力</v>
      </c>
      <c r="S18" s="98"/>
    </row>
    <row r="19" spans="2:19" s="97" customFormat="1" ht="21.65" customHeight="1">
      <c r="B19" s="91"/>
      <c r="C19" s="92">
        <f t="shared" si="0"/>
        <v>11</v>
      </c>
      <c r="D19" s="3"/>
      <c r="E19" s="5"/>
      <c r="F19" s="5"/>
      <c r="G19" s="79"/>
      <c r="H19" s="80" t="str">
        <f>IF(G19="","",VLOOKUP(チェックボーリングの結果!G19,基準値マスタ!$A$2:$I$37,7,FALSE))</f>
        <v/>
      </c>
      <c r="I19" s="5"/>
      <c r="J19" s="8"/>
      <c r="K19" s="93"/>
      <c r="L19" s="90"/>
      <c r="M19" s="94"/>
      <c r="N19" s="95" t="s">
        <v>8</v>
      </c>
      <c r="O19" s="96" t="str">
        <f t="shared" si="1"/>
        <v>（複数入力）未入力</v>
      </c>
      <c r="S19" s="98"/>
    </row>
    <row r="20" spans="2:19" s="97" customFormat="1" ht="21.65" customHeight="1">
      <c r="B20" s="91"/>
      <c r="C20" s="92">
        <f t="shared" si="0"/>
        <v>12</v>
      </c>
      <c r="D20" s="3"/>
      <c r="E20" s="5"/>
      <c r="F20" s="5"/>
      <c r="G20" s="79"/>
      <c r="H20" s="80" t="str">
        <f>IF(G20="","",VLOOKUP(チェックボーリングの結果!G20,基準値マスタ!$A$2:$I$37,7,FALSE))</f>
        <v/>
      </c>
      <c r="I20" s="5"/>
      <c r="J20" s="8"/>
      <c r="K20" s="93"/>
      <c r="L20" s="90"/>
      <c r="M20" s="94"/>
      <c r="N20" s="95" t="s">
        <v>8</v>
      </c>
      <c r="O20" s="96" t="str">
        <f t="shared" si="1"/>
        <v>（複数入力）未入力</v>
      </c>
      <c r="S20" s="98"/>
    </row>
    <row r="21" spans="2:19" s="97" customFormat="1" ht="21.65" customHeight="1">
      <c r="B21" s="91"/>
      <c r="C21" s="92">
        <f t="shared" si="0"/>
        <v>13</v>
      </c>
      <c r="D21" s="3"/>
      <c r="E21" s="5"/>
      <c r="F21" s="5"/>
      <c r="G21" s="79"/>
      <c r="H21" s="80" t="str">
        <f>IF(G21="","",VLOOKUP(チェックボーリングの結果!G21,基準値マスタ!$A$2:$I$37,7,FALSE))</f>
        <v/>
      </c>
      <c r="I21" s="5"/>
      <c r="J21" s="8"/>
      <c r="K21" s="93"/>
      <c r="L21" s="90"/>
      <c r="M21" s="94"/>
      <c r="N21" s="95" t="s">
        <v>8</v>
      </c>
      <c r="O21" s="96" t="str">
        <f t="shared" si="1"/>
        <v>（複数入力）未入力</v>
      </c>
      <c r="S21" s="98"/>
    </row>
    <row r="22" spans="2:19" s="97" customFormat="1" ht="21.65" customHeight="1">
      <c r="B22" s="91"/>
      <c r="C22" s="92">
        <f t="shared" si="0"/>
        <v>14</v>
      </c>
      <c r="D22" s="3"/>
      <c r="E22" s="5"/>
      <c r="F22" s="5"/>
      <c r="G22" s="79"/>
      <c r="H22" s="80" t="str">
        <f>IF(G22="","",VLOOKUP(チェックボーリングの結果!G22,基準値マスタ!$A$2:$I$37,7,FALSE))</f>
        <v/>
      </c>
      <c r="I22" s="5"/>
      <c r="J22" s="8"/>
      <c r="K22" s="93"/>
      <c r="L22" s="90"/>
      <c r="M22" s="94"/>
      <c r="N22" s="95" t="s">
        <v>8</v>
      </c>
      <c r="O22" s="96" t="str">
        <f t="shared" si="1"/>
        <v>（複数入力）未入力</v>
      </c>
      <c r="S22" s="98"/>
    </row>
    <row r="23" spans="2:19" s="97" customFormat="1" ht="21.65" customHeight="1">
      <c r="B23" s="91"/>
      <c r="C23" s="92">
        <f t="shared" si="0"/>
        <v>15</v>
      </c>
      <c r="D23" s="3"/>
      <c r="E23" s="5"/>
      <c r="F23" s="5"/>
      <c r="G23" s="79"/>
      <c r="H23" s="80" t="str">
        <f>IF(G23="","",VLOOKUP(チェックボーリングの結果!G23,基準値マスタ!$A$2:$I$37,7,FALSE))</f>
        <v/>
      </c>
      <c r="I23" s="5"/>
      <c r="J23" s="8"/>
      <c r="K23" s="93"/>
      <c r="L23" s="90"/>
      <c r="M23" s="94"/>
      <c r="N23" s="95" t="s">
        <v>8</v>
      </c>
      <c r="O23" s="96" t="str">
        <f t="shared" si="1"/>
        <v>（複数入力）未入力</v>
      </c>
      <c r="S23" s="98"/>
    </row>
    <row r="24" spans="2:19" s="97" customFormat="1" ht="21.65" customHeight="1">
      <c r="B24" s="91"/>
      <c r="C24" s="92">
        <f t="shared" si="0"/>
        <v>16</v>
      </c>
      <c r="D24" s="3"/>
      <c r="E24" s="5"/>
      <c r="F24" s="5"/>
      <c r="G24" s="79"/>
      <c r="H24" s="80" t="str">
        <f>IF(G24="","",VLOOKUP(チェックボーリングの結果!G24,基準値マスタ!$A$2:$I$37,7,FALSE))</f>
        <v/>
      </c>
      <c r="I24" s="5"/>
      <c r="J24" s="8"/>
      <c r="K24" s="93"/>
      <c r="L24" s="90"/>
      <c r="M24" s="94"/>
      <c r="N24" s="95" t="s">
        <v>8</v>
      </c>
      <c r="O24" s="96" t="str">
        <f t="shared" si="1"/>
        <v>（複数入力）未入力</v>
      </c>
    </row>
    <row r="25" spans="2:19" s="97" customFormat="1" ht="21.65" customHeight="1">
      <c r="B25" s="91"/>
      <c r="C25" s="92">
        <f t="shared" si="0"/>
        <v>17</v>
      </c>
      <c r="D25" s="3"/>
      <c r="E25" s="5"/>
      <c r="F25" s="5"/>
      <c r="G25" s="79"/>
      <c r="H25" s="80" t="str">
        <f>IF(G25="","",VLOOKUP(チェックボーリングの結果!G25,基準値マスタ!$A$2:$I$37,7,FALSE))</f>
        <v/>
      </c>
      <c r="I25" s="5"/>
      <c r="J25" s="8"/>
      <c r="K25" s="93"/>
      <c r="L25" s="90"/>
      <c r="M25" s="94"/>
      <c r="N25" s="95" t="s">
        <v>8</v>
      </c>
      <c r="O25" s="96" t="str">
        <f t="shared" si="1"/>
        <v>（複数入力）未入力</v>
      </c>
    </row>
    <row r="26" spans="2:19" s="97" customFormat="1" ht="21.65" customHeight="1">
      <c r="B26" s="91"/>
      <c r="C26" s="92">
        <f t="shared" si="0"/>
        <v>18</v>
      </c>
      <c r="D26" s="3"/>
      <c r="E26" s="5"/>
      <c r="F26" s="5"/>
      <c r="G26" s="79"/>
      <c r="H26" s="80" t="str">
        <f>IF(G26="","",VLOOKUP(チェックボーリングの結果!G26,基準値マスタ!$A$2:$I$37,7,FALSE))</f>
        <v/>
      </c>
      <c r="I26" s="5"/>
      <c r="J26" s="8"/>
      <c r="K26" s="93"/>
      <c r="L26" s="90"/>
      <c r="M26" s="94"/>
      <c r="N26" s="95" t="s">
        <v>8</v>
      </c>
      <c r="O26" s="96" t="str">
        <f t="shared" si="1"/>
        <v>（複数入力）未入力</v>
      </c>
    </row>
    <row r="27" spans="2:19" s="97" customFormat="1" ht="21.65" customHeight="1">
      <c r="B27" s="91"/>
      <c r="C27" s="92">
        <f t="shared" si="0"/>
        <v>19</v>
      </c>
      <c r="D27" s="3"/>
      <c r="E27" s="5"/>
      <c r="F27" s="5"/>
      <c r="G27" s="79"/>
      <c r="H27" s="80" t="str">
        <f>IF(G27="","",VLOOKUP(チェックボーリングの結果!G27,基準値マスタ!$A$2:$I$37,7,FALSE))</f>
        <v/>
      </c>
      <c r="I27" s="5"/>
      <c r="J27" s="8"/>
      <c r="K27" s="93"/>
      <c r="L27" s="90"/>
      <c r="M27" s="94"/>
      <c r="N27" s="95" t="s">
        <v>8</v>
      </c>
      <c r="O27" s="96" t="str">
        <f t="shared" si="1"/>
        <v>（複数入力）未入力</v>
      </c>
    </row>
    <row r="28" spans="2:19" s="97" customFormat="1" ht="21.65" customHeight="1">
      <c r="B28" s="91"/>
      <c r="C28" s="92">
        <f t="shared" si="0"/>
        <v>20</v>
      </c>
      <c r="D28" s="3"/>
      <c r="E28" s="5"/>
      <c r="F28" s="5"/>
      <c r="G28" s="79"/>
      <c r="H28" s="80" t="str">
        <f>IF(G28="","",VLOOKUP(チェックボーリングの結果!G28,基準値マスタ!$A$2:$I$37,7,FALSE))</f>
        <v/>
      </c>
      <c r="I28" s="5"/>
      <c r="J28" s="8"/>
      <c r="K28" s="93"/>
      <c r="L28" s="90"/>
      <c r="M28" s="94"/>
      <c r="N28" s="95" t="s">
        <v>8</v>
      </c>
      <c r="O28" s="96" t="str">
        <f t="shared" si="1"/>
        <v>（複数入力）未入力</v>
      </c>
    </row>
    <row r="29" spans="2:19" s="97" customFormat="1" ht="21.65" customHeight="1">
      <c r="B29" s="91"/>
      <c r="C29" s="92">
        <f t="shared" si="0"/>
        <v>21</v>
      </c>
      <c r="D29" s="3"/>
      <c r="E29" s="5"/>
      <c r="F29" s="5"/>
      <c r="G29" s="79"/>
      <c r="H29" s="80" t="str">
        <f>IF(G29="","",VLOOKUP(チェックボーリングの結果!G29,基準値マスタ!$A$2:$I$37,7,FALSE))</f>
        <v/>
      </c>
      <c r="I29" s="5"/>
      <c r="J29" s="8"/>
      <c r="K29" s="93"/>
      <c r="L29" s="90"/>
      <c r="M29" s="94"/>
      <c r="N29" s="95" t="s">
        <v>8</v>
      </c>
      <c r="O29" s="96" t="str">
        <f t="shared" si="1"/>
        <v>（複数入力）未入力</v>
      </c>
    </row>
    <row r="30" spans="2:19" s="97" customFormat="1" ht="21.65" customHeight="1">
      <c r="B30" s="91"/>
      <c r="C30" s="92">
        <f t="shared" si="0"/>
        <v>22</v>
      </c>
      <c r="D30" s="3"/>
      <c r="E30" s="5"/>
      <c r="F30" s="5"/>
      <c r="G30" s="79"/>
      <c r="H30" s="80" t="str">
        <f>IF(G30="","",VLOOKUP(チェックボーリングの結果!G30,基準値マスタ!$A$2:$I$37,7,FALSE))</f>
        <v/>
      </c>
      <c r="I30" s="5"/>
      <c r="J30" s="8"/>
      <c r="K30" s="93"/>
      <c r="L30" s="90"/>
      <c r="M30" s="94"/>
      <c r="N30" s="95" t="s">
        <v>8</v>
      </c>
      <c r="O30" s="96" t="str">
        <f t="shared" si="1"/>
        <v>（複数入力）未入力</v>
      </c>
    </row>
    <row r="31" spans="2:19" s="97" customFormat="1" ht="21.65" customHeight="1">
      <c r="B31" s="91"/>
      <c r="C31" s="92">
        <f t="shared" si="0"/>
        <v>23</v>
      </c>
      <c r="D31" s="3"/>
      <c r="E31" s="5"/>
      <c r="F31" s="5"/>
      <c r="G31" s="79"/>
      <c r="H31" s="80" t="str">
        <f>IF(G31="","",VLOOKUP(チェックボーリングの結果!G31,基準値マスタ!$A$2:$I$37,7,FALSE))</f>
        <v/>
      </c>
      <c r="I31" s="5"/>
      <c r="J31" s="8"/>
      <c r="K31" s="93"/>
      <c r="L31" s="90"/>
      <c r="M31" s="94"/>
      <c r="N31" s="95" t="s">
        <v>8</v>
      </c>
      <c r="O31" s="96" t="str">
        <f t="shared" si="1"/>
        <v>（複数入力）未入力</v>
      </c>
    </row>
    <row r="32" spans="2:19" s="97" customFormat="1" ht="21.65" customHeight="1">
      <c r="B32" s="91"/>
      <c r="C32" s="92">
        <f t="shared" si="0"/>
        <v>24</v>
      </c>
      <c r="D32" s="3"/>
      <c r="E32" s="5"/>
      <c r="F32" s="5"/>
      <c r="G32" s="79"/>
      <c r="H32" s="80" t="str">
        <f>IF(G32="","",VLOOKUP(チェックボーリングの結果!G32,基準値マスタ!$A$2:$I$37,7,FALSE))</f>
        <v/>
      </c>
      <c r="I32" s="5"/>
      <c r="J32" s="8"/>
      <c r="K32" s="93"/>
      <c r="L32" s="90"/>
      <c r="M32" s="94"/>
      <c r="N32" s="95" t="s">
        <v>8</v>
      </c>
      <c r="O32" s="96" t="str">
        <f t="shared" si="1"/>
        <v>（複数入力）未入力</v>
      </c>
    </row>
    <row r="33" spans="1:16" s="97" customFormat="1" ht="21.65" customHeight="1">
      <c r="B33" s="91"/>
      <c r="C33" s="92">
        <f t="shared" si="0"/>
        <v>25</v>
      </c>
      <c r="D33" s="3"/>
      <c r="E33" s="5"/>
      <c r="F33" s="5"/>
      <c r="G33" s="79"/>
      <c r="H33" s="80" t="str">
        <f>IF(G33="","",VLOOKUP(チェックボーリングの結果!G33,基準値マスタ!$A$2:$I$37,7,FALSE))</f>
        <v/>
      </c>
      <c r="I33" s="5"/>
      <c r="J33" s="8"/>
      <c r="K33" s="93"/>
      <c r="L33" s="90"/>
      <c r="M33" s="94"/>
      <c r="N33" s="95" t="s">
        <v>8</v>
      </c>
      <c r="O33" s="96" t="str">
        <f t="shared" si="1"/>
        <v>（複数入力）未入力</v>
      </c>
    </row>
    <row r="34" spans="1:16" s="97" customFormat="1" ht="21.65" customHeight="1">
      <c r="B34" s="91"/>
      <c r="C34" s="92">
        <f t="shared" si="0"/>
        <v>26</v>
      </c>
      <c r="D34" s="3"/>
      <c r="E34" s="5"/>
      <c r="F34" s="5"/>
      <c r="G34" s="79"/>
      <c r="H34" s="80" t="str">
        <f>IF(G34="","",VLOOKUP(チェックボーリングの結果!G34,基準値マスタ!$A$2:$I$37,7,FALSE))</f>
        <v/>
      </c>
      <c r="I34" s="5"/>
      <c r="J34" s="8"/>
      <c r="K34" s="93"/>
      <c r="L34" s="90"/>
      <c r="M34" s="94"/>
      <c r="N34" s="95" t="s">
        <v>8</v>
      </c>
      <c r="O34" s="96" t="str">
        <f t="shared" si="1"/>
        <v>（複数入力）未入力</v>
      </c>
    </row>
    <row r="35" spans="1:16" s="97" customFormat="1" ht="21.65" customHeight="1">
      <c r="B35" s="91"/>
      <c r="C35" s="92">
        <f t="shared" si="0"/>
        <v>27</v>
      </c>
      <c r="D35" s="3"/>
      <c r="E35" s="5"/>
      <c r="F35" s="5"/>
      <c r="G35" s="79"/>
      <c r="H35" s="80" t="str">
        <f>IF(G35="","",VLOOKUP(チェックボーリングの結果!G35,基準値マスタ!$A$2:$I$37,7,FALSE))</f>
        <v/>
      </c>
      <c r="I35" s="5"/>
      <c r="J35" s="8"/>
      <c r="K35" s="93"/>
      <c r="L35" s="90"/>
      <c r="M35" s="94"/>
      <c r="N35" s="95" t="s">
        <v>8</v>
      </c>
      <c r="O35" s="96" t="str">
        <f t="shared" si="1"/>
        <v>（複数入力）未入力</v>
      </c>
    </row>
    <row r="36" spans="1:16" s="97" customFormat="1" ht="21.65" customHeight="1">
      <c r="B36" s="91"/>
      <c r="C36" s="92">
        <f t="shared" si="0"/>
        <v>28</v>
      </c>
      <c r="D36" s="3"/>
      <c r="E36" s="5"/>
      <c r="F36" s="5"/>
      <c r="G36" s="79"/>
      <c r="H36" s="80" t="str">
        <f>IF(G36="","",VLOOKUP(チェックボーリングの結果!G36,基準値マスタ!$A$2:$I$37,7,FALSE))</f>
        <v/>
      </c>
      <c r="I36" s="5"/>
      <c r="J36" s="8"/>
      <c r="K36" s="93"/>
      <c r="L36" s="90"/>
      <c r="M36" s="94"/>
      <c r="N36" s="95" t="s">
        <v>8</v>
      </c>
      <c r="O36" s="96" t="str">
        <f t="shared" si="1"/>
        <v>（複数入力）未入力</v>
      </c>
    </row>
    <row r="37" spans="1:16" s="97" customFormat="1" ht="21.65" customHeight="1">
      <c r="B37" s="91"/>
      <c r="C37" s="92">
        <f t="shared" si="0"/>
        <v>29</v>
      </c>
      <c r="D37" s="3"/>
      <c r="E37" s="5"/>
      <c r="F37" s="5"/>
      <c r="G37" s="79"/>
      <c r="H37" s="80" t="str">
        <f>IF(G37="","",VLOOKUP(チェックボーリングの結果!G37,基準値マスタ!$A$2:$I$37,7,FALSE))</f>
        <v/>
      </c>
      <c r="I37" s="5"/>
      <c r="J37" s="8"/>
      <c r="K37" s="93"/>
      <c r="L37" s="90"/>
      <c r="M37" s="94"/>
      <c r="N37" s="95" t="s">
        <v>8</v>
      </c>
      <c r="O37" s="96" t="str">
        <f t="shared" si="1"/>
        <v>（複数入力）未入力</v>
      </c>
    </row>
    <row r="38" spans="1:16" s="97" customFormat="1" ht="21.65" customHeight="1">
      <c r="B38" s="91"/>
      <c r="C38" s="92">
        <f t="shared" si="0"/>
        <v>30</v>
      </c>
      <c r="D38" s="3"/>
      <c r="E38" s="5"/>
      <c r="F38" s="5"/>
      <c r="G38" s="79"/>
      <c r="H38" s="80" t="str">
        <f>IF(G38="","",VLOOKUP(チェックボーリングの結果!G38,基準値マスタ!$A$2:$I$37,7,FALSE))</f>
        <v/>
      </c>
      <c r="I38" s="5"/>
      <c r="J38" s="8"/>
      <c r="K38" s="93"/>
      <c r="L38" s="90"/>
      <c r="M38" s="94"/>
      <c r="N38" s="95" t="s">
        <v>8</v>
      </c>
      <c r="O38" s="96"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mwhraJs+MA3jCsiOSCDAbvvcjidqN8hE5vV/tCi1EOqcKeJouFseldpLVw2gMbwrZ0YfideI3MCp7sN/5JARqg==" saltValue="lnSJBgd2s+8ncupIeC1fy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disablePrompts="1"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9" t="s">
        <v>1040</v>
      </c>
      <c r="DX1" s="99" t="s">
        <v>1075</v>
      </c>
      <c r="DY1" s="99" t="s">
        <v>1076</v>
      </c>
      <c r="DZ1" s="100" t="s">
        <v>122</v>
      </c>
      <c r="EA1" s="99" t="s">
        <v>1077</v>
      </c>
      <c r="EB1" s="99" t="s">
        <v>1077</v>
      </c>
      <c r="EC1" s="99" t="s">
        <v>1078</v>
      </c>
      <c r="ED1" s="99" t="s">
        <v>1045</v>
      </c>
      <c r="EE1" s="99" t="s">
        <v>1079</v>
      </c>
      <c r="EF1" s="99" t="s">
        <v>1079</v>
      </c>
      <c r="EG1" s="99" t="s">
        <v>1080</v>
      </c>
      <c r="EH1" s="99" t="s">
        <v>1080</v>
      </c>
      <c r="EI1" s="100" t="s">
        <v>1021</v>
      </c>
      <c r="EJ1" s="25" t="s">
        <v>1013</v>
      </c>
      <c r="EK1" s="11" t="s">
        <v>1081</v>
      </c>
      <c r="EL1" s="11" t="s">
        <v>1082</v>
      </c>
      <c r="EM1" s="11" t="s">
        <v>1083</v>
      </c>
      <c r="EN1" s="11" t="s">
        <v>1083</v>
      </c>
      <c r="EO1" s="11" t="s">
        <v>1083</v>
      </c>
      <c r="EP1" s="100" t="s">
        <v>1084</v>
      </c>
      <c r="EQ1" s="100" t="s">
        <v>1085</v>
      </c>
      <c r="ER1" s="100"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1" t="s">
        <v>1089</v>
      </c>
      <c r="EE2" s="102" t="s">
        <v>209</v>
      </c>
      <c r="EF2" s="102" t="s">
        <v>1090</v>
      </c>
      <c r="EG2" s="102" t="s">
        <v>1091</v>
      </c>
      <c r="EH2" s="103" t="s">
        <v>1092</v>
      </c>
      <c r="EI2" s="102" t="s">
        <v>179</v>
      </c>
      <c r="EJ2" s="102" t="s">
        <v>1088</v>
      </c>
      <c r="EK2" s="102" t="s">
        <v>1093</v>
      </c>
      <c r="EL2" s="32" t="s">
        <v>1094</v>
      </c>
      <c r="EM2" s="32" t="s">
        <v>1095</v>
      </c>
      <c r="EN2" s="32" t="s">
        <v>1096</v>
      </c>
      <c r="EO2" s="102" t="s">
        <v>1088</v>
      </c>
      <c r="EP2" s="102"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1" customWidth="1"/>
    <col min="2" max="2" width="21.5" style="81" bestFit="1" customWidth="1"/>
    <col min="3" max="3" width="32.58203125" style="81" customWidth="1"/>
    <col min="4" max="4" width="7.08203125" style="81" bestFit="1" customWidth="1"/>
    <col min="5" max="5" width="12.08203125" style="81" customWidth="1"/>
    <col min="6" max="6" width="29.58203125" style="81" customWidth="1"/>
    <col min="7" max="7" width="30.5" style="81" bestFit="1" customWidth="1"/>
    <col min="8" max="8" width="15.08203125" style="81" customWidth="1"/>
    <col min="9" max="9" width="15.08203125" style="81" bestFit="1" customWidth="1"/>
    <col min="10" max="10" width="3.58203125" style="81" customWidth="1"/>
    <col min="11" max="16384" width="9" style="81"/>
  </cols>
  <sheetData>
    <row r="1" spans="1:9" ht="15">
      <c r="A1" s="81" t="s">
        <v>1007</v>
      </c>
      <c r="B1" s="82" t="s">
        <v>919</v>
      </c>
      <c r="C1" s="82" t="s">
        <v>920</v>
      </c>
      <c r="D1" s="82" t="s">
        <v>921</v>
      </c>
      <c r="E1" s="82" t="s">
        <v>922</v>
      </c>
      <c r="F1" s="82" t="s">
        <v>923</v>
      </c>
      <c r="G1" s="83" t="s">
        <v>924</v>
      </c>
      <c r="H1" s="82" t="s">
        <v>925</v>
      </c>
      <c r="I1" s="83" t="s">
        <v>926</v>
      </c>
    </row>
    <row r="2" spans="1:9" ht="15">
      <c r="A2" s="84" t="s">
        <v>33</v>
      </c>
      <c r="B2" s="85" t="s">
        <v>33</v>
      </c>
      <c r="C2" s="85" t="s">
        <v>973</v>
      </c>
      <c r="D2" s="85" t="s">
        <v>932</v>
      </c>
      <c r="E2" s="85" t="s">
        <v>933</v>
      </c>
      <c r="F2" s="85" t="s">
        <v>967</v>
      </c>
      <c r="G2" s="86" t="s">
        <v>967</v>
      </c>
      <c r="H2" s="85" t="s">
        <v>974</v>
      </c>
      <c r="I2" s="86" t="s">
        <v>974</v>
      </c>
    </row>
    <row r="3" spans="1:9" ht="15">
      <c r="A3" s="84" t="s">
        <v>35</v>
      </c>
      <c r="B3" s="85" t="s">
        <v>35</v>
      </c>
      <c r="C3" s="85" t="s">
        <v>978</v>
      </c>
      <c r="D3" s="85" t="s">
        <v>932</v>
      </c>
      <c r="E3" s="85" t="s">
        <v>933</v>
      </c>
      <c r="F3" s="85" t="s">
        <v>963</v>
      </c>
      <c r="G3" s="86" t="s">
        <v>963</v>
      </c>
      <c r="H3" s="85" t="s">
        <v>964</v>
      </c>
      <c r="I3" s="86" t="s">
        <v>964</v>
      </c>
    </row>
    <row r="4" spans="1:9" ht="15">
      <c r="A4" s="84" t="s">
        <v>22</v>
      </c>
      <c r="B4" s="85" t="s">
        <v>22</v>
      </c>
      <c r="C4" s="85" t="s">
        <v>966</v>
      </c>
      <c r="D4" s="85" t="s">
        <v>932</v>
      </c>
      <c r="E4" s="85" t="s">
        <v>933</v>
      </c>
      <c r="F4" s="85" t="s">
        <v>933</v>
      </c>
      <c r="G4" s="86" t="s">
        <v>933</v>
      </c>
      <c r="H4" s="85" t="s">
        <v>967</v>
      </c>
      <c r="I4" s="86" t="s">
        <v>967</v>
      </c>
    </row>
    <row r="5" spans="1:9" ht="15">
      <c r="A5" s="84" t="s">
        <v>17</v>
      </c>
      <c r="B5" s="85" t="s">
        <v>17</v>
      </c>
      <c r="C5" s="85" t="s">
        <v>981</v>
      </c>
      <c r="D5" s="85" t="s">
        <v>932</v>
      </c>
      <c r="E5" s="85" t="s">
        <v>933</v>
      </c>
      <c r="F5" s="85" t="s">
        <v>982</v>
      </c>
      <c r="G5" s="86" t="s">
        <v>982</v>
      </c>
      <c r="H5" s="85" t="s">
        <v>983</v>
      </c>
      <c r="I5" s="86" t="s">
        <v>983</v>
      </c>
    </row>
    <row r="6" spans="1:9" ht="15">
      <c r="A6" s="84" t="s">
        <v>25</v>
      </c>
      <c r="B6" s="85" t="s">
        <v>25</v>
      </c>
      <c r="C6" s="85" t="s">
        <v>991</v>
      </c>
      <c r="D6" s="85" t="s">
        <v>932</v>
      </c>
      <c r="E6" s="85" t="s">
        <v>933</v>
      </c>
      <c r="F6" s="85" t="s">
        <v>983</v>
      </c>
      <c r="G6" s="86" t="s">
        <v>983</v>
      </c>
      <c r="H6" s="85" t="s">
        <v>992</v>
      </c>
      <c r="I6" s="86" t="s">
        <v>992</v>
      </c>
    </row>
    <row r="7" spans="1:9" ht="15">
      <c r="A7" s="84" t="s">
        <v>27</v>
      </c>
      <c r="B7" s="85" t="s">
        <v>27</v>
      </c>
      <c r="C7" s="85" t="s">
        <v>977</v>
      </c>
      <c r="D7" s="85" t="s">
        <v>932</v>
      </c>
      <c r="E7" s="85" t="s">
        <v>933</v>
      </c>
      <c r="F7" s="85" t="s">
        <v>934</v>
      </c>
      <c r="G7" s="86" t="s">
        <v>934</v>
      </c>
      <c r="H7" s="85" t="s">
        <v>935</v>
      </c>
      <c r="I7" s="86" t="s">
        <v>935</v>
      </c>
    </row>
    <row r="8" spans="1:9" ht="15">
      <c r="A8" s="84" t="s">
        <v>65</v>
      </c>
      <c r="B8" s="85" t="s">
        <v>721</v>
      </c>
      <c r="C8" s="85" t="s">
        <v>990</v>
      </c>
      <c r="D8" s="85" t="s">
        <v>932</v>
      </c>
      <c r="E8" s="85"/>
      <c r="F8" s="85" t="s">
        <v>943</v>
      </c>
      <c r="G8" s="86" t="s">
        <v>944</v>
      </c>
      <c r="H8" s="85" t="s">
        <v>960</v>
      </c>
      <c r="I8" s="86" t="s">
        <v>960</v>
      </c>
    </row>
    <row r="9" spans="1:9" ht="15">
      <c r="A9" s="87"/>
      <c r="B9" s="88" t="s">
        <v>702</v>
      </c>
      <c r="C9" s="88" t="s">
        <v>969</v>
      </c>
      <c r="D9" s="88" t="s">
        <v>928</v>
      </c>
      <c r="E9" s="88"/>
      <c r="F9" s="88" t="s">
        <v>970</v>
      </c>
      <c r="G9" s="88" t="s">
        <v>970</v>
      </c>
      <c r="H9" s="88" t="s">
        <v>930</v>
      </c>
      <c r="I9" s="88"/>
    </row>
    <row r="10" spans="1:9" ht="15">
      <c r="A10" s="84" t="s">
        <v>55</v>
      </c>
      <c r="B10" s="85" t="s">
        <v>702</v>
      </c>
      <c r="C10" s="85" t="s">
        <v>945</v>
      </c>
      <c r="D10" s="85" t="s">
        <v>932</v>
      </c>
      <c r="E10" s="85"/>
      <c r="F10" s="85" t="s">
        <v>946</v>
      </c>
      <c r="G10" s="86" t="s">
        <v>946</v>
      </c>
      <c r="H10" s="85" t="s">
        <v>947</v>
      </c>
      <c r="I10" s="86" t="s">
        <v>948</v>
      </c>
    </row>
    <row r="11" spans="1:9" ht="15">
      <c r="A11" s="87"/>
      <c r="B11" s="88" t="s">
        <v>706</v>
      </c>
      <c r="C11" s="88" t="s">
        <v>996</v>
      </c>
      <c r="D11" s="88" t="s">
        <v>928</v>
      </c>
      <c r="E11" s="88"/>
      <c r="F11" s="88" t="s">
        <v>970</v>
      </c>
      <c r="G11" s="88" t="s">
        <v>970</v>
      </c>
      <c r="H11" s="88" t="s">
        <v>930</v>
      </c>
      <c r="I11" s="88"/>
    </row>
    <row r="12" spans="1:9" ht="15">
      <c r="A12" s="84" t="s">
        <v>57</v>
      </c>
      <c r="B12" s="85" t="s">
        <v>706</v>
      </c>
      <c r="C12" s="85" t="s">
        <v>993</v>
      </c>
      <c r="D12" s="85" t="s">
        <v>932</v>
      </c>
      <c r="E12" s="85"/>
      <c r="F12" s="85" t="s">
        <v>967</v>
      </c>
      <c r="G12" s="86" t="s">
        <v>967</v>
      </c>
      <c r="H12" s="85" t="s">
        <v>994</v>
      </c>
      <c r="I12" s="86" t="s">
        <v>995</v>
      </c>
    </row>
    <row r="13" spans="1:9" ht="15">
      <c r="A13" s="87"/>
      <c r="B13" s="88" t="s">
        <v>687</v>
      </c>
      <c r="C13" s="88" t="s">
        <v>942</v>
      </c>
      <c r="D13" s="88" t="s">
        <v>932</v>
      </c>
      <c r="E13" s="88"/>
      <c r="F13" s="88" t="s">
        <v>943</v>
      </c>
      <c r="G13" s="88" t="s">
        <v>944</v>
      </c>
      <c r="H13" s="88" t="s">
        <v>944</v>
      </c>
      <c r="I13" s="88" t="s">
        <v>944</v>
      </c>
    </row>
    <row r="14" spans="1:9" ht="15">
      <c r="A14" s="84" t="s">
        <v>41</v>
      </c>
      <c r="B14" s="85" t="s">
        <v>670</v>
      </c>
      <c r="C14" s="85" t="s">
        <v>975</v>
      </c>
      <c r="D14" s="85" t="s">
        <v>932</v>
      </c>
      <c r="E14" s="85"/>
      <c r="F14" s="85" t="s">
        <v>960</v>
      </c>
      <c r="G14" s="86" t="s">
        <v>960</v>
      </c>
      <c r="H14" s="85" t="s">
        <v>961</v>
      </c>
      <c r="I14" s="86" t="s">
        <v>961</v>
      </c>
    </row>
    <row r="15" spans="1:9" ht="15">
      <c r="A15" s="87"/>
      <c r="B15" s="88" t="s">
        <v>670</v>
      </c>
      <c r="C15" s="88" t="s">
        <v>979</v>
      </c>
      <c r="D15" s="88" t="s">
        <v>928</v>
      </c>
      <c r="E15" s="88"/>
      <c r="F15" s="88" t="s">
        <v>980</v>
      </c>
      <c r="G15" s="88" t="s">
        <v>980</v>
      </c>
      <c r="H15" s="88" t="s">
        <v>930</v>
      </c>
      <c r="I15" s="88"/>
    </row>
    <row r="16" spans="1:9" ht="15">
      <c r="A16" s="84" t="s">
        <v>13</v>
      </c>
      <c r="B16" s="85" t="s">
        <v>13</v>
      </c>
      <c r="C16" s="85" t="s">
        <v>938</v>
      </c>
      <c r="D16" s="85" t="s">
        <v>932</v>
      </c>
      <c r="E16" s="85" t="s">
        <v>933</v>
      </c>
      <c r="F16" s="85" t="s">
        <v>934</v>
      </c>
      <c r="G16" s="86" t="s">
        <v>934</v>
      </c>
      <c r="H16" s="85" t="s">
        <v>939</v>
      </c>
      <c r="I16" s="86" t="s">
        <v>935</v>
      </c>
    </row>
    <row r="17" spans="1:9" ht="15">
      <c r="A17" s="87"/>
      <c r="B17" s="88" t="s">
        <v>680</v>
      </c>
      <c r="C17" s="88" t="s">
        <v>988</v>
      </c>
      <c r="D17" s="88" t="s">
        <v>928</v>
      </c>
      <c r="E17" s="88"/>
      <c r="F17" s="88" t="s">
        <v>989</v>
      </c>
      <c r="G17" s="88" t="s">
        <v>989</v>
      </c>
      <c r="H17" s="88" t="s">
        <v>930</v>
      </c>
      <c r="I17" s="88"/>
    </row>
    <row r="18" spans="1:9" ht="15">
      <c r="A18" s="84" t="s">
        <v>45</v>
      </c>
      <c r="B18" s="85" t="s">
        <v>680</v>
      </c>
      <c r="C18" s="85" t="s">
        <v>997</v>
      </c>
      <c r="D18" s="85" t="s">
        <v>932</v>
      </c>
      <c r="E18" s="85"/>
      <c r="F18" s="85" t="s">
        <v>943</v>
      </c>
      <c r="G18" s="86" t="s">
        <v>944</v>
      </c>
      <c r="H18" s="85" t="s">
        <v>967</v>
      </c>
      <c r="I18" s="86" t="s">
        <v>967</v>
      </c>
    </row>
    <row r="19" spans="1:9" ht="15">
      <c r="A19" s="84" t="s">
        <v>59</v>
      </c>
      <c r="B19" s="85" t="s">
        <v>59</v>
      </c>
      <c r="C19" s="85" t="s">
        <v>959</v>
      </c>
      <c r="D19" s="85" t="s">
        <v>932</v>
      </c>
      <c r="E19" s="85"/>
      <c r="F19" s="85" t="s">
        <v>960</v>
      </c>
      <c r="G19" s="86" t="s">
        <v>960</v>
      </c>
      <c r="H19" s="85" t="s">
        <v>961</v>
      </c>
      <c r="I19" s="86" t="s">
        <v>961</v>
      </c>
    </row>
    <row r="20" spans="1:9" ht="15">
      <c r="A20" s="84" t="s">
        <v>29</v>
      </c>
      <c r="B20" s="85" t="s">
        <v>29</v>
      </c>
      <c r="C20" s="85" t="s">
        <v>985</v>
      </c>
      <c r="D20" s="85" t="s">
        <v>932</v>
      </c>
      <c r="E20" s="85" t="s">
        <v>933</v>
      </c>
      <c r="F20" s="85" t="s">
        <v>935</v>
      </c>
      <c r="G20" s="86" t="s">
        <v>935</v>
      </c>
      <c r="H20" s="85" t="s">
        <v>972</v>
      </c>
      <c r="I20" s="86" t="s">
        <v>972</v>
      </c>
    </row>
    <row r="21" spans="1:9" ht="15">
      <c r="A21" s="84" t="s">
        <v>49</v>
      </c>
      <c r="B21" s="85" t="s">
        <v>691</v>
      </c>
      <c r="C21" s="85" t="s">
        <v>940</v>
      </c>
      <c r="D21" s="85" t="s">
        <v>932</v>
      </c>
      <c r="E21" s="85"/>
      <c r="F21" s="85" t="s">
        <v>939</v>
      </c>
      <c r="G21" s="86" t="s">
        <v>939</v>
      </c>
      <c r="H21" s="85" t="s">
        <v>941</v>
      </c>
      <c r="I21" s="86" t="s">
        <v>933</v>
      </c>
    </row>
    <row r="22" spans="1:9" ht="15">
      <c r="A22" s="87"/>
      <c r="B22" s="88" t="s">
        <v>691</v>
      </c>
      <c r="C22" s="88" t="s">
        <v>936</v>
      </c>
      <c r="D22" s="88" t="s">
        <v>928</v>
      </c>
      <c r="E22" s="88"/>
      <c r="F22" s="88" t="s">
        <v>937</v>
      </c>
      <c r="G22" s="88" t="s">
        <v>937</v>
      </c>
      <c r="H22" s="88" t="s">
        <v>930</v>
      </c>
      <c r="I22" s="88"/>
    </row>
    <row r="23" spans="1:9" ht="15">
      <c r="A23" s="84" t="s">
        <v>61</v>
      </c>
      <c r="B23" s="85" t="s">
        <v>61</v>
      </c>
      <c r="C23" s="85" t="s">
        <v>971</v>
      </c>
      <c r="D23" s="85" t="s">
        <v>932</v>
      </c>
      <c r="E23" s="85"/>
      <c r="F23" s="85" t="s">
        <v>935</v>
      </c>
      <c r="G23" s="86" t="s">
        <v>935</v>
      </c>
      <c r="H23" s="85" t="s">
        <v>972</v>
      </c>
      <c r="I23" s="86" t="s">
        <v>972</v>
      </c>
    </row>
    <row r="24" spans="1:9" ht="15">
      <c r="A24" s="84" t="s">
        <v>63</v>
      </c>
      <c r="B24" s="85" t="s">
        <v>63</v>
      </c>
      <c r="C24" s="85" t="s">
        <v>962</v>
      </c>
      <c r="D24" s="85" t="s">
        <v>932</v>
      </c>
      <c r="E24" s="85"/>
      <c r="F24" s="85" t="s">
        <v>963</v>
      </c>
      <c r="G24" s="86" t="s">
        <v>963</v>
      </c>
      <c r="H24" s="85" t="s">
        <v>964</v>
      </c>
      <c r="I24" s="86" t="s">
        <v>964</v>
      </c>
    </row>
    <row r="25" spans="1:9" ht="15">
      <c r="A25" s="84" t="s">
        <v>31</v>
      </c>
      <c r="B25" s="85" t="s">
        <v>31</v>
      </c>
      <c r="C25" s="85" t="s">
        <v>957</v>
      </c>
      <c r="D25" s="85" t="s">
        <v>932</v>
      </c>
      <c r="E25" s="85" t="s">
        <v>933</v>
      </c>
      <c r="F25" s="85" t="s">
        <v>939</v>
      </c>
      <c r="G25" s="86" t="s">
        <v>939</v>
      </c>
      <c r="H25" s="85" t="s">
        <v>933</v>
      </c>
      <c r="I25" s="86" t="s">
        <v>933</v>
      </c>
    </row>
    <row r="26" spans="1:9" ht="15">
      <c r="A26" s="84" t="s">
        <v>37</v>
      </c>
      <c r="B26" s="85" t="s">
        <v>37</v>
      </c>
      <c r="C26" s="85" t="s">
        <v>984</v>
      </c>
      <c r="D26" s="85" t="s">
        <v>932</v>
      </c>
      <c r="E26" s="85" t="s">
        <v>933</v>
      </c>
      <c r="F26" s="85" t="s">
        <v>939</v>
      </c>
      <c r="G26" s="86" t="s">
        <v>939</v>
      </c>
      <c r="H26" s="85" t="s">
        <v>933</v>
      </c>
      <c r="I26" s="86" t="s">
        <v>933</v>
      </c>
    </row>
    <row r="27" spans="1:9" ht="15">
      <c r="A27" s="84" t="s">
        <v>39</v>
      </c>
      <c r="B27" s="85" t="s">
        <v>39</v>
      </c>
      <c r="C27" s="85" t="s">
        <v>986</v>
      </c>
      <c r="D27" s="85" t="s">
        <v>932</v>
      </c>
      <c r="E27" s="85" t="s">
        <v>950</v>
      </c>
      <c r="F27" s="85" t="s">
        <v>939</v>
      </c>
      <c r="G27" s="86" t="s">
        <v>939</v>
      </c>
      <c r="H27" s="85" t="s">
        <v>933</v>
      </c>
      <c r="I27" s="86" t="s">
        <v>933</v>
      </c>
    </row>
    <row r="28" spans="1:9" ht="15">
      <c r="A28" s="84" t="s">
        <v>43</v>
      </c>
      <c r="B28" s="85" t="s">
        <v>676</v>
      </c>
      <c r="C28" s="85" t="s">
        <v>949</v>
      </c>
      <c r="D28" s="85" t="s">
        <v>932</v>
      </c>
      <c r="E28" s="85"/>
      <c r="F28" s="85" t="s">
        <v>950</v>
      </c>
      <c r="G28" s="86" t="s">
        <v>950</v>
      </c>
      <c r="H28" s="85" t="s">
        <v>951</v>
      </c>
      <c r="I28" s="86" t="s">
        <v>951</v>
      </c>
    </row>
    <row r="29" spans="1:9" ht="15">
      <c r="A29" s="89"/>
      <c r="B29" s="88" t="s">
        <v>676</v>
      </c>
      <c r="C29" s="88" t="s">
        <v>952</v>
      </c>
      <c r="D29" s="88" t="s">
        <v>928</v>
      </c>
      <c r="E29" s="88"/>
      <c r="F29" s="88" t="s">
        <v>953</v>
      </c>
      <c r="G29" s="88" t="s">
        <v>953</v>
      </c>
      <c r="H29" s="88" t="s">
        <v>930</v>
      </c>
      <c r="I29" s="88"/>
    </row>
    <row r="30" spans="1:9" ht="15">
      <c r="A30" s="84" t="s">
        <v>15</v>
      </c>
      <c r="B30" s="85" t="s">
        <v>15</v>
      </c>
      <c r="C30" s="85" t="s">
        <v>931</v>
      </c>
      <c r="D30" s="85" t="s">
        <v>932</v>
      </c>
      <c r="E30" s="85" t="s">
        <v>933</v>
      </c>
      <c r="F30" s="85" t="s">
        <v>934</v>
      </c>
      <c r="G30" s="86" t="s">
        <v>934</v>
      </c>
      <c r="H30" s="85" t="s">
        <v>935</v>
      </c>
      <c r="I30" s="86" t="s">
        <v>935</v>
      </c>
    </row>
    <row r="31" spans="1:9" ht="15">
      <c r="A31" s="84" t="s">
        <v>67</v>
      </c>
      <c r="B31" s="85" t="s">
        <v>725</v>
      </c>
      <c r="C31" s="85" t="s">
        <v>976</v>
      </c>
      <c r="D31" s="85" t="s">
        <v>932</v>
      </c>
      <c r="E31" s="85"/>
      <c r="F31" s="85" t="s">
        <v>943</v>
      </c>
      <c r="G31" s="86" t="s">
        <v>944</v>
      </c>
      <c r="H31" s="85" t="s">
        <v>967</v>
      </c>
      <c r="I31" s="86" t="s">
        <v>967</v>
      </c>
    </row>
    <row r="32" spans="1:9" ht="15">
      <c r="A32" s="84" t="s">
        <v>47</v>
      </c>
      <c r="B32" s="85" t="s">
        <v>683</v>
      </c>
      <c r="C32" s="85" t="s">
        <v>954</v>
      </c>
      <c r="D32" s="85" t="s">
        <v>932</v>
      </c>
      <c r="E32" s="85"/>
      <c r="F32" s="85" t="s">
        <v>955</v>
      </c>
      <c r="G32" s="86" t="s">
        <v>955</v>
      </c>
      <c r="H32" s="85" t="s">
        <v>956</v>
      </c>
      <c r="I32" s="86" t="s">
        <v>956</v>
      </c>
    </row>
    <row r="33" spans="1:9" ht="15">
      <c r="A33" s="89"/>
      <c r="B33" s="88" t="s">
        <v>683</v>
      </c>
      <c r="C33" s="88" t="s">
        <v>927</v>
      </c>
      <c r="D33" s="88" t="s">
        <v>928</v>
      </c>
      <c r="E33" s="88"/>
      <c r="F33" s="88" t="s">
        <v>929</v>
      </c>
      <c r="G33" s="88" t="s">
        <v>929</v>
      </c>
      <c r="H33" s="88" t="s">
        <v>930</v>
      </c>
      <c r="I33" s="88"/>
    </row>
    <row r="34" spans="1:9" ht="15">
      <c r="A34" s="84" t="s">
        <v>53</v>
      </c>
      <c r="B34" s="85" t="s">
        <v>699</v>
      </c>
      <c r="C34" s="85" t="s">
        <v>958</v>
      </c>
      <c r="D34" s="85" t="s">
        <v>932</v>
      </c>
      <c r="E34" s="85"/>
      <c r="F34" s="85" t="s">
        <v>939</v>
      </c>
      <c r="G34" s="86" t="s">
        <v>939</v>
      </c>
      <c r="H34" s="85" t="s">
        <v>941</v>
      </c>
      <c r="I34" s="86" t="s">
        <v>933</v>
      </c>
    </row>
    <row r="35" spans="1:9" ht="15">
      <c r="A35" s="89"/>
      <c r="B35" s="88" t="s">
        <v>699</v>
      </c>
      <c r="C35" s="88" t="s">
        <v>968</v>
      </c>
      <c r="D35" s="88" t="s">
        <v>928</v>
      </c>
      <c r="E35" s="88"/>
      <c r="F35" s="88" t="s">
        <v>937</v>
      </c>
      <c r="G35" s="88" t="s">
        <v>937</v>
      </c>
      <c r="H35" s="88" t="s">
        <v>930</v>
      </c>
      <c r="I35" s="88"/>
    </row>
    <row r="36" spans="1:9" ht="15">
      <c r="A36" s="84" t="s">
        <v>51</v>
      </c>
      <c r="B36" s="85" t="s">
        <v>695</v>
      </c>
      <c r="C36" s="85" t="s">
        <v>987</v>
      </c>
      <c r="D36" s="85" t="s">
        <v>932</v>
      </c>
      <c r="E36" s="85"/>
      <c r="F36" s="85" t="s">
        <v>939</v>
      </c>
      <c r="G36" s="86" t="s">
        <v>939</v>
      </c>
      <c r="H36" s="85" t="s">
        <v>941</v>
      </c>
      <c r="I36" s="86" t="s">
        <v>933</v>
      </c>
    </row>
    <row r="37" spans="1:9" ht="15">
      <c r="A37" s="89"/>
      <c r="B37" s="88" t="s">
        <v>695</v>
      </c>
      <c r="C37" s="88" t="s">
        <v>965</v>
      </c>
      <c r="D37" s="88" t="s">
        <v>928</v>
      </c>
      <c r="E37" s="88"/>
      <c r="F37" s="88" t="s">
        <v>937</v>
      </c>
      <c r="G37" s="88" t="s">
        <v>937</v>
      </c>
      <c r="H37" s="88" t="s">
        <v>930</v>
      </c>
      <c r="I37" s="88"/>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2</v>
      </c>
      <c r="C2">
        <v>16</v>
      </c>
      <c r="D2">
        <v>1</v>
      </c>
      <c r="E2" s="105">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0A897DFC-DB71-4819-9D41-806156890077}"/>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2025-01-27T10:06:33Z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