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28507DD-21BE-4A30-88B9-750BA1A0A2DD}" xr6:coauthVersionLast="47" xr6:coauthVersionMax="47" xr10:uidLastSave="{00000000-0000-0000-0000-000000000000}"/>
  <bookViews>
    <workbookView xWindow="-110" yWindow="-110" windowWidth="19420" windowHeight="11500" tabRatio="740" xr2:uid="{00000000-000D-0000-FFFF-FFFF00000000}"/>
  </bookViews>
  <sheets>
    <sheet name="裏面_原位置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裏面_原位置封じ込め!$B$1:$J$13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<sst xmlns="http://schemas.openxmlformats.org/spreadsheetml/2006/main" count="1897" uniqueCount="1150">
  <si>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</si>
  <si>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</si>
  <si>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</si>
  <si>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</si>
  <si>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</si>
  <si>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</si>
  <si>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</si>
  <si>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</si>
  <si>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</si>
  <si>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</si>
  <si>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</si>
  <si>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</si>
  <si>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</si>
  <si>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</si>
  <si>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</si>
  <si>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</si>
  <si>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</si>
  <si>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</si>
  <si>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</si>
  <si>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</si>
  <si>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</si>
  <si>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</si>
  <si>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</si>
  <si>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</si>
  <si>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</si>
  <si>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</si>
  <si>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</si>
  <si>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</si>
  <si>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</si>
  <si>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</si>
  <si>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</si>
  <si>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</si>
  <si>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</si>
  <si>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</si>
  <si>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</si>
  <si>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</si>
  <si>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</si>
  <si>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</si>
  <si>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</si>
  <si>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</si>
  <si>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</si>
  <si>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</si>
  <si>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</si>
  <si>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</si>
  <si>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</si>
  <si>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</si>
  <si>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</si>
  <si>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</si>
  <si>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</si>
  <si>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</si>
  <si>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</si>
  <si>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</si>
  <si>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</si>
  <si>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</si>
  <si>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</si>
  <si>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</si>
  <si>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</si>
  <si>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</si>
  <si>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</si>
  <si>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</si>
  <si>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</si>
  <si>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</si>
  <si>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</si>
  <si>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</si>
  <si>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</si>
  <si>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</si>
  <si>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</si>
  <si>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</si>
  <si>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</si>
  <si>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</si>
  <si>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</si>
  <si>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</si>
  <si>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</si>
  <si>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</si>
  <si>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</si>
  <si>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</si>
  <si>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</si>
  <si>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</si>
  <si>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</si>
  <si>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</si>
  <si>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</si>
  <si>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</si>
  <si>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</si>
  <si>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</si>
  <si>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</si>
  <si>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</si>
  <si>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</si>
  <si>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</si>
  <si>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</si>
  <si>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</si>
  <si>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</si>
  <si>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</si>
  <si>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</si>
  <si>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</si>
  <si>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</si>
  <si>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</si>
  <si>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</si>
  <si>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</si>
  <si>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</si>
  <si>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</si>
  <si>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</si>
  <si>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</si>
  <si>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</si>
  <si>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</si>
  <si>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</si>
  <si>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</si>
  <si>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</si>
  <si>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</si>
  <si>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</si>
  <si>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</si>
  <si>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</si>
  <si>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</si>
  <si>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</si>
  <si>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</si>
  <si>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</si>
  <si>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</si>
  <si>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</si>
  <si>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</si>
  <si>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</si>
  <si>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</si>
  <si>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</si>
  <si>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</si>
  <si>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</si>
  <si>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</si>
  <si>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</si>
  <si>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</si>
  <si>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</si>
  <si>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</si>
  <si>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</si>
  <si>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</si>
  <si>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</si>
  <si>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</si>
  <si>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</si>
  <si>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</si>
  <si>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</si>
  <si>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</si>
  <si>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</si>
  <si>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</si>
  <si>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</si>
  <si>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</si>
  <si>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</si>
  <si>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</si>
  <si>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</si>
  <si>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</si>
  <si>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</si>
  <si>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</si>
  <si>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</si>
  <si>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</si>
  <si>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</si>
  <si>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</si>
  <si>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</si>
  <si>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</si>
  <si>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</si>
  <si>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</si>
  <si>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</si>
  <si>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</si>
  <si>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</si>
  <si>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</si>
  <si>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</si>
  <si>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</si>
  <si>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</si>
  <si>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</si>
  <si>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</si>
  <si>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</si>
  <si>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</si>
  <si>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</si>
  <si>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</si>
  <si>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</si>
  <si>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</si>
  <si>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</si>
  <si>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</si>
  <si>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</si>
  <si>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</si>
  <si>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</si>
  <si>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</si>
  <si>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</si>
  <si>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</si>
  <si>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</si>
  <si>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</si>
  <si>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</si>
  <si>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</si>
  <si>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</si>
  <si>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</si>
  <si>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</si>
  <si>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</si>
  <si>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</si>
  <si>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</si>
  <si>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</si>
  <si>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</si>
  <si>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</si>
  <si>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</si>
  <si>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</si>
  <si>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</si>
  <si>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</si>
  <si>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</si>
  <si>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</si>
  <si>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</si>
  <si>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</si>
  <si>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</si>
  <si>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</si>
  <si>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</si>
  <si>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</si>
  <si>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</si>
  <si>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</si>
  <si>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</si>
  <si>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</si>
  <si>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</si>
  <si>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</si>
  <si>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</si>
  <si>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</si>
  <si>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</si>
  <si>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</si>
  <si>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</si>
  <si>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</si>
  <si>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</si>
  <si>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</si>
  <si>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</si>
  <si>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</si>
  <si>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</si>
  <si>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</si>
  <si>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</si>
  <si>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</si>
  <si>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</si>
  <si>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</si>
  <si>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</si>
  <si>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</si>
  <si>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</si>
  <si>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</si>
  <si>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</si>
  <si>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</si>
  <si>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</si>
  <si>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</si>
  <si>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</si>
  <si>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</si>
  <si>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</si>
  <si>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</si>
  <si>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</si>
  <si>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</si>
  <si>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</si>
  <si>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</si>
  <si>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</si>
  <si>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</si>
  <si>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</si>
  <si>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</si>
  <si>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</si>
  <si>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</si>
  <si>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</si>
  <si>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</si>
  <si>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</si>
  <si>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</si>
  <si>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</si>
  <si>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</si>
  <si>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</si>
  <si>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</si>
  <si>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</si>
  <si>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</si>
  <si>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</si>
  <si>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</si>
  <si>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</si>
  <si>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</si>
  <si>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</si>
  <si>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</si>
  <si>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</si>
  <si>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</si>
  <si>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</si>
  <si>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</si>
  <si>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</si>
  <si>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</si>
  <si>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</si>
  <si>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</si>
  <si>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</si>
  <si>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</si>
  <si>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</si>
  <si>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</si>
  <si>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</si>
  <si>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</si>
  <si>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</si>
  <si>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</si>
  <si>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</si>
  <si>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</si>
  <si>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</si>
  <si>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</si>
  <si>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</si>
  <si>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</si>
  <si>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</si>
  <si>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</si>
  <si>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</si>
  <si>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</si>
  <si>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</si>
  <si>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</si>
  <si>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</si>
  <si>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</si>
  <si>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</si>
  <si>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</si>
  <si>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</si>
  <si>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</si>
  <si>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</si>
  <si>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</si>
  <si>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</si>
  <si>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</si>
  <si>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</si>
  <si>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</si>
  <si>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</si>
  <si>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</si>
  <si>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</si>
  <si>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</si>
  <si>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</si>
  <si>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</si>
  <si>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</si>
  <si>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</si>
  <si>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</si>
  <si>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</si>
  <si>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</si>
  <si>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</si>
  <si>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</si>
  <si>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</si>
  <si>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</si>
  <si>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</si>
  <si>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</si>
  <si>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</si>
  <si>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</si>
  <si>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</si>
  <si>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</si>
  <si>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</si>
  <si>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</si>
  <si>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</si>
  <si>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</si>
  <si>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</si>
  <si>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</si>
  <si>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</si>
  <si>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</si>
  <si>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</si>
  <si>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</si>
  <si>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</si>
  <si>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</si>
  <si>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</si>
  <si>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</si>
  <si>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</si>
  <si>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</si>
  <si>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</si>
  <si>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</si>
  <si>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</si>
  <si>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</si>
  <si>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</si>
  <si>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</si>
  <si>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</si>
  <si>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</si>
  <si>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</si>
  <si>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</si>
  <si>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</si>
  <si>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</si>
  <si>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</si>
  <si>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</si>
  <si>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</si>
  <si>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</si>
  <si>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</si>
  <si>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</si>
  <si>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</si>
  <si>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</si>
  <si>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</si>
  <si>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</si>
  <si>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</si>
  <si>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</si>
  <si>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</si>
  <si>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</si>
  <si>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</si>
  <si>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</si>
  <si>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</si>
  <si>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</si>
  <si>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</si>
  <si>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</si>
  <si>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</si>
  <si>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</si>
  <si>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</si>
  <si>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</si>
  <si>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</si>
  <si>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</si>
  <si>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</si>
  <si>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</si>
  <si>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</si>
  <si>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</si>
  <si>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</si>
  <si>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</si>
  <si>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</si>
  <si>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</si>
  <si>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</si>
  <si>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</si>
  <si>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</si>
  <si>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</si>
  <si>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</si>
  <si>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</si>
  <si>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</si>
  <si>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</si>
  <si>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</si>
  <si>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</si>
  <si>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</si>
  <si>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</si>
  <si>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</si>
  <si>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</si>
  <si>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</si>
  <si>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</si>
  <si>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</si>
  <si>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</si>
  <si>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</si>
  <si>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</si>
  <si>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</si>
  <si>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</si>
  <si>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</si>
  <si>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</si>
  <si>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</si>
  <si>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</si>
  <si>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</si>
  <si>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</si>
  <si>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</si>
  <si>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</si>
  <si>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</si>
  <si>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</si>
  <si>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</si>
  <si>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</si>
  <si>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</si>
  <si>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</si>
  <si>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</si>
  <si>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</si>
  <si>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</si>
  <si>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</si>
  <si>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</si>
  <si>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</si>
  <si>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</si>
  <si>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</si>
  <si>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</si>
  <si>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</si>
  <si>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</si>
  <si>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</si>
  <si>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</si>
  <si>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</si>
  <si>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</si>
  <si>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</si>
  <si>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</si>
  <si>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</si>
  <si>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</si>
  <si>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</si>
  <si>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</si>
  <si>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</si>
  <si>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</si>
  <si>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</si>
  <si>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</si>
  <si>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</si>
  <si>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</si>
  <si>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</si>
  <si>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</si>
  <si>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</si>
  <si>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</si>
  <si>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</si>
  <si>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</si>
  <si>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</si>
  <si>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</si>
  <si>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</si>
  <si>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</si>
  <si>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</si>
  <si>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</si>
  <si>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</si>
  <si>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</si>
  <si>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</si>
  <si>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</si>
  <si>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</si>
  <si>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</si>
  <si>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</si>
  <si>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</si>
  <si>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</si>
  <si>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</si>
  <si>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</si>
  <si>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</si>
  <si>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</si>
  <si>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</si>
  <si>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</si>
  <si>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</si>
  <si>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</si>
  <si>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</si>
  <si>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</si>
  <si>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</si>
  <si>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</si>
  <si>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</si>
  <si>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</si>
  <si>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</si>
  <si>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</si>
  <si>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</si>
  <si>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</si>
  <si>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</si>
  <si>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</si>
  <si>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</si>
  <si>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</si>
  <si>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</si>
  <si>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</si>
  <si>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</si>
  <si>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</si>
  <si>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</si>
  <si>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</si>
  <si>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</si>
  <si>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</si>
  <si>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</si>
  <si>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</si>
  <si>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</si>
  <si>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</si>
  <si>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</si>
  <si>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</si>
  <si>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</si>
  <si>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</si>
  <si>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</si>
  <si>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</si>
  <si>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</si>
  <si>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</si>
  <si>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</si>
  <si>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</si>
  <si>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</si>
  <si>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</si>
  <si>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</si>
  <si>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</si>
  <si>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</si>
  <si>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</si>
  <si>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</si>
  <si>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</si>
  <si>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</si>
  <si>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</si>
  <si>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</si>
  <si>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</si>
  <si>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</si>
  <si>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</si>
  <si>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</si>
  <si>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</si>
  <si>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</si>
  <si>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</si>
  <si>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</si>
  <si>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</si>
  <si>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</si>
  <si>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</si>
  <si>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</si>
  <si>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</si>
  <si>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</si>
  <si>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</si>
  <si>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</si>
  <si>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</si>
  <si>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</si>
  <si>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</si>
  <si>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</si>
  <si>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</si>
  <si>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</si>
  <si>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</si>
  <si>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</si>
  <si>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</si>
  <si>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</si>
  <si>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</si>
  <si>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</si>
  <si>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</si>
  <si>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</si>
  <si>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</si>
  <si>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</si>
  <si>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</si>
  <si>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</si>
  <si>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</si>
  <si>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</si>
  <si>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</si>
  <si>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</si>
  <si>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</si>
  <si>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</si>
  <si>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</si>
  <si>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</si>
  <si>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</si>
  <si>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</si>
  <si>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</si>
  <si>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</si>
  <si>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</si>
  <si>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</si>
  <si>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</si>
  <si>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</si>
  <si>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</si>
  <si>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</si>
  <si>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</si>
  <si>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</si>
  <si>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</si>
  <si>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</si>
  <si>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</si>
  <si>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</si>
  <si>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</si>
  <si>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</si>
  <si>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</si>
  <si>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</si>
  <si>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</si>
  <si>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</si>
  <si>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</si>
  <si>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</si>
  <si>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</si>
  <si>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</si>
  <si>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</si>
  <si>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</si>
  <si>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</si>
  <si>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</si>
  <si>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</si>
  <si>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</si>
  <si>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</si>
  <si>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</si>
  <si>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</si>
  <si>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</si>
  <si>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</si>
  <si>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</si>
  <si>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</si>
  <si>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</si>
  <si>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</si>
  <si>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</si>
  <si>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</si>
  <si>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</si>
  <si>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</si>
  <si>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</si>
  <si>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</si>
  <si>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</si>
  <si>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</si>
  <si>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</si>
  <si>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</si>
  <si>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</si>
  <si>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</si>
  <si>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</si>
  <si>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</si>
  <si>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</si>
  <si>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</si>
  <si>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</si>
  <si>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</si>
  <si>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</si>
  <si>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</si>
  <si>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</si>
  <si>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</si>
  <si>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</si>
  <si>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</si>
  <si>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</si>
  <si>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</si>
  <si>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</si>
  <si>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</si>
  <si>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</si>
  <si>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</si>
  <si>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</si>
  <si>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</si>
  <si>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</si>
  <si>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</si>
  <si>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</si>
  <si>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</si>
  <si>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</si>
  <si>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</si>
  <si>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</si>
  <si>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</si>
  <si>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</si>
  <si>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</si>
  <si>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</si>
  <si>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</si>
  <si>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</si>
  <si>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</si>
  <si>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</si>
  <si>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</si>
  <si>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</si>
  <si>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</si>
  <si>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</si>
  <si>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</si>
  <si>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</si>
  <si>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</si>
  <si>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</si>
  <si>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</si>
  <si>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</si>
  <si>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</si>
  <si>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</si>
  <si>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</si>
  <si>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</si>
  <si>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</si>
  <si>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</si>
  <si>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</si>
  <si>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</si>
  <si>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</si>
  <si>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</si>
  <si>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</si>
  <si>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</si>
  <si>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</si>
  <si>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</si>
  <si>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</si>
  <si>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</si>
  <si>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</si>
  <si>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</si>
  <si>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</si>
  <si>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</si>
  <si>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</si>
  <si>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</si>
  <si>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</si>
  <si>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</si>
  <si>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</si>
  <si>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</si>
  <si>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</si>
  <si>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</si>
  <si>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</si>
  <si>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</si>
  <si>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</si>
  <si>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</si>
  <si>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</si>
  <si>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</si>
  <si>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</si>
  <si>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</si>
  <si>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</si>
  <si>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</si>
  <si>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</si>
  <si>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</si>
  <si>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</si>
  <si>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</si>
  <si>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</si>
  <si>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</si>
  <si>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</si>
  <si>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</si>
  <si>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</si>
  <si>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</si>
  <si>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</si>
  <si>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</si>
  <si>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</si>
  <si>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</si>
  <si>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</si>
  <si>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</si>
  <si>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</si>
  <si>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</si>
  <si>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</si>
  <si>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</si>
  <si>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</si>
  <si>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</si>
  <si>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</si>
  <si>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</si>
  <si>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</si>
  <si>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</si>
  <si>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</si>
  <si>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</si>
  <si>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</si>
  <si>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</si>
  <si>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</si>
  <si>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</si>
  <si>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</si>
  <si>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</si>
  <si>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</si>
  <si>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</si>
  <si>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</si>
  <si>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</si>
  <si>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</si>
  <si>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</si>
  <si>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</si>
  <si>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</si>
  <si>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</si>
  <si>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</si>
  <si>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</si>
  <si>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</si>
  <si>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</si>
  <si>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</si>
  <si>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</si>
  <si>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</si>
  <si>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</si>
  <si>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</si>
  <si>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</si>
  <si>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</si>
  <si>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</si>
  <si>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</si>
  <si>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</si>
  <si>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</si>
  <si>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</si>
  <si>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</si>
  <si>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</si>
  <si>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</si>
  <si>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</si>
  <si>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</si>
  <si>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</si>
  <si>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</si>
  <si>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</si>
  <si>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</si>
  <si>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</si>
  <si>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</si>
  <si>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</si>
  <si>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</si>
  <si>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</si>
  <si>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</si>
  <si>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</si>
  <si>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</si>
  <si>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</si>
  <si>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</si>
  <si>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</si>
  <si>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</si>
  <si>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</si>
  <si>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</si>
  <si>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</si>
  <si>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</si>
  <si>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</si>
  <si>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</si>
  <si>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</si>
  <si>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</si>
  <si>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</si>
  <si>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</si>
  <si>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</si>
  <si>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</si>
  <si>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</si>
  <si>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</si>
  <si>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</si>
  <si>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</si>
  <si>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</si>
  <si>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</si>
  <si>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</si>
  <si>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</si>
  <si>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</si>
  <si>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</si>
  <si>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</si>
  <si>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</si>
  <si>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</si>
  <si>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</si>
  <si>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</si>
  <si>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</si>
  <si>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</si>
  <si>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</si>
  <si>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</si>
  <si>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</si>
  <si>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</si>
  <si>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</si>
  <si>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</si>
  <si>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</si>
  <si>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</si>
  <si>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</si>
  <si>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</si>
  <si>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</si>
  <si>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</si>
  <si>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</si>
  <si>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</si>
  <si>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</si>
  <si>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</si>
  <si>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</si>
  <si>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</si>
  <si>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</si>
  <si>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</si>
  <si>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</si>
  <si>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</si>
  <si>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</si>
  <si>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</si>
  <si>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</si>
  <si>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</si>
  <si>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</si>
  <si>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</si>
  <si>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</si>
  <si>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</si>
  <si>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</si>
  <si>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</si>
  <si>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</si>
  <si>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</si>
  <si>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</si>
  <si>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</si>
  <si>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</si>
  <si>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</si>
  <si>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</si>
  <si>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</si>
  <si>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</si>
  <si>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</si>
  <si>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</si>
  <si>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</si>
  <si>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</si>
  <si>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</si>
  <si>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</si>
  <si>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</si>
  <si>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</si>
  <si>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</si>
  <si>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</si>
  <si>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</si>
  <si>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</si>
  <si>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</si>
  <si>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</si>
  <si>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</si>
  <si>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</si>
  <si>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</si>
  <si>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</si>
  <si>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</si>
  <si>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</si>
  <si>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</si>
  <si>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</si>
  <si>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</si>
  <si>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</si>
  <si>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</si>
  <si>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</si>
  <si>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</si>
  <si>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</si>
  <si>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</si>
  <si>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</si>
  <si>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</si>
  <si>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</si>
  <si>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</si>
  <si>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</si>
  <si>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</si>
  <si>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</si>
  <si>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</si>
  <si>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</si>
  <si>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</si>
  <si>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</si>
  <si>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</si>
  <si>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</si>
  <si>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</si>
  <si>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</si>
  <si>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</si>
  <si>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</si>
  <si>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</si>
  <si>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</si>
  <si>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</si>
  <si>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</si>
  <si>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</si>
  <si>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</si>
  <si>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</si>
  <si>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</si>
  <si>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</si>
  <si>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</si>
  <si>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</si>
  <si>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</si>
  <si>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</si>
  <si>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</si>
  <si>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</si>
  <si>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</si>
  <si>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</si>
  <si>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</si>
  <si>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</si>
  <si>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</si>
  <si>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</si>
  <si>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</si>
  <si>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</si>
  <si>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</si>
  <si>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</si>
  <si>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</si>
  <si>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</si>
  <si>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</si>
  <si>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</si>
  <si>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</si>
  <si>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</si>
  <si>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</si>
  <si>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</si>
  <si>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</si>
  <si>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</si>
  <si>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</si>
  <si>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</si>
  <si>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</si>
  <si>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</si>
  <si>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</si>
  <si>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</si>
  <si>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</si>
  <si>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</si>
  <si>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</si>
  <si>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</si>
  <si>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</si>
  <si>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</si>
  <si>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</si>
  <si>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</si>
  <si>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</si>
  <si>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</si>
  <si>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</si>
  <si>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</si>
  <si>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</si>
  <si>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</si>
  <si>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</si>
  <si>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</si>
  <si>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</si>
  <si>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</si>
  <si>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</si>
  <si>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</si>
  <si>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</si>
  <si>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</si>
  <si>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</si>
  <si>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</si>
  <si>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</si>
  <si>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</si>
  <si>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</si>
  <si>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</si>
  <si>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</si>
  <si>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</si>
  <si>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</si>
  <si>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</si>
  <si>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</si>
  <si>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</si>
  <si>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</si>
  <si>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</si>
  <si>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</si>
  <si>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</si>
  <si>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</si>
  <si>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</si>
  <si>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</si>
  <si>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</si>
  <si>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</si>
  <si>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原位置封じ込め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</si>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</sst>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xf numFmtId="0" fontId="18" fillId="0" borderId="10" xfId="0" applyFont="1" applyBorder="1" applyAlignment="1">
      <alignment horizontal="justify"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0" t="s">
        <v>2</v>
      </c>
      <c r="C1" s="80"/>
      <c r="D1" s="81"/>
      <c r="E1" s="81"/>
      <c r="F1" s="81"/>
      <c r="G1" s="81"/>
      <c r="H1" s="81"/>
      <c r="I1" s="81"/>
      <c r="J1" s="81"/>
    </row>
    <row r="2" spans="2:15" ht="15" customHeight="1">
      <c r="B2" s="49"/>
      <c r="C2" s="50"/>
      <c r="D2" s="82" t="s">
        <v>3</v>
      </c>
      <c r="E2" s="83"/>
      <c r="F2" s="84" t="s">
        <v>982</v>
      </c>
      <c r="G2" s="84"/>
      <c r="H2" s="84"/>
      <c r="I2" s="84"/>
      <c r="J2" s="51"/>
      <c r="L2" s="46" t="str">
        <f>IF(OR(F2="地下水汚染の拡大の防止",F2="不溶化"),F2&amp;H3,F2)</f>
        <v>原位置封じ込め</v>
      </c>
      <c r="O2" s="1" t="s">
        <v>981</v>
      </c>
    </row>
    <row r="3" spans="2:15" ht="15" customHeight="1">
      <c r="B3" s="49"/>
      <c r="C3" s="50"/>
      <c r="D3" s="88" t="s">
        <v>946</v>
      </c>
      <c r="E3" s="88"/>
      <c r="F3" s="88"/>
      <c r="G3" s="88"/>
      <c r="H3" s="56"/>
      <c r="I3" s="55" t="s">
        <v>945</v>
      </c>
      <c r="J3" s="51"/>
      <c r="M3" s="45" t="s">
        <v>0</v>
      </c>
      <c r="N3" s="44" t="str">
        <f>IF(H3="","（エラー）未入力","（正常）入力済み")</f>
        <v>（エラー）未入力</v>
      </c>
    </row>
    <row r="4" spans="2:15" ht="18.75" customHeight="1">
      <c r="B4" s="85" t="str">
        <f>IFERROR(VLOOKUP(L4,マスタ_裏面の表示内容!$A$2:$E$30,5,FALSE)&amp;"","")</f>
        <v/>
      </c>
      <c r="C4" s="86"/>
      <c r="D4" s="86"/>
      <c r="E4" s="86"/>
      <c r="F4" s="86"/>
      <c r="G4" s="86"/>
      <c r="H4" s="86"/>
      <c r="I4" s="86"/>
      <c r="J4" s="87"/>
      <c r="L4" s="46" t="str">
        <f>$L$2&amp;1</f>
        <v>原位置封じ込め1</v>
      </c>
    </row>
    <row r="5" spans="2:15" ht="39.75" customHeight="1">
      <c r="B5" s="77" t="str">
        <f>IFERROR(VLOOKUP(L5,マスタ_裏面の表示内容!$A$2:$E$30,5,FALSE),"")</f>
        <v>　イ　第二溶出量基準に適合しない汚染状態にある土地において、当該土地を第二溶出量基準に適合する汚染状態にある土地とする方法を変更した場合にあっては、変更後の方法</v>
      </c>
      <c r="C5" s="78"/>
      <c r="D5" s="78"/>
      <c r="E5" s="78"/>
      <c r="F5" s="78"/>
      <c r="G5" s="78"/>
      <c r="H5" s="78"/>
      <c r="I5" s="78"/>
      <c r="J5" s="79"/>
      <c r="L5" s="46" t="str">
        <f>$L$2&amp;2</f>
        <v>原位置封じ込め2</v>
      </c>
    </row>
    <row r="6" spans="2:15" ht="39.75" customHeight="1">
      <c r="B6" s="52"/>
      <c r="C6" s="53"/>
      <c r="D6" s="75"/>
      <c r="E6" s="75"/>
      <c r="F6" s="75"/>
      <c r="G6" s="75"/>
      <c r="H6" s="75"/>
      <c r="I6" s="75"/>
      <c r="J6" s="76"/>
      <c r="M6" s="54" t="s">
        <v>1</v>
      </c>
      <c r="N6" s="44" t="str">
        <f>IF(B5&lt;&gt;"",IF(D6="","（エラー）未入力","（正常）入力済み"),"")</f>
        <v>（エラー）未入力</v>
      </c>
      <c r="O6" s="1" t="s">
        <v>4</v>
      </c>
    </row>
    <row r="7" spans="2:15" ht="39.75" customHeight="1">
      <c r="B7" s="77" t="str">
        <f>IFERROR(VLOOKUP(L7,マスタ_裏面の表示内容!$A$2:$E$30,5,FALSE),"")</f>
        <v>　ロ　第二溶出量基準に適合しない汚染状態にある土地において、当該土地を第二溶出量基準に適合する汚染状態にある土地としたことを確認した結果</v>
      </c>
      <c r="C7" s="78"/>
      <c r="D7" s="78"/>
      <c r="E7" s="78"/>
      <c r="F7" s="78"/>
      <c r="G7" s="78"/>
      <c r="H7" s="78"/>
      <c r="I7" s="78"/>
      <c r="J7" s="79"/>
      <c r="L7" s="46" t="str">
        <f>$L$2&amp;3</f>
        <v>原位置封じ込め3</v>
      </c>
    </row>
    <row r="8" spans="2:15" ht="39.75" customHeight="1">
      <c r="B8" s="52"/>
      <c r="C8" s="53"/>
      <c r="D8" s="75"/>
      <c r="E8" s="75"/>
      <c r="F8" s="75"/>
      <c r="G8" s="75"/>
      <c r="H8" s="75"/>
      <c r="I8" s="75"/>
      <c r="J8" s="76"/>
      <c r="M8" s="54" t="s">
        <v>1</v>
      </c>
      <c r="N8" s="44" t="str">
        <f>IF(B7&lt;&gt;"",IF(D8="","（エラー）未入力","（正常）入力済み"),"")</f>
        <v>（エラー）未入力</v>
      </c>
      <c r="O8" s="1" t="s">
        <v>4</v>
      </c>
    </row>
    <row r="9" spans="2:15" ht="39.75" customHeight="1">
      <c r="B9" s="77" t="str">
        <f>IFERROR(VLOOKUP(L9,マスタ_裏面の表示内容!$A$2:$E$30,5,FALSE),"")</f>
        <v>　ハ　鋼矢板その他の遮水の効力を有する構造物を設置する範囲を変更した場合にあっては、変更後の範囲</v>
      </c>
      <c r="C9" s="78"/>
      <c r="D9" s="78"/>
      <c r="E9" s="78"/>
      <c r="F9" s="78"/>
      <c r="G9" s="78"/>
      <c r="H9" s="78"/>
      <c r="I9" s="78"/>
      <c r="J9" s="79"/>
      <c r="L9" s="46" t="str">
        <f>$L$2&amp;4</f>
        <v>原位置封じ込め4</v>
      </c>
    </row>
    <row r="10" spans="2:15" ht="39.75" customHeight="1">
      <c r="B10" s="52"/>
      <c r="C10" s="53"/>
      <c r="D10" s="75"/>
      <c r="E10" s="75"/>
      <c r="F10" s="75"/>
      <c r="G10" s="75"/>
      <c r="H10" s="75"/>
      <c r="I10" s="75"/>
      <c r="J10" s="76"/>
      <c r="M10" s="54" t="s">
        <v>1</v>
      </c>
      <c r="N10" s="44" t="str">
        <f>IF(B9&lt;&gt;"",IF(D10="","（エラー）未入力","（正常）入力済み"),"")</f>
        <v>（エラー）未入力</v>
      </c>
      <c r="O10" s="1" t="s">
        <v>4</v>
      </c>
    </row>
    <row r="11" spans="2:15" ht="39.75" customHeight="1">
      <c r="B11" s="77" t="str">
        <f>IFERROR(VLOOKUP(L11,マスタ_裏面の表示内容!$A$2:$E$30,5,FALSE),"")</f>
        <v/>
      </c>
      <c r="C11" s="78"/>
      <c r="D11" s="78"/>
      <c r="E11" s="78"/>
      <c r="F11" s="78"/>
      <c r="G11" s="78"/>
      <c r="H11" s="78"/>
      <c r="I11" s="78"/>
      <c r="J11" s="79"/>
      <c r="L11" s="46" t="str">
        <f>$L$2&amp;5</f>
        <v>原位置封じ込め5</v>
      </c>
    </row>
    <row r="12" spans="2:15" ht="39.75" customHeight="1">
      <c r="B12" s="52"/>
      <c r="C12" s="53"/>
      <c r="D12" s="90"/>
      <c r="E12" s="90"/>
      <c r="F12" s="90"/>
      <c r="G12" s="90"/>
      <c r="H12" s="90"/>
      <c r="I12" s="90"/>
      <c r="J12" s="91"/>
      <c r="M12" s="54" t="s">
        <v>1</v>
      </c>
      <c r="N12" s="44" t="str">
        <f>IF(B11&lt;&gt;"",IF(D12="","（エラー）未入力","（正常）入力済み"),"")</f>
        <v/>
      </c>
      <c r="O12" s="1" t="s">
        <v>4</v>
      </c>
    </row>
    <row r="13" spans="2:15" ht="15" customHeight="1">
      <c r="B13" s="89" t="s">
        <v>5</v>
      </c>
      <c r="C13" s="89"/>
      <c r="D13" s="89"/>
      <c r="E13" s="89"/>
      <c r="F13" s="89"/>
      <c r="G13" s="89"/>
      <c r="H13" s="89"/>
      <c r="I13" s="89"/>
      <c r="J13" s="89"/>
    </row>
  </sheetData>
  <sheetProtection algorithmName="SHA-512" hashValue="V2gUSFI4LP6GFaBsvK2VOWeljcQtC/Mqpe5m8SRTtfqSWUiwwBI4YiVRiplMK5SXnpJGmIoxilya1qGlghiOZg==" saltValue="E0TM4pOlk8/P/CvB8DVtiA==" spinCount="100000" sheet="1" formatColumns="0" formatRows="0"/>
  <mergeCells count="14">
    <mergeCell ref="B13:J13"/>
    <mergeCell ref="B7:J7"/>
    <mergeCell ref="B9:J9"/>
    <mergeCell ref="B11:J11"/>
    <mergeCell ref="D12:J12"/>
    <mergeCell ref="D10:J10"/>
    <mergeCell ref="D8:J8"/>
    <mergeCell ref="D6:J6"/>
    <mergeCell ref="B5:J5"/>
    <mergeCell ref="B1:J1"/>
    <mergeCell ref="D2:E2"/>
    <mergeCell ref="F2:I2"/>
    <mergeCell ref="B4:J4"/>
    <mergeCell ref="D3:G3"/>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COUNTIF(裏面_原位置封じ込め!N:N,"*（エラー）*")</f>
        <v>4</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裏面_原位置封じ込め!$F2&amp;""</f>
        <v>原位置封じ込め</v>
      </c>
      <c r="B8" s="66" t="str">
        <f>裏面_原位置封じ込め!$H3&amp;""</f>
        <v/>
      </c>
      <c r="C8" s="67" t="str">
        <f>裏面_原位置封じ込め!B4&amp;""</f>
        <v/>
      </c>
      <c r="D8" s="66" t="str">
        <f>裏面_原位置封じ込め!$B5&amp;""</f>
        <v>　イ　第二溶出量基準に適合しない汚染状態にある土地において、当該土地を第二溶出量基準に適合する汚染状態にある土地とする方法を変更した場合にあっては、変更後の方法</v>
      </c>
      <c r="E8" s="66" t="str">
        <f>裏面_原位置封じ込め!$D6&amp;""</f>
        <v/>
      </c>
      <c r="F8" s="66" t="str">
        <f>裏面_原位置封じ込め!$B7&amp;""</f>
        <v>　ロ　第二溶出量基準に適合しない汚染状態にある土地において、当該土地を第二溶出量基準に適合する汚染状態にある土地としたことを確認した結果</v>
      </c>
      <c r="G8" s="66" t="str">
        <f>裏面_原位置封じ込め!$D8&amp;""</f>
        <v/>
      </c>
      <c r="H8" s="66" t="str">
        <f>裏面_原位置封じ込め!$B9&amp;""</f>
        <v>　ハ　鋼矢板その他の遮水の効力を有する構造物を設置する範囲を変更した場合にあっては、変更後の範囲</v>
      </c>
      <c r="I8" s="66" t="str">
        <f>裏面_原位置封じ込め!$D10&amp;""</f>
        <v/>
      </c>
      <c r="J8" s="66" t="str">
        <f>裏面_原位置封じ込め!$B11&amp;""</f>
        <v/>
      </c>
      <c r="K8" s="66" t="str">
        <f>裏面_原位置封じ込め!$D12&amp;""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9B64F8E6-825D-41D2-BAA7-058D33D219D6}"/>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裏面_原位置封じ込め</vt:lpstr>
      <vt:lpstr>マスタ_裏面の表示内容</vt:lpstr>
      <vt:lpstr>マスタ</vt:lpstr>
      <vt:lpstr>選択肢</vt:lpstr>
      <vt:lpstr>プロパティ</vt:lpstr>
      <vt:lpstr>u_t_yoshiki_10_ura</vt:lpstr>
      <vt:lpstr>裏面_原位置封じ込め!Print_Area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2025-01-29T06:17:58Z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