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8_工事完了報告書\"/>
    </mc:Choice>
  </mc:AlternateContent>
  <xr:revisionPtr revIDLastSave="0" documentId="13_ncr:1_{6203C5E5-9298-49CC-9B85-C508FF4196B8}" xr6:coauthVersionLast="47" xr6:coauthVersionMax="47" xr10:uidLastSave="{00000000-0000-0000-0000-000000000000}"/>
  <bookViews>
    <workbookView xWindow="-28920" yWindow="3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externalReferences>
    <externalReference r:id="rId6"/>
    <externalReference r:id="rId7"/>
    <externalReference r:id="rId8"/>
  </externalReferences>
  <definedNames>
    <definedName name="_xlnm._FilterDatabase" localSheetId="0" hidden="1">'地下水モニタリング測定結果(環告第5号)'!$E$1:$E$46</definedName>
    <definedName name="MTBL_SANGYO">#REF!</definedName>
    <definedName name="_xlnm.Print_Area" localSheetId="0">'地下水モニタリング測定結果(環告第5号)'!$B$1:$P$44</definedName>
    <definedName name="_xlnm.Print_Titles" localSheetId="0">'地下水モニタリング測定結果(環告第5号)'!$1:$4</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[1]管理シート!$O$2:$O$3</definedName>
    <definedName name="超過適合">[1]管理シート!$V$2:$V$3</definedName>
    <definedName name="特定有害物質">[1]管理シート!$I$2:$I$27</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[3]コード表!$H$6:$H$7</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10" l="1"/>
  <c r="T41" i="13"/>
  <c r="N41" i="13"/>
  <c r="M41" i="13"/>
  <c r="C41" i="13"/>
  <c r="T40" i="13"/>
  <c r="N40" i="13"/>
  <c r="M40" i="13"/>
  <c r="C40" i="13"/>
  <c r="T39" i="13"/>
  <c r="N39" i="13"/>
  <c r="M39" i="13"/>
  <c r="C39" i="13"/>
  <c r="T38" i="13"/>
  <c r="N38" i="13"/>
  <c r="M38" i="13"/>
  <c r="C38" i="13"/>
  <c r="T37" i="13"/>
  <c r="N37" i="13"/>
  <c r="M37" i="13"/>
  <c r="C37" i="13"/>
  <c r="T36" i="13"/>
  <c r="N36" i="13"/>
  <c r="M36" i="13"/>
  <c r="C36" i="13"/>
  <c r="T35" i="13"/>
  <c r="N35" i="13"/>
  <c r="M35" i="13"/>
  <c r="C35" i="13"/>
  <c r="T34" i="13"/>
  <c r="N34" i="13"/>
  <c r="M34" i="13"/>
  <c r="C34" i="13"/>
  <c r="T33" i="13"/>
  <c r="N33" i="13"/>
  <c r="M33" i="13"/>
  <c r="C33" i="13"/>
  <c r="T32" i="13"/>
  <c r="N32" i="13"/>
  <c r="M32" i="13"/>
  <c r="C32" i="13"/>
  <c r="T31" i="13"/>
  <c r="N31" i="13"/>
  <c r="M31" i="13"/>
  <c r="C31" i="13"/>
  <c r="T30" i="13"/>
  <c r="N30" i="13"/>
  <c r="M30" i="13"/>
  <c r="C30" i="13"/>
  <c r="T29" i="13"/>
  <c r="N29" i="13"/>
  <c r="M29" i="13"/>
  <c r="C29" i="13"/>
  <c r="T28" i="13"/>
  <c r="N28" i="13"/>
  <c r="M28" i="13"/>
  <c r="C28" i="13"/>
  <c r="T27" i="13"/>
  <c r="N27" i="13"/>
  <c r="M27" i="13"/>
  <c r="C27" i="13"/>
  <c r="T26" i="13"/>
  <c r="N26" i="13"/>
  <c r="M26" i="13"/>
  <c r="C26" i="13"/>
  <c r="T25" i="13"/>
  <c r="N25" i="13"/>
  <c r="M25" i="13"/>
  <c r="C25" i="13"/>
  <c r="T24" i="13"/>
  <c r="N24" i="13"/>
  <c r="M24" i="13"/>
  <c r="C24" i="13"/>
  <c r="T23" i="13"/>
  <c r="N23" i="13"/>
  <c r="M23" i="13"/>
  <c r="C23" i="13"/>
  <c r="T22" i="13"/>
  <c r="N22" i="13"/>
  <c r="M22" i="13"/>
  <c r="C22" i="13"/>
  <c r="T21" i="13"/>
  <c r="N21" i="13"/>
  <c r="M21" i="13"/>
  <c r="C21" i="13"/>
  <c r="T20" i="13"/>
  <c r="N20" i="13"/>
  <c r="M20" i="13"/>
  <c r="C20" i="13"/>
  <c r="T19" i="13"/>
  <c r="N19" i="13"/>
  <c r="M19" i="13"/>
  <c r="C19" i="13"/>
  <c r="T18" i="13"/>
  <c r="N18" i="13"/>
  <c r="M18" i="13"/>
  <c r="C18" i="13"/>
  <c r="T17" i="13"/>
  <c r="N17" i="13"/>
  <c r="M17" i="13"/>
  <c r="C17" i="13"/>
  <c r="T16" i="13"/>
  <c r="N16" i="13"/>
  <c r="M16" i="13"/>
  <c r="C16" i="13"/>
  <c r="T15" i="13"/>
  <c r="N15" i="13"/>
  <c r="M15" i="13"/>
  <c r="C15" i="13"/>
  <c r="T14" i="13"/>
  <c r="N14" i="13"/>
  <c r="M14" i="13"/>
  <c r="C14" i="13"/>
  <c r="T13" i="13"/>
  <c r="N13" i="13"/>
  <c r="M13" i="13"/>
  <c r="C13" i="13"/>
  <c r="T12" i="13"/>
  <c r="N12" i="13"/>
  <c r="M12" i="13"/>
  <c r="C12" i="13"/>
  <c r="T11" i="13"/>
  <c r="N11" i="13"/>
  <c r="M11" i="13"/>
  <c r="C11" i="13"/>
  <c r="T10" i="13"/>
  <c r="N10" i="13"/>
  <c r="M10" i="13"/>
  <c r="C10" i="13"/>
  <c r="T9" i="13"/>
  <c r="N9" i="13"/>
  <c r="M9" i="13"/>
  <c r="C9" i="13"/>
  <c r="T8" i="13"/>
  <c r="N8" i="13"/>
  <c r="M8" i="13"/>
  <c r="C8" i="13"/>
  <c r="T7" i="13"/>
  <c r="N7" i="13"/>
  <c r="M7"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J4" authorId="0" shapeId="0" xr:uid="{F1629C8E-9662-4F24-9986-0692DE5AC67C}">
      <text>
        <r>
          <rPr>
            <sz val="9"/>
            <color indexed="81"/>
            <rFont val="MS P ゴシック"/>
            <family val="3"/>
            <charset val="128"/>
          </rPr>
          <t xml:space="preserve">日付は「YYYY/MM/DD」形式でご記入ください。
（例：2023/04/01）
</t>
        </r>
      </text>
    </comment>
    <comment ref="L4" authorId="1" shapeId="0" xr:uid="{9915E340-41BA-4B94-87E3-87FDB5EECE66}">
      <text>
        <r>
          <rPr>
            <sz val="9"/>
            <color indexed="81"/>
            <rFont val="MS P ゴシック"/>
            <family val="3"/>
            <charset val="128"/>
          </rPr>
          <t xml:space="preserve">リストより選択してください。
</t>
        </r>
      </text>
    </comment>
    <comment ref="M4" authorId="1" shapeId="0" xr:uid="{8F41E472-DE6D-4B97-8557-9DE32BF922B8}">
      <text>
        <r>
          <rPr>
            <sz val="9"/>
            <color indexed="81"/>
            <rFont val="MS P ゴシック"/>
            <family val="3"/>
            <charset val="128"/>
          </rPr>
          <t xml:space="preserve">調査の種類を選択すると自動で入力されます。
</t>
        </r>
      </text>
    </comment>
    <comment ref="N4" authorId="1" shapeId="0" xr:uid="{39A24EE5-9438-4566-8DC6-3C962DC6A650}">
      <text>
        <r>
          <rPr>
            <sz val="9"/>
            <color indexed="81"/>
            <rFont val="MS P ゴシック"/>
            <family val="3"/>
            <charset val="128"/>
          </rPr>
          <t xml:space="preserve">調査の種類、特定有害物質を選択すると
自動で入力されます。
</t>
        </r>
      </text>
    </comment>
  </commentList>
</comments>
</file>

<file path=xl/sharedStrings.xml><?xml version="1.0" encoding="utf-8"?>
<sst xmlns="http://schemas.openxmlformats.org/spreadsheetml/2006/main" count="2136" uniqueCount="1182">
  <si>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</si>
  <si>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</si>
  <si>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</si>
  <si>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</si>
  <si>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</si>
  <si>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</si>
  <si>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</si>
  <si>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</si>
  <si>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</si>
  <si>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</si>
  <si>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</si>
  <si>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</si>
  <si>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</si>
  <si>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</si>
  <si>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</si>
  <si>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</si>
  <si>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</si>
  <si>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</si>
  <si>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</si>
  <si>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</si>
  <si>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</si>
  <si>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</si>
  <si>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</si>
  <si>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</si>
  <si>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</si>
  <si>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</si>
  <si>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</si>
  <si>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</si>
  <si>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</si>
  <si>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</si>
  <si>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</si>
  <si>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</si>
  <si>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</si>
  <si>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</si>
  <si>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</si>
  <si>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</si>
  <si>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</si>
  <si>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</si>
  <si>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</si>
  <si>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</si>
  <si>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</si>
  <si>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</si>
  <si>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</si>
  <si>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</si>
  <si>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</si>
  <si>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</si>
  <si>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</si>
  <si>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</si>
  <si>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</si>
  <si>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</si>
  <si>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</si>
  <si>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</si>
  <si>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</si>
  <si>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</si>
  <si>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</si>
  <si>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</si>
  <si>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</si>
  <si>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</si>
  <si>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</si>
  <si>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</si>
  <si>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</si>
  <si>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</si>
  <si>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</si>
  <si>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</si>
  <si>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</si>
  <si>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</si>
  <si>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</si>
  <si>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</si>
  <si>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</si>
  <si>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</si>
  <si>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</si>
  <si>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</si>
  <si>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</si>
  <si>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</si>
  <si>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</si>
  <si>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</si>
  <si>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</si>
  <si>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</si>
  <si>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</si>
  <si>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</si>
  <si>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</si>
  <si>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</si>
  <si>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</si>
  <si>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</si>
  <si>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</si>
  <si>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</si>
  <si>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</si>
  <si>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</si>
  <si>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</si>
  <si>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</si>
  <si>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</si>
  <si>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</si>
  <si>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</si>
  <si>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</si>
  <si>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</si>
  <si>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</si>
  <si>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</si>
  <si>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</si>
  <si>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</si>
  <si>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</si>
  <si>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</si>
  <si>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</si>
  <si>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</si>
  <si>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</si>
  <si>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</si>
  <si>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</si>
  <si>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</si>
  <si>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</si>
  <si>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</si>
  <si>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</si>
  <si>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</si>
  <si>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</si>
  <si>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</si>
  <si>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</si>
  <si>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</si>
  <si>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</si>
  <si>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</si>
  <si>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</si>
  <si>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</si>
  <si>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</si>
  <si>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</si>
  <si>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</si>
  <si>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</si>
  <si>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</si>
  <si>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</si>
  <si>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</si>
  <si>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</si>
  <si>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</si>
  <si>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</si>
  <si>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</si>
  <si>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</si>
  <si>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</si>
  <si>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</si>
  <si>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</si>
  <si>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</si>
  <si>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</si>
  <si>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</si>
  <si>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</si>
  <si>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</si>
  <si>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</si>
  <si>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</si>
  <si>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</si>
  <si>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</si>
  <si>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</si>
  <si>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</si>
  <si>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</si>
  <si>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</si>
  <si>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</si>
  <si>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</si>
  <si>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</si>
  <si>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</si>
  <si>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</si>
  <si>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</si>
  <si>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</si>
  <si>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</si>
  <si>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</si>
  <si>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</si>
  <si>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</si>
  <si>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</si>
  <si>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</si>
  <si>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</si>
  <si>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</si>
  <si>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</si>
  <si>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</si>
  <si>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</si>
  <si>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</si>
  <si>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</si>
  <si>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</si>
  <si>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</si>
  <si>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</si>
  <si>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</si>
  <si>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</si>
  <si>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</si>
  <si>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</si>
  <si>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</si>
  <si>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</si>
  <si>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</si>
  <si>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</si>
  <si>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</si>
  <si>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</si>
  <si>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</si>
  <si>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</si>
  <si>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</si>
  <si>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</si>
  <si>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</si>
  <si>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</si>
  <si>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</si>
  <si>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</si>
  <si>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</si>
  <si>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</si>
  <si>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</si>
  <si>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</si>
  <si>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</si>
  <si>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</si>
  <si>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</si>
  <si>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</si>
  <si>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</si>
  <si>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</si>
  <si>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</si>
  <si>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</si>
  <si>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</si>
  <si>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</si>
  <si>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</si>
  <si>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</si>
  <si>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</si>
  <si>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</si>
  <si>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</si>
  <si>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</si>
  <si>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</si>
  <si>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</si>
  <si>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</si>
  <si>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</si>
  <si>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</si>
  <si>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</si>
  <si>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</si>
  <si>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</si>
  <si>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</si>
  <si>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</si>
  <si>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</si>
  <si>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</si>
  <si>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</si>
  <si>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</si>
  <si>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</si>
  <si>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</si>
  <si>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</si>
  <si>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</si>
  <si>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</si>
  <si>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</si>
  <si>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</si>
  <si>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</si>
  <si>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</si>
  <si>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</si>
  <si>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</si>
  <si>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</si>
  <si>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</si>
  <si>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</si>
  <si>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</si>
  <si>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</si>
  <si>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</si>
  <si>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</si>
  <si>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</si>
  <si>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</si>
  <si>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</si>
  <si>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</si>
  <si>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</si>
  <si>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</si>
  <si>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</si>
  <si>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</si>
  <si>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</si>
  <si>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</si>
  <si>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</si>
  <si>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</si>
  <si>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</si>
  <si>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</si>
  <si>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</si>
  <si>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</si>
  <si>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</si>
  <si>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</si>
  <si>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</si>
  <si>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</si>
  <si>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</si>
  <si>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</si>
  <si>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</si>
  <si>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</si>
  <si>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</si>
  <si>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</si>
  <si>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</si>
  <si>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</si>
  <si>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</si>
  <si>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</si>
  <si>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</si>
  <si>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</si>
  <si>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</si>
  <si>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</si>
  <si>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</si>
  <si>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</si>
  <si>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</si>
  <si>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</si>
  <si>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</si>
  <si>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</si>
  <si>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</si>
  <si>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</si>
  <si>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</si>
  <si>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</si>
  <si>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</si>
  <si>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</si>
  <si>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</si>
  <si>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</si>
  <si>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</si>
  <si>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</si>
  <si>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</si>
  <si>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</si>
  <si>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</si>
  <si>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</si>
  <si>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</si>
  <si>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</si>
  <si>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</si>
  <si>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</si>
  <si>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</si>
  <si>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</si>
  <si>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</si>
  <si>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</si>
  <si>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</si>
  <si>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</si>
  <si>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</si>
  <si>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</si>
  <si>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</si>
  <si>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</si>
  <si>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</si>
  <si>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</si>
  <si>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</si>
  <si>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</si>
  <si>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</si>
  <si>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</si>
  <si>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</si>
  <si>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</si>
  <si>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</si>
  <si>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</si>
  <si>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</si>
  <si>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</si>
  <si>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</si>
  <si>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</si>
  <si>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</si>
  <si>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</si>
  <si>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</si>
  <si>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</si>
  <si>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</si>
  <si>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</si>
  <si>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</si>
  <si>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</si>
  <si>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</si>
  <si>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</si>
  <si>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</si>
  <si>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</si>
  <si>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</si>
  <si>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</si>
  <si>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</si>
  <si>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</si>
  <si>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</si>
  <si>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</si>
  <si>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</si>
  <si>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</si>
  <si>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</si>
  <si>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</si>
  <si>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</si>
  <si>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</si>
  <si>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</si>
  <si>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</si>
  <si>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</si>
  <si>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</si>
  <si>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</si>
  <si>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</si>
  <si>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</si>
  <si>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</si>
  <si>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</si>
  <si>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</si>
  <si>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</si>
  <si>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</si>
  <si>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</si>
  <si>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</si>
  <si>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</si>
  <si>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</si>
  <si>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</si>
  <si>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</si>
  <si>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</si>
  <si>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</si>
  <si>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</si>
  <si>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</si>
  <si>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</si>
  <si>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</si>
  <si>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</si>
  <si>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</si>
  <si>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</si>
  <si>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</si>
  <si>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</si>
  <si>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</si>
  <si>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</si>
  <si>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</si>
  <si>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</si>
  <si>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</si>
  <si>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</si>
  <si>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</si>
  <si>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</si>
  <si>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</si>
  <si>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</si>
  <si>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</si>
  <si>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</si>
  <si>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</si>
  <si>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</si>
  <si>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</si>
  <si>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</si>
  <si>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</si>
  <si>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</si>
  <si>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</si>
  <si>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</si>
  <si>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</si>
  <si>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</si>
  <si>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</si>
  <si>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</si>
  <si>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</si>
  <si>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</si>
  <si>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</si>
  <si>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</si>
  <si>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</si>
  <si>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</si>
  <si>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</si>
  <si>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</si>
  <si>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</si>
  <si>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</si>
  <si>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</si>
  <si>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</si>
  <si>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</si>
  <si>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</si>
  <si>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</si>
  <si>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</si>
  <si>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</si>
  <si>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</si>
  <si>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</si>
  <si>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</si>
  <si>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</si>
  <si>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</si>
  <si>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</si>
  <si>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</si>
  <si>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</si>
  <si>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</si>
  <si>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</si>
  <si>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</si>
  <si>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</si>
  <si>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</si>
  <si>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</si>
  <si>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</si>
  <si>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</si>
  <si>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</si>
  <si>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</si>
  <si>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</si>
  <si>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</si>
  <si>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</si>
  <si>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</si>
  <si>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</si>
  <si>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</si>
  <si>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</si>
  <si>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</si>
  <si>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</si>
  <si>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</si>
  <si>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</si>
  <si>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</si>
  <si>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</si>
  <si>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</si>
  <si>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</si>
  <si>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</si>
  <si>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</si>
  <si>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</si>
  <si>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</si>
  <si>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</si>
  <si>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</si>
  <si>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</si>
  <si>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</si>
  <si>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</si>
  <si>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</si>
  <si>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</si>
  <si>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</si>
  <si>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</si>
  <si>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</si>
  <si>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</si>
  <si>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</si>
  <si>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</si>
  <si>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</si>
  <si>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</si>
  <si>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</si>
  <si>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</si>
  <si>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</si>
  <si>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</si>
  <si>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</si>
  <si>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</si>
  <si>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</si>
  <si>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</si>
  <si>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</si>
  <si>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</si>
  <si>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</si>
  <si>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</si>
  <si>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</si>
  <si>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</si>
  <si>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</si>
  <si>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</si>
  <si>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</si>
  <si>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</si>
  <si>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</si>
  <si>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</si>
  <si>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</si>
  <si>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</si>
  <si>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</si>
  <si>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</si>
  <si>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</si>
  <si>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</si>
  <si>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</si>
  <si>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</si>
  <si>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</si>
  <si>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</si>
  <si>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</si>
  <si>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</si>
  <si>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</si>
  <si>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</si>
  <si>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</si>
  <si>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</si>
  <si>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</si>
  <si>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</si>
  <si>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</si>
  <si>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</si>
  <si>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</si>
  <si>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</si>
  <si>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</si>
  <si>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</si>
  <si>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</si>
  <si>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</si>
  <si>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</si>
  <si>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</si>
  <si>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</si>
  <si>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</si>
  <si>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</si>
  <si>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</si>
  <si>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</si>
  <si>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</si>
  <si>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</si>
  <si>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</si>
  <si>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</si>
  <si>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</si>
  <si>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</si>
  <si>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</si>
  <si>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</si>
  <si>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</si>
  <si>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</si>
  <si>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</si>
  <si>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</si>
  <si>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</si>
  <si>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</si>
  <si>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</si>
  <si>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</si>
  <si>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</si>
  <si>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</si>
  <si>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</si>
  <si>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</si>
  <si>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</si>
  <si>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</si>
  <si>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</si>
  <si>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</si>
  <si>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</si>
  <si>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</si>
  <si>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</si>
  <si>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</si>
  <si>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</si>
  <si>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</si>
  <si>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</si>
  <si>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</si>
  <si>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</si>
  <si>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</si>
  <si>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</si>
  <si>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</si>
  <si>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</si>
  <si>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</si>
  <si>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</si>
  <si>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</si>
  <si>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</si>
  <si>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</si>
  <si>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</si>
  <si>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</si>
  <si>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</si>
  <si>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</si>
  <si>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</si>
  <si>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</si>
  <si>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</si>
  <si>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</si>
  <si>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</si>
  <si>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</si>
  <si>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</si>
  <si>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</si>
  <si>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</si>
  <si>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</si>
  <si>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</si>
  <si>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</si>
  <si>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</si>
  <si>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</si>
  <si>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</si>
  <si>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</si>
  <si>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</si>
  <si>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</si>
  <si>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</si>
  <si>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</si>
  <si>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</si>
  <si>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</si>
  <si>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</si>
  <si>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</si>
  <si>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</si>
  <si>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</si>
  <si>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</si>
  <si>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</si>
  <si>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</si>
  <si>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</si>
  <si>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</si>
  <si>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</si>
  <si>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</si>
  <si>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</si>
  <si>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</si>
  <si>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</si>
  <si>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</si>
  <si>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</si>
  <si>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</si>
  <si>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</si>
  <si>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</si>
  <si>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</si>
  <si>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</si>
  <si>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</si>
  <si>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</si>
  <si>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</si>
  <si>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</si>
  <si>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</si>
  <si>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</si>
  <si>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</si>
  <si>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</si>
  <si>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</si>
  <si>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</si>
  <si>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</si>
  <si>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</si>
  <si>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</si>
  <si>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</si>
  <si>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</si>
  <si>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</si>
  <si>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</si>
  <si>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</si>
  <si>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</si>
  <si>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</si>
  <si>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</si>
  <si>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</si>
  <si>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</si>
  <si>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</si>
  <si>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</si>
  <si>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</si>
  <si>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</si>
  <si>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</si>
  <si>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</si>
  <si>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</si>
  <si>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</si>
  <si>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</si>
  <si>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</si>
  <si>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</si>
  <si>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</si>
  <si>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</si>
  <si>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</si>
  <si>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</si>
  <si>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</si>
  <si>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</si>
  <si>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</si>
  <si>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</si>
  <si>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</si>
  <si>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</si>
  <si>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</si>
  <si>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</si>
  <si>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</si>
  <si>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</si>
  <si>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</si>
  <si>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</si>
  <si>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</si>
  <si>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</si>
  <si>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</si>
  <si>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</si>
  <si>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</si>
  <si>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</si>
  <si>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</si>
  <si>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</si>
  <si>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</si>
  <si>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</si>
  <si>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</si>
  <si>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</si>
  <si>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</si>
  <si>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</si>
  <si>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</si>
  <si>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</si>
  <si>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</si>
  <si>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</si>
  <si>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</si>
  <si>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</si>
  <si>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</si>
  <si>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</si>
  <si>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</si>
  <si>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</si>
  <si>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</si>
  <si>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</si>
  <si>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</si>
  <si>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</si>
  <si>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</si>
  <si>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</si>
  <si>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</si>
  <si>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</si>
  <si>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</si>
  <si>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</si>
  <si>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</si>
  <si>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</si>
  <si>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</si>
  <si>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</si>
  <si>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</si>
  <si>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</si>
  <si>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</si>
  <si>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</si>
  <si>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</si>
  <si>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</si>
  <si>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</si>
  <si>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</si>
  <si>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</si>
  <si>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</si>
  <si>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</si>
  <si>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</si>
  <si>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</si>
  <si>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</si>
  <si>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</si>
  <si>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</si>
  <si>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</si>
  <si>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</si>
  <si>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</si>
  <si>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</si>
  <si>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</si>
  <si>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</si>
  <si>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</si>
  <si>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</si>
  <si>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</si>
  <si>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</si>
  <si>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</si>
  <si>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</si>
  <si>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</si>
  <si>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</si>
  <si>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</si>
  <si>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</si>
  <si>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</si>
  <si>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</si>
  <si>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</si>
  <si>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</si>
  <si>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</si>
  <si>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</si>
  <si>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</si>
  <si>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</si>
  <si>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</si>
  <si>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</si>
  <si>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</si>
  <si>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</si>
  <si>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</si>
  <si>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</si>
  <si>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</si>
  <si>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</si>
  <si>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</si>
  <si>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</si>
  <si>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</si>
  <si>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</si>
  <si>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</si>
  <si>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</si>
  <si>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</si>
  <si>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</si>
  <si>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</si>
  <si>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</si>
  <si>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</si>
  <si>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</si>
  <si>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</si>
  <si>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</si>
  <si>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</si>
  <si>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</si>
  <si>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</si>
  <si>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</si>
  <si>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</si>
  <si>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</si>
  <si>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</si>
  <si>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</si>
  <si>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</si>
  <si>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</si>
  <si>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</si>
  <si>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</si>
  <si>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</si>
  <si>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</si>
  <si>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</si>
  <si>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</si>
  <si>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</si>
  <si>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</si>
  <si>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</si>
  <si>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</si>
  <si>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</si>
  <si>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</si>
  <si>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</si>
  <si>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</si>
  <si>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</si>
  <si>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</si>
  <si>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</si>
  <si>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</si>
  <si>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</si>
  <si>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</si>
  <si>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</si>
  <si>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</si>
  <si>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</si>
  <si>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</si>
  <si>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</si>
  <si>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</si>
  <si>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</si>
  <si>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</si>
  <si>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</si>
  <si>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</si>
  <si>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</si>
  <si>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</si>
  <si>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</si>
  <si>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</si>
  <si>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</si>
  <si>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</si>
  <si>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</si>
  <si>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</si>
  <si>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</si>
  <si>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</si>
  <si>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</si>
  <si>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</si>
  <si>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</si>
  <si>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</si>
  <si>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</si>
  <si>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</si>
  <si>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</si>
  <si>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</si>
  <si>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</si>
  <si>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</si>
  <si>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</si>
  <si>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</si>
  <si>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</si>
  <si>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</si>
  <si>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</si>
  <si>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</si>
  <si>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</si>
  <si>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</si>
  <si>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</si>
  <si>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</si>
  <si>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</si>
  <si>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</si>
  <si>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</si>
  <si>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</si>
  <si>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</si>
  <si>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</si>
  <si>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</si>
  <si>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</si>
  <si>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</si>
  <si>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</si>
  <si>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</si>
  <si>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</si>
  <si>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</si>
  <si>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</si>
  <si>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</si>
  <si>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</si>
  <si>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</si>
  <si>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</si>
  <si>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</si>
  <si>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</si>
  <si>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</si>
  <si>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</si>
  <si>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</si>
  <si>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</si>
  <si>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</si>
  <si>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</si>
  <si>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</si>
  <si>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</si>
  <si>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</si>
  <si>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</si>
  <si>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</si>
  <si>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</si>
  <si>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</si>
  <si>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</si>
  <si>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</si>
  <si>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</si>
  <si>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</si>
  <si>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</si>
  <si>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</si>
  <si>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</si>
  <si>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</si>
  <si>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</si>
  <si>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</si>
  <si>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</si>
  <si>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</si>
  <si>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</si>
  <si>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</si>
  <si>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</si>
  <si>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</si>
  <si>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</si>
  <si>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</si>
  <si>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</si>
  <si>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</si>
  <si>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</si>
  <si>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</si>
  <si>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</si>
  <si>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</si>
  <si>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</si>
  <si>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</si>
  <si>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</si>
  <si>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</si>
  <si>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</si>
  <si>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</si>
  <si>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</si>
  <si>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</si>
  <si>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</si>
  <si>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</si>
  <si>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</si>
  <si>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</si>
  <si>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</si>
  <si>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</si>
  <si>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</si>
  <si>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</si>
  <si>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</si>
  <si>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</si>
  <si>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</si>
  <si>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</si>
  <si>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</si>
  <si>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</si>
  <si>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</si>
  <si>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</si>
  <si>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</si>
  <si>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</si>
  <si>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</si>
  <si>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</si>
  <si>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</si>
  <si>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</si>
  <si>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</si>
  <si>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</si>
  <si>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</si>
  <si>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</si>
  <si>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</si>
  <si>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</si>
  <si>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</si>
  <si>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</si>
  <si>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</si>
  <si>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</si>
  <si>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</si>
  <si>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</si>
  <si>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</si>
  <si>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</si>
  <si>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</si>
  <si>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</si>
  <si>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</si>
  <si>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</si>
  <si>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</si>
  <si>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</si>
  <si>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</si>
  <si>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</si>
  <si>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</si>
  <si>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</si>
  <si>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</si>
  <si>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</si>
  <si>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</si>
  <si>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</si>
  <si>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</si>
  <si>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</si>
  <si>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</si>
  <si>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</si>
  <si>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</si>
  <si>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</si>
  <si>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</si>
  <si>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</si>
  <si>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</si>
  <si>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</si>
  <si>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</si>
  <si>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</si>
  <si>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</si>
  <si>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</si>
  <si>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</si>
  <si>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</si>
  <si>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</si>
  <si>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</si>
  <si>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</si>
  <si>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</si>
  <si>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</si>
  <si>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</si>
  <si>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</si>
  <si>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</si>
  <si>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</si>
  <si>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</si>
  <si>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</si>
  <si>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</si>
  <si>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</si>
  <si>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</si>
  <si>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</si>
  <si>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</si>
  <si>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</si>
  <si>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</si>
  <si>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</si>
  <si>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</si>
  <si>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</si>
  <si>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</si>
  <si>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</si>
  <si>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</si>
  <si>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</si>
  <si>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</si>
  <si>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</si>
  <si>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</si>
  <si>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</si>
  <si>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</si>
  <si>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</si>
  <si>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</si>
  <si>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</si>
  <si>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</si>
  <si>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</si>
  <si>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</si>
  <si>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</si>
  <si>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</si>
  <si>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</si>
  <si>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</si>
  <si>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</si>
  <si>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</si>
  <si>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</si>
  <si>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</si>
  <si>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</si>
  <si>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</si>
  <si>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</si>
  <si>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</si>
  <si>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</si>
  <si>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</si>
  <si>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</si>
  <si>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</si>
  <si>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</si>
  <si>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</si>
  <si>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</si>
  <si>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</si>
  <si>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</si>
  <si>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</si>
  <si>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</si>
  <si>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</si>
  <si>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調査の種類</t>
    <rPh sb="0" eb="2">
      <t>チョウサ</t>
    </rPh>
    <rPh sb="3" eb="5">
      <t>シュルイ</t>
    </rPh>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</si>
  <si>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</si>
  <si>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</si>
  <si>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</si>
  <si>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</si>
  <si>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</si>
  <si>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</si>
  <si>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</si>
  <si>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</si>
  <si>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</si>
  <si>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第二地下水基準
(mg/L)</t>
    <rPh sb="0" eb="2">
      <t>ダイニ</t>
    </rPh>
    <rPh sb="2" eb="5">
      <t>チカスイ</t>
    </rPh>
    <rPh sb="5" eb="7">
      <t>キジュン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</si>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</sst>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D:\Users\71078784\HitachiXPC\Desktop\SYSTEM_05_&#31532;3&#26465;1&#38917;&#35519;&#26619;&#32080;&#26524;&#22577;&#21578;&#26360;&#12398;&#23529;&#26619;.xls" TargetMode="External"/><Relationship Id="rId1" Type="http://schemas.openxmlformats.org/officeDocument/2006/relationships/externalLinkPath" Target="https://hitachigroup.sharepoint.com/Users/71078784/HitachiXPC/Desktop/SYSTEM_05_&#31532;3&#26465;1&#38917;&#35519;&#26619;&#32080;&#26524;&#22577;&#21578;&#26360;&#12398;&#2352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起案用紙_本庁"/>
      <sheetName val="起案用紙_多摩環"/>
      <sheetName val="審査書"/>
      <sheetName val="測定結果"/>
      <sheetName val="要措置区域の指定基準の確認"/>
      <sheetName val="特例区域等の確認"/>
      <sheetName val="コード表"/>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dimension ref="A1:U44"/>
  <sheetViews>
    <sheetView showGridLines="0" tabSelected="1" zoomScaleNormal="100" zoomScaleSheetLayoutView="100" workbookViewId="0"/>
  </sheetViews>
  <sheetFormatPr defaultColWidth="9" defaultRowHeight="14"/>
  <cols>
    <col min="1" max="2" width="2.75" style="44" customWidth="1"/>
    <col min="3" max="3" width="4.25" style="44" customWidth="1"/>
    <col min="4" max="4" width="10.25" style="44" bestFit="1" customWidth="1"/>
    <col min="5" max="5" width="8.58203125" style="44" bestFit="1" customWidth="1"/>
    <col min="6" max="9" width="8.58203125" style="44" customWidth="1"/>
    <col min="10" max="10" width="10.25" style="44" bestFit="1" customWidth="1"/>
    <col min="11" max="11" width="15.58203125" style="44" customWidth="1"/>
    <col min="12" max="12" width="22.25" style="44" customWidth="1"/>
    <col min="13" max="15" width="8.58203125" style="44" customWidth="1"/>
    <col min="16" max="17" width="2.75" style="44" customWidth="1"/>
    <col min="18" max="18" width="2.75" style="46" customWidth="1"/>
    <col min="19" max="19" width="13" style="55" bestFit="1" customWidth="1"/>
    <col min="20" max="20" width="19.25" style="64" bestFit="1" customWidth="1"/>
    <col min="21" max="16384" width="9" style="46"/>
  </cols>
  <sheetData>
    <row r="1" spans="1:21" ht="15" customHeight="1">
      <c r="B1" s="44" t="s">
        <v>1033</v>
      </c>
      <c r="C1" s="45"/>
      <c r="S1" s="100" t="s">
        <v>0</v>
      </c>
      <c r="T1" s="100"/>
      <c r="U1" s="93">
        <v>1</v>
      </c>
    </row>
    <row r="2" spans="1:21">
      <c r="B2" s="47"/>
      <c r="C2" s="44" t="s">
        <v>1020</v>
      </c>
      <c r="D2" s="48"/>
      <c r="E2" s="48"/>
      <c r="F2" s="48"/>
      <c r="G2" s="48"/>
      <c r="H2" s="48"/>
      <c r="I2" s="48"/>
      <c r="J2" s="48"/>
      <c r="K2" s="48"/>
      <c r="L2" s="48"/>
      <c r="M2" s="48"/>
      <c r="N2" s="48"/>
      <c r="O2" s="48"/>
      <c r="P2" s="49"/>
      <c r="S2" s="50" t="s">
        <v>1</v>
      </c>
      <c r="T2" s="51" t="s">
        <v>2</v>
      </c>
    </row>
    <row r="3" spans="1:21" ht="8.65" customHeight="1">
      <c r="B3" s="52"/>
      <c r="P3" s="53"/>
      <c r="S3" s="50"/>
      <c r="T3" s="51"/>
    </row>
    <row r="4" spans="1:21">
      <c r="B4" s="52"/>
      <c r="C4" s="101" t="s">
        <v>6</v>
      </c>
      <c r="D4" s="101" t="s">
        <v>1021</v>
      </c>
      <c r="E4" s="101" t="s">
        <v>1022</v>
      </c>
      <c r="F4" s="98" t="s">
        <v>1026</v>
      </c>
      <c r="G4" s="102"/>
      <c r="H4" s="102"/>
      <c r="I4" s="99"/>
      <c r="J4" s="101" t="s">
        <v>1023</v>
      </c>
      <c r="K4" s="101" t="s">
        <v>1024</v>
      </c>
      <c r="L4" s="101" t="s">
        <v>1025</v>
      </c>
      <c r="M4" s="101" t="s">
        <v>926</v>
      </c>
      <c r="N4" s="101" t="s">
        <v>920</v>
      </c>
      <c r="O4" s="95" t="s">
        <v>1031</v>
      </c>
      <c r="P4" s="53"/>
      <c r="S4" s="54"/>
      <c r="T4" s="46"/>
    </row>
    <row r="5" spans="1:21">
      <c r="B5" s="52"/>
      <c r="C5" s="96"/>
      <c r="D5" s="96"/>
      <c r="E5" s="96"/>
      <c r="F5" s="98" t="s">
        <v>1027</v>
      </c>
      <c r="G5" s="99"/>
      <c r="H5" s="98" t="s">
        <v>1028</v>
      </c>
      <c r="I5" s="99"/>
      <c r="J5" s="96"/>
      <c r="K5" s="96"/>
      <c r="L5" s="96"/>
      <c r="M5" s="96"/>
      <c r="N5" s="96"/>
      <c r="O5" s="96"/>
      <c r="P5" s="53"/>
      <c r="S5" s="54"/>
      <c r="T5" s="46"/>
    </row>
    <row r="6" spans="1:21">
      <c r="B6" s="52"/>
      <c r="C6" s="97"/>
      <c r="D6" s="97"/>
      <c r="E6" s="97"/>
      <c r="F6" s="88" t="s">
        <v>1029</v>
      </c>
      <c r="G6" s="88" t="s">
        <v>1030</v>
      </c>
      <c r="H6" s="88" t="s">
        <v>1029</v>
      </c>
      <c r="I6" s="88" t="s">
        <v>1030</v>
      </c>
      <c r="J6" s="97"/>
      <c r="K6" s="97"/>
      <c r="L6" s="97"/>
      <c r="M6" s="97"/>
      <c r="N6" s="97"/>
      <c r="O6" s="97"/>
      <c r="P6" s="53"/>
      <c r="S6" s="54"/>
      <c r="T6" s="46"/>
    </row>
    <row r="7" spans="1:21" s="69" customFormat="1" ht="19.899999999999999" customHeight="1">
      <c r="A7" s="65"/>
      <c r="B7" s="66"/>
      <c r="C7" s="67">
        <f>ROW()-6</f>
        <v>1</v>
      </c>
      <c r="D7" s="1"/>
      <c r="E7" s="1"/>
      <c r="F7" s="89"/>
      <c r="G7" s="89"/>
      <c r="H7" s="89"/>
      <c r="I7" s="89"/>
      <c r="J7" s="75"/>
      <c r="K7" s="1"/>
      <c r="L7" s="41"/>
      <c r="M7" s="78" t="str">
        <f>IF(D7="","",IF(D7="水質","mg/L","ppm"))</f>
        <v/>
      </c>
      <c r="N7" s="78" t="str">
        <f>IF(D7="大気","－",IF(L7="","",VLOOKUP(L7,基準値マスタ!$A$2:$I$37,7,FALSE)))</f>
        <v/>
      </c>
      <c r="O7" s="89"/>
      <c r="P7" s="68"/>
      <c r="Q7" s="65"/>
      <c r="S7" s="70" t="s">
        <v>3</v>
      </c>
      <c r="T7" s="71" t="str">
        <f>IF(AND(D7="",E7="",F7="",G7="",H7="",I7="",J7="",K7="",L7="",O7=""),"（エラー）未入力",IF(OR(D7="",E7="",F7="",G7="",H7="",I7="",J7="",K7="",L7="",O7=""),"（エラー）一部未入力",IF(ISERROR(VALUE(J7)),"（エラー）形式に不備あり","（正常）入力済み")))</f>
        <v>（エラー）未入力</v>
      </c>
      <c r="U7" s="69" t="s">
        <v>895</v>
      </c>
    </row>
    <row r="8" spans="1:21" s="69" customFormat="1" ht="19.899999999999999" customHeight="1">
      <c r="A8" s="65"/>
      <c r="B8" s="66"/>
      <c r="C8" s="67">
        <f t="shared" ref="C8:C41" si="0">ROW()-6</f>
        <v>2</v>
      </c>
      <c r="D8" s="2"/>
      <c r="E8" s="2"/>
      <c r="F8" s="90"/>
      <c r="G8" s="90"/>
      <c r="H8" s="90"/>
      <c r="I8" s="90"/>
      <c r="J8" s="76"/>
      <c r="K8" s="2"/>
      <c r="L8" s="77"/>
      <c r="M8" s="78" t="str">
        <f t="shared" ref="M8:M41" si="1">IF(D8="","",IF(D8="水質","mg/L","ppm"))</f>
        <v/>
      </c>
      <c r="N8" s="78" t="str">
        <f>IF(D8="大気","－",IF(L8="","",VLOOKUP(L8,基準値マスタ!$A$2:$I$37,7,FALSE)))</f>
        <v/>
      </c>
      <c r="O8" s="90"/>
      <c r="P8" s="68"/>
      <c r="Q8" s="65"/>
      <c r="S8" s="70" t="s">
        <v>4</v>
      </c>
      <c r="T8" s="71" t="str">
        <f t="shared" ref="T8:T41" si="2">IF(AND(D8="",E8="",F8="",G8="",H8="",I8="",J8="",K8="",L8="",O8=""),"（複数入力）未入力",IF(OR(D8="",E8="",F8="",G8="",H8="",I8="",J8="",K8="",L8="",O8=""),"（エラー）一部未入力",IF(ISERROR(VALUE(J8)),"（エラー）形式に不備あり","（正常）入力済み")))</f>
        <v>（複数入力）未入力</v>
      </c>
    </row>
    <row r="9" spans="1:21" s="69" customFormat="1" ht="19.899999999999999" customHeight="1">
      <c r="A9" s="65"/>
      <c r="B9" s="66"/>
      <c r="C9" s="67">
        <f t="shared" si="0"/>
        <v>3</v>
      </c>
      <c r="D9" s="2"/>
      <c r="E9" s="2"/>
      <c r="F9" s="90"/>
      <c r="G9" s="90"/>
      <c r="H9" s="90"/>
      <c r="I9" s="90"/>
      <c r="J9" s="76"/>
      <c r="K9" s="2"/>
      <c r="L9" s="77"/>
      <c r="M9" s="78" t="str">
        <f t="shared" si="1"/>
        <v/>
      </c>
      <c r="N9" s="78" t="str">
        <f>IF(D9="大気","－",IF(L9="","",VLOOKUP(L9,基準値マスタ!$A$2:$I$37,7,FALSE)))</f>
        <v/>
      </c>
      <c r="O9" s="90"/>
      <c r="P9" s="68"/>
      <c r="Q9" s="65"/>
      <c r="S9" s="70" t="s">
        <v>4</v>
      </c>
      <c r="T9" s="71" t="str">
        <f t="shared" si="2"/>
        <v>（複数入力）未入力</v>
      </c>
    </row>
    <row r="10" spans="1:21" s="69" customFormat="1" ht="19.899999999999999" customHeight="1">
      <c r="A10" s="65"/>
      <c r="B10" s="66"/>
      <c r="C10" s="67">
        <f t="shared" si="0"/>
        <v>4</v>
      </c>
      <c r="D10" s="2"/>
      <c r="E10" s="2"/>
      <c r="F10" s="90"/>
      <c r="G10" s="90"/>
      <c r="H10" s="90"/>
      <c r="I10" s="90"/>
      <c r="J10" s="76"/>
      <c r="K10" s="2"/>
      <c r="L10" s="77"/>
      <c r="M10" s="78" t="str">
        <f t="shared" si="1"/>
        <v/>
      </c>
      <c r="N10" s="78" t="str">
        <f>IF(D10="大気","－",IF(L10="","",VLOOKUP(L10,基準値マスタ!$A$2:$I$37,7,FALSE)))</f>
        <v/>
      </c>
      <c r="O10" s="90"/>
      <c r="P10" s="68"/>
      <c r="Q10" s="65"/>
      <c r="S10" s="70" t="s">
        <v>4</v>
      </c>
      <c r="T10" s="71" t="str">
        <f t="shared" si="2"/>
        <v>（複数入力）未入力</v>
      </c>
    </row>
    <row r="11" spans="1:21" s="69" customFormat="1" ht="19.899999999999999" customHeight="1">
      <c r="A11" s="65"/>
      <c r="B11" s="66"/>
      <c r="C11" s="67">
        <f t="shared" si="0"/>
        <v>5</v>
      </c>
      <c r="D11" s="2"/>
      <c r="E11" s="2"/>
      <c r="F11" s="90"/>
      <c r="G11" s="90"/>
      <c r="H11" s="90"/>
      <c r="I11" s="90"/>
      <c r="J11" s="76"/>
      <c r="K11" s="2"/>
      <c r="L11" s="77"/>
      <c r="M11" s="78" t="str">
        <f t="shared" si="1"/>
        <v/>
      </c>
      <c r="N11" s="78" t="str">
        <f>IF(D11="大気","－",IF(L11="","",VLOOKUP(L11,基準値マスタ!$A$2:$I$37,7,FALSE)))</f>
        <v/>
      </c>
      <c r="O11" s="90"/>
      <c r="P11" s="68"/>
      <c r="Q11" s="65"/>
      <c r="S11" s="70" t="s">
        <v>4</v>
      </c>
      <c r="T11" s="71" t="str">
        <f t="shared" si="2"/>
        <v>（複数入力）未入力</v>
      </c>
    </row>
    <row r="12" spans="1:21" s="69" customFormat="1" ht="19.899999999999999" customHeight="1">
      <c r="A12" s="65"/>
      <c r="B12" s="66"/>
      <c r="C12" s="67">
        <f t="shared" si="0"/>
        <v>6</v>
      </c>
      <c r="D12" s="2"/>
      <c r="E12" s="2"/>
      <c r="F12" s="90"/>
      <c r="G12" s="90"/>
      <c r="H12" s="90"/>
      <c r="I12" s="90"/>
      <c r="J12" s="76"/>
      <c r="K12" s="2"/>
      <c r="L12" s="77"/>
      <c r="M12" s="78" t="str">
        <f t="shared" si="1"/>
        <v/>
      </c>
      <c r="N12" s="78" t="str">
        <f>IF(D12="大気","－",IF(L12="","",VLOOKUP(L12,基準値マスタ!$A$2:$I$37,7,FALSE)))</f>
        <v/>
      </c>
      <c r="O12" s="90"/>
      <c r="P12" s="68"/>
      <c r="Q12" s="65"/>
      <c r="S12" s="70" t="s">
        <v>4</v>
      </c>
      <c r="T12" s="71" t="str">
        <f t="shared" si="2"/>
        <v>（複数入力）未入力</v>
      </c>
    </row>
    <row r="13" spans="1:21" s="69" customFormat="1" ht="19.899999999999999" customHeight="1">
      <c r="A13" s="65"/>
      <c r="B13" s="66"/>
      <c r="C13" s="67">
        <f t="shared" si="0"/>
        <v>7</v>
      </c>
      <c r="D13" s="2"/>
      <c r="E13" s="2"/>
      <c r="F13" s="90"/>
      <c r="G13" s="90"/>
      <c r="H13" s="90"/>
      <c r="I13" s="90"/>
      <c r="J13" s="76"/>
      <c r="K13" s="2"/>
      <c r="L13" s="77"/>
      <c r="M13" s="78" t="str">
        <f t="shared" si="1"/>
        <v/>
      </c>
      <c r="N13" s="78" t="str">
        <f>IF(D13="大気","－",IF(L13="","",VLOOKUP(L13,基準値マスタ!$A$2:$I$37,7,FALSE)))</f>
        <v/>
      </c>
      <c r="O13" s="90"/>
      <c r="P13" s="68"/>
      <c r="Q13" s="65"/>
      <c r="S13" s="70" t="s">
        <v>4</v>
      </c>
      <c r="T13" s="71" t="str">
        <f t="shared" si="2"/>
        <v>（複数入力）未入力</v>
      </c>
    </row>
    <row r="14" spans="1:21" s="69" customFormat="1" ht="19.899999999999999" customHeight="1">
      <c r="A14" s="65"/>
      <c r="B14" s="66"/>
      <c r="C14" s="67">
        <f t="shared" si="0"/>
        <v>8</v>
      </c>
      <c r="D14" s="2"/>
      <c r="E14" s="2"/>
      <c r="F14" s="90"/>
      <c r="G14" s="90"/>
      <c r="H14" s="90"/>
      <c r="I14" s="90"/>
      <c r="J14" s="76"/>
      <c r="K14" s="2"/>
      <c r="L14" s="77"/>
      <c r="M14" s="78" t="str">
        <f t="shared" si="1"/>
        <v/>
      </c>
      <c r="N14" s="78" t="str">
        <f>IF(D14="大気","－",IF(L14="","",VLOOKUP(L14,基準値マスタ!$A$2:$I$37,7,FALSE)))</f>
        <v/>
      </c>
      <c r="O14" s="90"/>
      <c r="P14" s="68"/>
      <c r="Q14" s="65"/>
      <c r="S14" s="70" t="s">
        <v>4</v>
      </c>
      <c r="T14" s="71" t="str">
        <f t="shared" si="2"/>
        <v>（複数入力）未入力</v>
      </c>
    </row>
    <row r="15" spans="1:21" s="69" customFormat="1" ht="19.899999999999999" customHeight="1">
      <c r="A15" s="65"/>
      <c r="B15" s="66"/>
      <c r="C15" s="67">
        <f t="shared" si="0"/>
        <v>9</v>
      </c>
      <c r="D15" s="2"/>
      <c r="E15" s="2"/>
      <c r="F15" s="90"/>
      <c r="G15" s="90"/>
      <c r="H15" s="90"/>
      <c r="I15" s="90"/>
      <c r="J15" s="76"/>
      <c r="K15" s="2"/>
      <c r="L15" s="77"/>
      <c r="M15" s="78" t="str">
        <f t="shared" si="1"/>
        <v/>
      </c>
      <c r="N15" s="78" t="str">
        <f>IF(D15="大気","－",IF(L15="","",VLOOKUP(L15,基準値マスタ!$A$2:$I$37,7,FALSE)))</f>
        <v/>
      </c>
      <c r="O15" s="90"/>
      <c r="P15" s="68"/>
      <c r="Q15" s="65"/>
      <c r="S15" s="70" t="s">
        <v>4</v>
      </c>
      <c r="T15" s="71" t="str">
        <f t="shared" si="2"/>
        <v>（複数入力）未入力</v>
      </c>
    </row>
    <row r="16" spans="1:21" s="69" customFormat="1" ht="19.899999999999999" customHeight="1">
      <c r="A16" s="65"/>
      <c r="B16" s="66"/>
      <c r="C16" s="67">
        <f t="shared" si="0"/>
        <v>10</v>
      </c>
      <c r="D16" s="2"/>
      <c r="E16" s="2"/>
      <c r="F16" s="90"/>
      <c r="G16" s="90"/>
      <c r="H16" s="90"/>
      <c r="I16" s="90"/>
      <c r="J16" s="76"/>
      <c r="K16" s="2"/>
      <c r="L16" s="77"/>
      <c r="M16" s="78" t="str">
        <f t="shared" si="1"/>
        <v/>
      </c>
      <c r="N16" s="78" t="str">
        <f>IF(D16="大気","－",IF(L16="","",VLOOKUP(L16,基準値マスタ!$A$2:$I$37,7,FALSE)))</f>
        <v/>
      </c>
      <c r="O16" s="90"/>
      <c r="P16" s="68"/>
      <c r="Q16" s="65"/>
      <c r="S16" s="70" t="s">
        <v>4</v>
      </c>
      <c r="T16" s="71" t="str">
        <f t="shared" si="2"/>
        <v>（複数入力）未入力</v>
      </c>
    </row>
    <row r="17" spans="1:20" s="69" customFormat="1" ht="19.899999999999999" customHeight="1">
      <c r="A17" s="65"/>
      <c r="B17" s="66"/>
      <c r="C17" s="67">
        <f t="shared" si="0"/>
        <v>11</v>
      </c>
      <c r="D17" s="2"/>
      <c r="E17" s="2"/>
      <c r="F17" s="90"/>
      <c r="G17" s="90"/>
      <c r="H17" s="90"/>
      <c r="I17" s="90"/>
      <c r="J17" s="76"/>
      <c r="K17" s="2"/>
      <c r="L17" s="77"/>
      <c r="M17" s="78" t="str">
        <f t="shared" si="1"/>
        <v/>
      </c>
      <c r="N17" s="78" t="str">
        <f>IF(D17="大気","－",IF(L17="","",VLOOKUP(L17,基準値マスタ!$A$2:$I$37,7,FALSE)))</f>
        <v/>
      </c>
      <c r="O17" s="90"/>
      <c r="P17" s="68"/>
      <c r="Q17" s="65"/>
      <c r="S17" s="70" t="s">
        <v>4</v>
      </c>
      <c r="T17" s="71" t="str">
        <f t="shared" si="2"/>
        <v>（複数入力）未入力</v>
      </c>
    </row>
    <row r="18" spans="1:20" s="69" customFormat="1" ht="19.899999999999999" customHeight="1">
      <c r="A18" s="65"/>
      <c r="B18" s="66"/>
      <c r="C18" s="67">
        <f t="shared" si="0"/>
        <v>12</v>
      </c>
      <c r="D18" s="2"/>
      <c r="E18" s="2"/>
      <c r="F18" s="90"/>
      <c r="G18" s="90"/>
      <c r="H18" s="90"/>
      <c r="I18" s="90"/>
      <c r="J18" s="76"/>
      <c r="K18" s="2"/>
      <c r="L18" s="77"/>
      <c r="M18" s="78" t="str">
        <f t="shared" si="1"/>
        <v/>
      </c>
      <c r="N18" s="78" t="str">
        <f>IF(D18="大気","－",IF(L18="","",VLOOKUP(L18,基準値マスタ!$A$2:$I$37,7,FALSE)))</f>
        <v/>
      </c>
      <c r="O18" s="90"/>
      <c r="P18" s="68"/>
      <c r="Q18" s="65"/>
      <c r="S18" s="70" t="s">
        <v>4</v>
      </c>
      <c r="T18" s="71" t="str">
        <f t="shared" si="2"/>
        <v>（複数入力）未入力</v>
      </c>
    </row>
    <row r="19" spans="1:20" s="69" customFormat="1" ht="19.899999999999999" customHeight="1">
      <c r="A19" s="65"/>
      <c r="B19" s="66"/>
      <c r="C19" s="67">
        <f t="shared" si="0"/>
        <v>13</v>
      </c>
      <c r="D19" s="2"/>
      <c r="E19" s="2"/>
      <c r="F19" s="90"/>
      <c r="G19" s="90"/>
      <c r="H19" s="90"/>
      <c r="I19" s="90"/>
      <c r="J19" s="76"/>
      <c r="K19" s="2"/>
      <c r="L19" s="77"/>
      <c r="M19" s="78" t="str">
        <f t="shared" si="1"/>
        <v/>
      </c>
      <c r="N19" s="78" t="str">
        <f>IF(D19="大気","－",IF(L19="","",VLOOKUP(L19,基準値マスタ!$A$2:$I$37,7,FALSE)))</f>
        <v/>
      </c>
      <c r="O19" s="90"/>
      <c r="P19" s="68"/>
      <c r="Q19" s="65"/>
      <c r="S19" s="70" t="s">
        <v>4</v>
      </c>
      <c r="T19" s="71" t="str">
        <f t="shared" si="2"/>
        <v>（複数入力）未入力</v>
      </c>
    </row>
    <row r="20" spans="1:20" s="69" customFormat="1" ht="19.899999999999999" customHeight="1">
      <c r="A20" s="65"/>
      <c r="B20" s="66"/>
      <c r="C20" s="67">
        <f t="shared" si="0"/>
        <v>14</v>
      </c>
      <c r="D20" s="2"/>
      <c r="E20" s="2"/>
      <c r="F20" s="90"/>
      <c r="G20" s="90"/>
      <c r="H20" s="90"/>
      <c r="I20" s="90"/>
      <c r="J20" s="76"/>
      <c r="K20" s="2"/>
      <c r="L20" s="77"/>
      <c r="M20" s="78" t="str">
        <f t="shared" si="1"/>
        <v/>
      </c>
      <c r="N20" s="78" t="str">
        <f>IF(D20="大気","－",IF(L20="","",VLOOKUP(L20,基準値マスタ!$A$2:$I$37,7,FALSE)))</f>
        <v/>
      </c>
      <c r="O20" s="90"/>
      <c r="P20" s="68"/>
      <c r="Q20" s="65"/>
      <c r="S20" s="70" t="s">
        <v>4</v>
      </c>
      <c r="T20" s="71" t="str">
        <f t="shared" si="2"/>
        <v>（複数入力）未入力</v>
      </c>
    </row>
    <row r="21" spans="1:20" s="69" customFormat="1" ht="19.899999999999999" customHeight="1">
      <c r="A21" s="65"/>
      <c r="B21" s="66"/>
      <c r="C21" s="67">
        <f t="shared" si="0"/>
        <v>15</v>
      </c>
      <c r="D21" s="2"/>
      <c r="E21" s="2"/>
      <c r="F21" s="90"/>
      <c r="G21" s="90"/>
      <c r="H21" s="90"/>
      <c r="I21" s="90"/>
      <c r="J21" s="76"/>
      <c r="K21" s="2"/>
      <c r="L21" s="77"/>
      <c r="M21" s="78" t="str">
        <f t="shared" si="1"/>
        <v/>
      </c>
      <c r="N21" s="78" t="str">
        <f>IF(D21="大気","－",IF(L21="","",VLOOKUP(L21,基準値マスタ!$A$2:$I$37,7,FALSE)))</f>
        <v/>
      </c>
      <c r="O21" s="90"/>
      <c r="P21" s="68"/>
      <c r="Q21" s="65"/>
      <c r="S21" s="70" t="s">
        <v>4</v>
      </c>
      <c r="T21" s="71" t="str">
        <f t="shared" si="2"/>
        <v>（複数入力）未入力</v>
      </c>
    </row>
    <row r="22" spans="1:20" s="69" customFormat="1" ht="19.899999999999999" customHeight="1">
      <c r="A22" s="65"/>
      <c r="B22" s="66"/>
      <c r="C22" s="67">
        <f t="shared" si="0"/>
        <v>16</v>
      </c>
      <c r="D22" s="2"/>
      <c r="E22" s="2"/>
      <c r="F22" s="90"/>
      <c r="G22" s="90"/>
      <c r="H22" s="90"/>
      <c r="I22" s="90"/>
      <c r="J22" s="76"/>
      <c r="K22" s="2"/>
      <c r="L22" s="77"/>
      <c r="M22" s="78" t="str">
        <f t="shared" si="1"/>
        <v/>
      </c>
      <c r="N22" s="78" t="str">
        <f>IF(D22="大気","－",IF(L22="","",VLOOKUP(L22,基準値マスタ!$A$2:$I$37,7,FALSE)))</f>
        <v/>
      </c>
      <c r="O22" s="90"/>
      <c r="P22" s="68"/>
      <c r="Q22" s="65"/>
      <c r="S22" s="70" t="s">
        <v>4</v>
      </c>
      <c r="T22" s="71" t="str">
        <f t="shared" si="2"/>
        <v>（複数入力）未入力</v>
      </c>
    </row>
    <row r="23" spans="1:20" s="69" customFormat="1" ht="19.899999999999999" customHeight="1">
      <c r="A23" s="65"/>
      <c r="B23" s="66"/>
      <c r="C23" s="67">
        <f t="shared" si="0"/>
        <v>17</v>
      </c>
      <c r="D23" s="2"/>
      <c r="E23" s="2"/>
      <c r="F23" s="90"/>
      <c r="G23" s="90"/>
      <c r="H23" s="90"/>
      <c r="I23" s="90"/>
      <c r="J23" s="76"/>
      <c r="K23" s="2"/>
      <c r="L23" s="77"/>
      <c r="M23" s="78" t="str">
        <f t="shared" si="1"/>
        <v/>
      </c>
      <c r="N23" s="78" t="str">
        <f>IF(D23="大気","－",IF(L23="","",VLOOKUP(L23,基準値マスタ!$A$2:$I$37,7,FALSE)))</f>
        <v/>
      </c>
      <c r="O23" s="90"/>
      <c r="P23" s="68"/>
      <c r="Q23" s="65"/>
      <c r="S23" s="70" t="s">
        <v>4</v>
      </c>
      <c r="T23" s="71" t="str">
        <f t="shared" si="2"/>
        <v>（複数入力）未入力</v>
      </c>
    </row>
    <row r="24" spans="1:20" s="69" customFormat="1" ht="19.899999999999999" customHeight="1">
      <c r="A24" s="65"/>
      <c r="B24" s="66"/>
      <c r="C24" s="67">
        <f t="shared" si="0"/>
        <v>18</v>
      </c>
      <c r="D24" s="2"/>
      <c r="E24" s="2"/>
      <c r="F24" s="90"/>
      <c r="G24" s="90"/>
      <c r="H24" s="90"/>
      <c r="I24" s="90"/>
      <c r="J24" s="76"/>
      <c r="K24" s="2"/>
      <c r="L24" s="77"/>
      <c r="M24" s="78" t="str">
        <f t="shared" si="1"/>
        <v/>
      </c>
      <c r="N24" s="78" t="str">
        <f>IF(D24="大気","－",IF(L24="","",VLOOKUP(L24,基準値マスタ!$A$2:$I$37,7,FALSE)))</f>
        <v/>
      </c>
      <c r="O24" s="90"/>
      <c r="P24" s="68"/>
      <c r="Q24" s="65"/>
      <c r="S24" s="70" t="s">
        <v>4</v>
      </c>
      <c r="T24" s="71" t="str">
        <f t="shared" si="2"/>
        <v>（複数入力）未入力</v>
      </c>
    </row>
    <row r="25" spans="1:20" s="69" customFormat="1" ht="19.899999999999999" customHeight="1">
      <c r="A25" s="65"/>
      <c r="B25" s="66"/>
      <c r="C25" s="67">
        <f t="shared" si="0"/>
        <v>19</v>
      </c>
      <c r="D25" s="2"/>
      <c r="E25" s="2"/>
      <c r="F25" s="90"/>
      <c r="G25" s="90"/>
      <c r="H25" s="90"/>
      <c r="I25" s="90"/>
      <c r="J25" s="76"/>
      <c r="K25" s="2"/>
      <c r="L25" s="77"/>
      <c r="M25" s="78" t="str">
        <f t="shared" si="1"/>
        <v/>
      </c>
      <c r="N25" s="78" t="str">
        <f>IF(D25="大気","－",IF(L25="","",VLOOKUP(L25,基準値マスタ!$A$2:$I$37,7,FALSE)))</f>
        <v/>
      </c>
      <c r="O25" s="90"/>
      <c r="P25" s="68"/>
      <c r="Q25" s="65"/>
      <c r="S25" s="70" t="s">
        <v>4</v>
      </c>
      <c r="T25" s="71" t="str">
        <f t="shared" si="2"/>
        <v>（複数入力）未入力</v>
      </c>
    </row>
    <row r="26" spans="1:20" s="69" customFormat="1" ht="19.899999999999999" customHeight="1">
      <c r="A26" s="65"/>
      <c r="B26" s="66"/>
      <c r="C26" s="67">
        <f t="shared" si="0"/>
        <v>20</v>
      </c>
      <c r="D26" s="2"/>
      <c r="E26" s="2"/>
      <c r="F26" s="90"/>
      <c r="G26" s="90"/>
      <c r="H26" s="90"/>
      <c r="I26" s="90"/>
      <c r="J26" s="76"/>
      <c r="K26" s="2"/>
      <c r="L26" s="77"/>
      <c r="M26" s="78" t="str">
        <f t="shared" si="1"/>
        <v/>
      </c>
      <c r="N26" s="78" t="str">
        <f>IF(D26="大気","－",IF(L26="","",VLOOKUP(L26,基準値マスタ!$A$2:$I$37,7,FALSE)))</f>
        <v/>
      </c>
      <c r="O26" s="90"/>
      <c r="P26" s="68"/>
      <c r="Q26" s="65"/>
      <c r="S26" s="70" t="s">
        <v>4</v>
      </c>
      <c r="T26" s="71" t="str">
        <f t="shared" si="2"/>
        <v>（複数入力）未入力</v>
      </c>
    </row>
    <row r="27" spans="1:20" s="69" customFormat="1" ht="19.899999999999999" customHeight="1">
      <c r="A27" s="65"/>
      <c r="B27" s="66"/>
      <c r="C27" s="67">
        <f t="shared" si="0"/>
        <v>21</v>
      </c>
      <c r="D27" s="2"/>
      <c r="E27" s="2"/>
      <c r="F27" s="90"/>
      <c r="G27" s="90"/>
      <c r="H27" s="90"/>
      <c r="I27" s="90"/>
      <c r="J27" s="76"/>
      <c r="K27" s="2"/>
      <c r="L27" s="77"/>
      <c r="M27" s="78" t="str">
        <f t="shared" si="1"/>
        <v/>
      </c>
      <c r="N27" s="78" t="str">
        <f>IF(D27="大気","－",IF(L27="","",VLOOKUP(L27,基準値マスタ!$A$2:$I$37,7,FALSE)))</f>
        <v/>
      </c>
      <c r="O27" s="90"/>
      <c r="P27" s="68"/>
      <c r="Q27" s="65"/>
      <c r="S27" s="70" t="s">
        <v>4</v>
      </c>
      <c r="T27" s="71" t="str">
        <f t="shared" si="2"/>
        <v>（複数入力）未入力</v>
      </c>
    </row>
    <row r="28" spans="1:20" s="69" customFormat="1" ht="19.899999999999999" customHeight="1">
      <c r="A28" s="65"/>
      <c r="B28" s="66"/>
      <c r="C28" s="67">
        <f t="shared" si="0"/>
        <v>22</v>
      </c>
      <c r="D28" s="2"/>
      <c r="E28" s="2"/>
      <c r="F28" s="90"/>
      <c r="G28" s="90"/>
      <c r="H28" s="90"/>
      <c r="I28" s="90"/>
      <c r="J28" s="76"/>
      <c r="K28" s="2"/>
      <c r="L28" s="77"/>
      <c r="M28" s="78" t="str">
        <f t="shared" si="1"/>
        <v/>
      </c>
      <c r="N28" s="78" t="str">
        <f>IF(D28="大気","－",IF(L28="","",VLOOKUP(L28,基準値マスタ!$A$2:$I$37,7,FALSE)))</f>
        <v/>
      </c>
      <c r="O28" s="90"/>
      <c r="P28" s="68"/>
      <c r="Q28" s="65"/>
      <c r="S28" s="70" t="s">
        <v>4</v>
      </c>
      <c r="T28" s="71" t="str">
        <f t="shared" si="2"/>
        <v>（複数入力）未入力</v>
      </c>
    </row>
    <row r="29" spans="1:20" s="69" customFormat="1" ht="19.899999999999999" customHeight="1">
      <c r="A29" s="65"/>
      <c r="B29" s="66"/>
      <c r="C29" s="67">
        <f t="shared" si="0"/>
        <v>23</v>
      </c>
      <c r="D29" s="2"/>
      <c r="E29" s="2"/>
      <c r="F29" s="90"/>
      <c r="G29" s="90"/>
      <c r="H29" s="90"/>
      <c r="I29" s="90"/>
      <c r="J29" s="76"/>
      <c r="K29" s="2"/>
      <c r="L29" s="77"/>
      <c r="M29" s="78" t="str">
        <f t="shared" si="1"/>
        <v/>
      </c>
      <c r="N29" s="78" t="str">
        <f>IF(D29="大気","－",IF(L29="","",VLOOKUP(L29,基準値マスタ!$A$2:$I$37,7,FALSE)))</f>
        <v/>
      </c>
      <c r="O29" s="90"/>
      <c r="P29" s="68"/>
      <c r="Q29" s="65"/>
      <c r="S29" s="70" t="s">
        <v>4</v>
      </c>
      <c r="T29" s="71" t="str">
        <f t="shared" si="2"/>
        <v>（複数入力）未入力</v>
      </c>
    </row>
    <row r="30" spans="1:20" s="69" customFormat="1" ht="19.899999999999999" customHeight="1">
      <c r="A30" s="65"/>
      <c r="B30" s="66"/>
      <c r="C30" s="67">
        <f t="shared" si="0"/>
        <v>24</v>
      </c>
      <c r="D30" s="2"/>
      <c r="E30" s="2"/>
      <c r="F30" s="90"/>
      <c r="G30" s="90"/>
      <c r="H30" s="90"/>
      <c r="I30" s="90"/>
      <c r="J30" s="76"/>
      <c r="K30" s="2"/>
      <c r="L30" s="77"/>
      <c r="M30" s="78" t="str">
        <f t="shared" si="1"/>
        <v/>
      </c>
      <c r="N30" s="78" t="str">
        <f>IF(D30="大気","－",IF(L30="","",VLOOKUP(L30,基準値マスタ!$A$2:$I$37,7,FALSE)))</f>
        <v/>
      </c>
      <c r="O30" s="90"/>
      <c r="P30" s="68"/>
      <c r="Q30" s="65"/>
      <c r="S30" s="70" t="s">
        <v>4</v>
      </c>
      <c r="T30" s="71" t="str">
        <f t="shared" si="2"/>
        <v>（複数入力）未入力</v>
      </c>
    </row>
    <row r="31" spans="1:20" s="69" customFormat="1" ht="19.899999999999999" customHeight="1">
      <c r="A31" s="65"/>
      <c r="B31" s="66"/>
      <c r="C31" s="67">
        <f t="shared" si="0"/>
        <v>25</v>
      </c>
      <c r="D31" s="2"/>
      <c r="E31" s="2"/>
      <c r="F31" s="90"/>
      <c r="G31" s="90"/>
      <c r="H31" s="90"/>
      <c r="I31" s="90"/>
      <c r="J31" s="76"/>
      <c r="K31" s="2"/>
      <c r="L31" s="77"/>
      <c r="M31" s="78" t="str">
        <f t="shared" si="1"/>
        <v/>
      </c>
      <c r="N31" s="78" t="str">
        <f>IF(D31="大気","－",IF(L31="","",VLOOKUP(L31,基準値マスタ!$A$2:$I$37,7,FALSE)))</f>
        <v/>
      </c>
      <c r="O31" s="90"/>
      <c r="P31" s="68"/>
      <c r="Q31" s="65"/>
      <c r="S31" s="70" t="s">
        <v>4</v>
      </c>
      <c r="T31" s="71" t="str">
        <f t="shared" si="2"/>
        <v>（複数入力）未入力</v>
      </c>
    </row>
    <row r="32" spans="1:20" s="69" customFormat="1" ht="19.899999999999999" customHeight="1">
      <c r="A32" s="65"/>
      <c r="B32" s="66"/>
      <c r="C32" s="67">
        <f t="shared" si="0"/>
        <v>26</v>
      </c>
      <c r="D32" s="2"/>
      <c r="E32" s="2"/>
      <c r="F32" s="90"/>
      <c r="G32" s="90"/>
      <c r="H32" s="90"/>
      <c r="I32" s="90"/>
      <c r="J32" s="76"/>
      <c r="K32" s="2"/>
      <c r="L32" s="77"/>
      <c r="M32" s="78" t="str">
        <f t="shared" si="1"/>
        <v/>
      </c>
      <c r="N32" s="78" t="str">
        <f>IF(D32="大気","－",IF(L32="","",VLOOKUP(L32,基準値マスタ!$A$2:$I$37,7,FALSE)))</f>
        <v/>
      </c>
      <c r="O32" s="90"/>
      <c r="P32" s="68"/>
      <c r="Q32" s="65"/>
      <c r="S32" s="70" t="s">
        <v>4</v>
      </c>
      <c r="T32" s="71" t="str">
        <f t="shared" si="2"/>
        <v>（複数入力）未入力</v>
      </c>
    </row>
    <row r="33" spans="1:20" s="69" customFormat="1" ht="19.899999999999999" customHeight="1">
      <c r="A33" s="65"/>
      <c r="B33" s="66"/>
      <c r="C33" s="67">
        <f t="shared" si="0"/>
        <v>27</v>
      </c>
      <c r="D33" s="2"/>
      <c r="E33" s="2"/>
      <c r="F33" s="90"/>
      <c r="G33" s="90"/>
      <c r="H33" s="90"/>
      <c r="I33" s="90"/>
      <c r="J33" s="76"/>
      <c r="K33" s="2"/>
      <c r="L33" s="77"/>
      <c r="M33" s="78" t="str">
        <f t="shared" si="1"/>
        <v/>
      </c>
      <c r="N33" s="78" t="str">
        <f>IF(D33="大気","－",IF(L33="","",VLOOKUP(L33,基準値マスタ!$A$2:$I$37,7,FALSE)))</f>
        <v/>
      </c>
      <c r="O33" s="90"/>
      <c r="P33" s="68"/>
      <c r="Q33" s="65"/>
      <c r="S33" s="70" t="s">
        <v>4</v>
      </c>
      <c r="T33" s="71" t="str">
        <f t="shared" si="2"/>
        <v>（複数入力）未入力</v>
      </c>
    </row>
    <row r="34" spans="1:20" s="69" customFormat="1" ht="19.899999999999999" customHeight="1">
      <c r="A34" s="65"/>
      <c r="B34" s="66"/>
      <c r="C34" s="67">
        <f t="shared" si="0"/>
        <v>28</v>
      </c>
      <c r="D34" s="2"/>
      <c r="E34" s="2"/>
      <c r="F34" s="90"/>
      <c r="G34" s="90"/>
      <c r="H34" s="90"/>
      <c r="I34" s="90"/>
      <c r="J34" s="76"/>
      <c r="K34" s="2"/>
      <c r="L34" s="77"/>
      <c r="M34" s="78" t="str">
        <f t="shared" si="1"/>
        <v/>
      </c>
      <c r="N34" s="78" t="str">
        <f>IF(D34="大気","－",IF(L34="","",VLOOKUP(L34,基準値マスタ!$A$2:$I$37,7,FALSE)))</f>
        <v/>
      </c>
      <c r="O34" s="90"/>
      <c r="P34" s="68"/>
      <c r="Q34" s="65"/>
      <c r="S34" s="70" t="s">
        <v>4</v>
      </c>
      <c r="T34" s="71" t="str">
        <f t="shared" si="2"/>
        <v>（複数入力）未入力</v>
      </c>
    </row>
    <row r="35" spans="1:20" s="69" customFormat="1" ht="19.899999999999999" customHeight="1">
      <c r="A35" s="65"/>
      <c r="B35" s="66"/>
      <c r="C35" s="67">
        <f t="shared" si="0"/>
        <v>29</v>
      </c>
      <c r="D35" s="2"/>
      <c r="E35" s="2"/>
      <c r="F35" s="90"/>
      <c r="G35" s="90"/>
      <c r="H35" s="90"/>
      <c r="I35" s="90"/>
      <c r="J35" s="76"/>
      <c r="K35" s="2"/>
      <c r="L35" s="77"/>
      <c r="M35" s="78" t="str">
        <f t="shared" si="1"/>
        <v/>
      </c>
      <c r="N35" s="78" t="str">
        <f>IF(D35="大気","－",IF(L35="","",VLOOKUP(L35,基準値マスタ!$A$2:$I$37,7,FALSE)))</f>
        <v/>
      </c>
      <c r="O35" s="90"/>
      <c r="P35" s="68"/>
      <c r="Q35" s="65"/>
      <c r="S35" s="70" t="s">
        <v>4</v>
      </c>
      <c r="T35" s="71" t="str">
        <f t="shared" si="2"/>
        <v>（複数入力）未入力</v>
      </c>
    </row>
    <row r="36" spans="1:20" s="69" customFormat="1" ht="19.899999999999999" customHeight="1">
      <c r="A36" s="65"/>
      <c r="B36" s="66"/>
      <c r="C36" s="67">
        <f t="shared" si="0"/>
        <v>30</v>
      </c>
      <c r="D36" s="2"/>
      <c r="E36" s="2"/>
      <c r="F36" s="90"/>
      <c r="G36" s="90"/>
      <c r="H36" s="90"/>
      <c r="I36" s="90"/>
      <c r="J36" s="76"/>
      <c r="K36" s="2"/>
      <c r="L36" s="77"/>
      <c r="M36" s="78" t="str">
        <f t="shared" si="1"/>
        <v/>
      </c>
      <c r="N36" s="78" t="str">
        <f>IF(D36="大気","－",IF(L36="","",VLOOKUP(L36,基準値マスタ!$A$2:$I$37,7,FALSE)))</f>
        <v/>
      </c>
      <c r="O36" s="90"/>
      <c r="P36" s="68"/>
      <c r="Q36" s="65"/>
      <c r="S36" s="70" t="s">
        <v>4</v>
      </c>
      <c r="T36" s="71" t="str">
        <f t="shared" si="2"/>
        <v>（複数入力）未入力</v>
      </c>
    </row>
    <row r="37" spans="1:20" s="69" customFormat="1" ht="19.899999999999999" customHeight="1">
      <c r="A37" s="65"/>
      <c r="B37" s="66"/>
      <c r="C37" s="67">
        <f t="shared" si="0"/>
        <v>31</v>
      </c>
      <c r="D37" s="2"/>
      <c r="E37" s="2"/>
      <c r="F37" s="90"/>
      <c r="G37" s="90"/>
      <c r="H37" s="90"/>
      <c r="I37" s="90"/>
      <c r="J37" s="76"/>
      <c r="K37" s="2"/>
      <c r="L37" s="77"/>
      <c r="M37" s="78" t="str">
        <f t="shared" si="1"/>
        <v/>
      </c>
      <c r="N37" s="78" t="str">
        <f>IF(D37="大気","－",IF(L37="","",VLOOKUP(L37,基準値マスタ!$A$2:$I$37,7,FALSE)))</f>
        <v/>
      </c>
      <c r="O37" s="90"/>
      <c r="P37" s="68"/>
      <c r="Q37" s="65"/>
      <c r="S37" s="70" t="s">
        <v>4</v>
      </c>
      <c r="T37" s="71" t="str">
        <f t="shared" si="2"/>
        <v>（複数入力）未入力</v>
      </c>
    </row>
    <row r="38" spans="1:20" s="69" customFormat="1" ht="19.899999999999999" customHeight="1">
      <c r="A38" s="65"/>
      <c r="B38" s="66"/>
      <c r="C38" s="67">
        <f t="shared" si="0"/>
        <v>32</v>
      </c>
      <c r="D38" s="2"/>
      <c r="E38" s="2"/>
      <c r="F38" s="90"/>
      <c r="G38" s="90"/>
      <c r="H38" s="90"/>
      <c r="I38" s="90"/>
      <c r="J38" s="76"/>
      <c r="K38" s="2"/>
      <c r="L38" s="77"/>
      <c r="M38" s="78" t="str">
        <f t="shared" si="1"/>
        <v/>
      </c>
      <c r="N38" s="78" t="str">
        <f>IF(D38="大気","－",IF(L38="","",VLOOKUP(L38,基準値マスタ!$A$2:$I$37,7,FALSE)))</f>
        <v/>
      </c>
      <c r="O38" s="90"/>
      <c r="P38" s="68"/>
      <c r="Q38" s="65"/>
      <c r="S38" s="70" t="s">
        <v>4</v>
      </c>
      <c r="T38" s="71" t="str">
        <f t="shared" si="2"/>
        <v>（複数入力）未入力</v>
      </c>
    </row>
    <row r="39" spans="1:20" s="69" customFormat="1" ht="19.899999999999999" customHeight="1">
      <c r="A39" s="65"/>
      <c r="B39" s="66"/>
      <c r="C39" s="67">
        <f t="shared" si="0"/>
        <v>33</v>
      </c>
      <c r="D39" s="2"/>
      <c r="E39" s="2"/>
      <c r="F39" s="90"/>
      <c r="G39" s="90"/>
      <c r="H39" s="90"/>
      <c r="I39" s="90"/>
      <c r="J39" s="76"/>
      <c r="K39" s="2"/>
      <c r="L39" s="77"/>
      <c r="M39" s="78" t="str">
        <f t="shared" si="1"/>
        <v/>
      </c>
      <c r="N39" s="78" t="str">
        <f>IF(D39="大気","－",IF(L39="","",VLOOKUP(L39,基準値マスタ!$A$2:$I$37,7,FALSE)))</f>
        <v/>
      </c>
      <c r="O39" s="90"/>
      <c r="P39" s="68"/>
      <c r="Q39" s="65"/>
      <c r="S39" s="70" t="s">
        <v>4</v>
      </c>
      <c r="T39" s="71" t="str">
        <f t="shared" si="2"/>
        <v>（複数入力）未入力</v>
      </c>
    </row>
    <row r="40" spans="1:20" s="69" customFormat="1" ht="19.899999999999999" customHeight="1">
      <c r="A40" s="65"/>
      <c r="B40" s="66"/>
      <c r="C40" s="67">
        <f t="shared" si="0"/>
        <v>34</v>
      </c>
      <c r="D40" s="2"/>
      <c r="E40" s="2"/>
      <c r="F40" s="90"/>
      <c r="G40" s="90"/>
      <c r="H40" s="90"/>
      <c r="I40" s="90"/>
      <c r="J40" s="76"/>
      <c r="K40" s="2"/>
      <c r="L40" s="77"/>
      <c r="M40" s="78" t="str">
        <f t="shared" si="1"/>
        <v/>
      </c>
      <c r="N40" s="78" t="str">
        <f>IF(D40="大気","－",IF(L40="","",VLOOKUP(L40,基準値マスタ!$A$2:$I$37,7,FALSE)))</f>
        <v/>
      </c>
      <c r="O40" s="90"/>
      <c r="P40" s="68"/>
      <c r="Q40" s="65"/>
      <c r="S40" s="70" t="s">
        <v>4</v>
      </c>
      <c r="T40" s="71" t="str">
        <f t="shared" si="2"/>
        <v>（複数入力）未入力</v>
      </c>
    </row>
    <row r="41" spans="1:20" s="69" customFormat="1" ht="19.899999999999999" customHeight="1">
      <c r="A41" s="65"/>
      <c r="B41" s="66"/>
      <c r="C41" s="67">
        <f t="shared" si="0"/>
        <v>35</v>
      </c>
      <c r="D41" s="2"/>
      <c r="E41" s="2"/>
      <c r="F41" s="90"/>
      <c r="G41" s="90"/>
      <c r="H41" s="90"/>
      <c r="I41" s="90"/>
      <c r="J41" s="76"/>
      <c r="K41" s="2"/>
      <c r="L41" s="77"/>
      <c r="M41" s="78" t="str">
        <f t="shared" si="1"/>
        <v/>
      </c>
      <c r="N41" s="78" t="str">
        <f>IF(D41="大気","－",IF(L41="","",VLOOKUP(L41,基準値マスタ!$A$2:$I$37,7,FALSE)))</f>
        <v/>
      </c>
      <c r="O41" s="90"/>
      <c r="P41" s="68"/>
      <c r="Q41" s="65"/>
      <c r="S41" s="70" t="s">
        <v>4</v>
      </c>
      <c r="T41" s="71" t="str">
        <f t="shared" si="2"/>
        <v>（複数入力）未入力</v>
      </c>
    </row>
    <row r="42" spans="1:20">
      <c r="B42" s="52"/>
      <c r="C42" s="57" t="s">
        <v>33</v>
      </c>
      <c r="D42" s="58"/>
      <c r="E42" s="58"/>
      <c r="F42" s="58"/>
      <c r="G42" s="58"/>
      <c r="H42" s="58"/>
      <c r="I42" s="58"/>
      <c r="J42" s="59"/>
      <c r="K42" s="60"/>
      <c r="L42" s="60"/>
      <c r="M42" s="60"/>
      <c r="N42" s="60"/>
      <c r="O42" s="61"/>
      <c r="P42" s="53"/>
      <c r="T42" s="56"/>
    </row>
    <row r="43" spans="1:20" ht="7.5" customHeight="1">
      <c r="B43" s="62"/>
      <c r="C43" s="45"/>
      <c r="D43" s="45"/>
      <c r="E43" s="45"/>
      <c r="F43" s="45"/>
      <c r="G43" s="45"/>
      <c r="H43" s="45"/>
      <c r="I43" s="45"/>
      <c r="J43" s="45"/>
      <c r="K43" s="45"/>
      <c r="L43" s="45"/>
      <c r="M43" s="45"/>
      <c r="N43" s="45"/>
      <c r="O43" s="45"/>
      <c r="P43" s="63"/>
    </row>
    <row r="44" spans="1:20" ht="15" customHeight="1">
      <c r="C44" s="44" t="s">
        <v>5</v>
      </c>
    </row>
  </sheetData>
  <sheetProtection algorithmName="SHA-512" hashValue="fgQwdI80AUABhBZL0VOjsMtn1qeQh2j4ahN0pNcnUG0M+c062P2RgRyZFyt0edPW7XlipvwURRKObiBhBdWqRw==" saltValue="6BACfRahp61trfGsv8nQOw==" spinCount="100000" sheet="1" formatCells="0" formatColumns="0" formatRows="0" insertRows="0" deleteRows="0"/>
  <mergeCells count="13">
    <mergeCell ref="O4:O6"/>
    <mergeCell ref="F5:G5"/>
    <mergeCell ref="H5:I5"/>
    <mergeCell ref="S1:T1"/>
    <mergeCell ref="C4:C6"/>
    <mergeCell ref="D4:D6"/>
    <mergeCell ref="E4:E6"/>
    <mergeCell ref="F4:I4"/>
    <mergeCell ref="J4:J6"/>
    <mergeCell ref="K4:K6"/>
    <mergeCell ref="L4:L6"/>
    <mergeCell ref="M4:M6"/>
    <mergeCell ref="N4:N6"/>
  </mergeCells>
  <phoneticPr fontId="2"/>
  <conditionalFormatting sqref="S1:S1048576">
    <cfRule type="cellIs" dxfId="3" priority="1" operator="equal">
      <formula>"必須"</formula>
    </cfRule>
  </conditionalFormatting>
  <conditionalFormatting sqref="T1:T3 T7:T42">
    <cfRule type="containsText" dxfId="2" priority="2" operator="containsText" text="（注意）">
      <formula>NOT(ISERROR(SEARCH("（注意）",T1)))</formula>
    </cfRule>
    <cfRule type="containsText" dxfId="1" priority="3" operator="containsText" text="（正常）">
      <formula>NOT(ISERROR(SEARCH("（正常）",T1)))</formula>
    </cfRule>
    <cfRule type="containsText" dxfId="0" priority="4" operator="containsText" text="（エラー）">
      <formula>NOT(ISERROR(SEARCH("（エラー）",T1)))</formula>
    </cfRule>
  </conditionalFormatting>
  <dataValidations count="2">
    <dataValidation type="decimal" allowBlank="1" showInputMessage="1" showErrorMessage="1" sqref="F7:I41" xr:uid="{ABD0B813-FB19-4F59-8D62-A512037D785F}">
      <formula1>-9999</formula1>
      <formula2>9999</formula2>
    </dataValidation>
    <dataValidation type="decimal" operator="greaterThanOrEqual" allowBlank="1" showInputMessage="1" showErrorMessage="1" sqref="O7:O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7356AC89-12A4-4BC7-B3C3-74FF2D3F4FC1}">
          <x14:formula1>
            <xm:f>OFFSET(選択肢!$EF$3,,,COUNTA(選択肢!$EF$3:$EF$32))</xm:f>
          </x14:formula1>
          <xm:sqref>E7:E41</xm:sqref>
        </x14:dataValidation>
        <x14:dataValidation type="list" allowBlank="1" showInputMessage="1" showErrorMessage="1" xr:uid="{6D291EE7-7897-4A0B-B2C9-E097517DA8B8}">
          <x14:formula1>
            <xm:f>OFFSET(選択肢!$EE$3,,,COUNTA(選択肢!$EE$3:$EE$32))</xm:f>
          </x14:formula1>
          <xm:sqref>D7:D41</xm:sqref>
        </x14:dataValidation>
        <x14:dataValidation type="list" allowBlank="1" showInputMessage="1" showErrorMessage="1" xr:uid="{76706B13-EED4-42E6-A7A3-766E57685758}">
          <x14:formula1>
            <xm:f>OFFSET(マスタ!$X$5,,,COUNTA(マスタ!$X$5:$X$54))</xm:f>
          </x14:formula1>
          <xm:sqref>L7:L41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9" customWidth="1"/>
    <col min="2" max="2" width="21.5" style="79" bestFit="1" customWidth="1"/>
    <col min="3" max="3" width="32.75" style="79" customWidth="1"/>
    <col min="4" max="4" width="7.08203125" style="79" bestFit="1" customWidth="1"/>
    <col min="5" max="5" width="12.08203125" style="79" customWidth="1"/>
    <col min="6" max="6" width="29.75" style="79" customWidth="1"/>
    <col min="7" max="7" width="30.5" style="79" bestFit="1" customWidth="1"/>
    <col min="8" max="8" width="15.08203125" style="79" customWidth="1"/>
    <col min="9" max="9" width="15.08203125" style="79" bestFit="1" customWidth="1"/>
    <col min="10" max="10" width="3.58203125" style="79" customWidth="1"/>
    <col min="11" max="16384" width="9" style="79"/>
  </cols>
  <sheetData>
    <row r="1" spans="1:9" ht="15">
      <c r="A1" s="79" t="s">
        <v>941</v>
      </c>
      <c r="B1" s="80" t="s">
        <v>942</v>
      </c>
      <c r="C1" s="80" t="s">
        <v>943</v>
      </c>
      <c r="D1" s="80" t="s">
        <v>928</v>
      </c>
      <c r="E1" s="80" t="s">
        <v>944</v>
      </c>
      <c r="F1" s="80" t="s">
        <v>945</v>
      </c>
      <c r="G1" s="81" t="s">
        <v>946</v>
      </c>
      <c r="H1" s="80" t="s">
        <v>947</v>
      </c>
      <c r="I1" s="81" t="s">
        <v>948</v>
      </c>
    </row>
    <row r="2" spans="1:9" ht="15">
      <c r="A2" s="82" t="s">
        <v>15</v>
      </c>
      <c r="B2" s="83" t="s">
        <v>15</v>
      </c>
      <c r="C2" s="83" t="s">
        <v>949</v>
      </c>
      <c r="D2" s="83" t="s">
        <v>950</v>
      </c>
      <c r="E2" s="83" t="s">
        <v>951</v>
      </c>
      <c r="F2" s="83" t="s">
        <v>952</v>
      </c>
      <c r="G2" s="84" t="s">
        <v>952</v>
      </c>
      <c r="H2" s="83" t="s">
        <v>953</v>
      </c>
      <c r="I2" s="84" t="s">
        <v>953</v>
      </c>
    </row>
    <row r="3" spans="1:9" ht="15">
      <c r="A3" s="82" t="s">
        <v>16</v>
      </c>
      <c r="B3" s="83" t="s">
        <v>16</v>
      </c>
      <c r="C3" s="83" t="s">
        <v>954</v>
      </c>
      <c r="D3" s="83" t="s">
        <v>950</v>
      </c>
      <c r="E3" s="83" t="s">
        <v>951</v>
      </c>
      <c r="F3" s="83" t="s">
        <v>955</v>
      </c>
      <c r="G3" s="84" t="s">
        <v>955</v>
      </c>
      <c r="H3" s="83" t="s">
        <v>956</v>
      </c>
      <c r="I3" s="84" t="s">
        <v>956</v>
      </c>
    </row>
    <row r="4" spans="1:9" ht="15">
      <c r="A4" s="82" t="s">
        <v>10</v>
      </c>
      <c r="B4" s="83" t="s">
        <v>10</v>
      </c>
      <c r="C4" s="83" t="s">
        <v>957</v>
      </c>
      <c r="D4" s="83" t="s">
        <v>950</v>
      </c>
      <c r="E4" s="83" t="s">
        <v>951</v>
      </c>
      <c r="F4" s="83" t="s">
        <v>951</v>
      </c>
      <c r="G4" s="84" t="s">
        <v>951</v>
      </c>
      <c r="H4" s="83" t="s">
        <v>952</v>
      </c>
      <c r="I4" s="84" t="s">
        <v>952</v>
      </c>
    </row>
    <row r="5" spans="1:9" ht="15">
      <c r="A5" s="82" t="s">
        <v>9</v>
      </c>
      <c r="B5" s="83" t="s">
        <v>9</v>
      </c>
      <c r="C5" s="83" t="s">
        <v>958</v>
      </c>
      <c r="D5" s="83" t="s">
        <v>950</v>
      </c>
      <c r="E5" s="83" t="s">
        <v>951</v>
      </c>
      <c r="F5" s="83" t="s">
        <v>959</v>
      </c>
      <c r="G5" s="84" t="s">
        <v>959</v>
      </c>
      <c r="H5" s="83" t="s">
        <v>960</v>
      </c>
      <c r="I5" s="84" t="s">
        <v>960</v>
      </c>
    </row>
    <row r="6" spans="1:9" ht="15">
      <c r="A6" s="82" t="s">
        <v>11</v>
      </c>
      <c r="B6" s="83" t="s">
        <v>11</v>
      </c>
      <c r="C6" s="83" t="s">
        <v>961</v>
      </c>
      <c r="D6" s="83" t="s">
        <v>950</v>
      </c>
      <c r="E6" s="83" t="s">
        <v>951</v>
      </c>
      <c r="F6" s="83" t="s">
        <v>960</v>
      </c>
      <c r="G6" s="84" t="s">
        <v>960</v>
      </c>
      <c r="H6" s="83" t="s">
        <v>962</v>
      </c>
      <c r="I6" s="84" t="s">
        <v>962</v>
      </c>
    </row>
    <row r="7" spans="1:9" ht="15">
      <c r="A7" s="82" t="s">
        <v>12</v>
      </c>
      <c r="B7" s="83" t="s">
        <v>12</v>
      </c>
      <c r="C7" s="83" t="s">
        <v>963</v>
      </c>
      <c r="D7" s="83" t="s">
        <v>950</v>
      </c>
      <c r="E7" s="83" t="s">
        <v>951</v>
      </c>
      <c r="F7" s="83" t="s">
        <v>964</v>
      </c>
      <c r="G7" s="84" t="s">
        <v>964</v>
      </c>
      <c r="H7" s="83" t="s">
        <v>965</v>
      </c>
      <c r="I7" s="84" t="s">
        <v>965</v>
      </c>
    </row>
    <row r="8" spans="1:9" ht="15">
      <c r="A8" s="82" t="s">
        <v>31</v>
      </c>
      <c r="B8" s="83" t="s">
        <v>664</v>
      </c>
      <c r="C8" s="83" t="s">
        <v>966</v>
      </c>
      <c r="D8" s="83" t="s">
        <v>950</v>
      </c>
      <c r="E8" s="83"/>
      <c r="F8" s="83" t="s">
        <v>967</v>
      </c>
      <c r="G8" s="84" t="s">
        <v>968</v>
      </c>
      <c r="H8" s="83" t="s">
        <v>969</v>
      </c>
      <c r="I8" s="84" t="s">
        <v>969</v>
      </c>
    </row>
    <row r="9" spans="1:9" ht="15">
      <c r="A9" s="85"/>
      <c r="B9" s="86" t="s">
        <v>640</v>
      </c>
      <c r="C9" s="86" t="s">
        <v>970</v>
      </c>
      <c r="D9" s="86" t="s">
        <v>971</v>
      </c>
      <c r="E9" s="86"/>
      <c r="F9" s="86" t="s">
        <v>972</v>
      </c>
      <c r="G9" s="86" t="s">
        <v>972</v>
      </c>
      <c r="H9" s="86" t="s">
        <v>973</v>
      </c>
      <c r="I9" s="86"/>
    </row>
    <row r="10" spans="1:9" ht="15">
      <c r="A10" s="82" t="s">
        <v>26</v>
      </c>
      <c r="B10" s="83" t="s">
        <v>640</v>
      </c>
      <c r="C10" s="83" t="s">
        <v>974</v>
      </c>
      <c r="D10" s="83" t="s">
        <v>950</v>
      </c>
      <c r="E10" s="83"/>
      <c r="F10" s="83" t="s">
        <v>975</v>
      </c>
      <c r="G10" s="84" t="s">
        <v>975</v>
      </c>
      <c r="H10" s="83" t="s">
        <v>976</v>
      </c>
      <c r="I10" s="84" t="s">
        <v>977</v>
      </c>
    </row>
    <row r="11" spans="1:9" ht="15">
      <c r="A11" s="85"/>
      <c r="B11" s="86" t="s">
        <v>645</v>
      </c>
      <c r="C11" s="86" t="s">
        <v>978</v>
      </c>
      <c r="D11" s="86" t="s">
        <v>971</v>
      </c>
      <c r="E11" s="86"/>
      <c r="F11" s="86" t="s">
        <v>972</v>
      </c>
      <c r="G11" s="86" t="s">
        <v>972</v>
      </c>
      <c r="H11" s="86" t="s">
        <v>973</v>
      </c>
      <c r="I11" s="86"/>
    </row>
    <row r="12" spans="1:9" ht="15">
      <c r="A12" s="82" t="s">
        <v>27</v>
      </c>
      <c r="B12" s="83" t="s">
        <v>645</v>
      </c>
      <c r="C12" s="83" t="s">
        <v>979</v>
      </c>
      <c r="D12" s="83" t="s">
        <v>950</v>
      </c>
      <c r="E12" s="83"/>
      <c r="F12" s="83" t="s">
        <v>952</v>
      </c>
      <c r="G12" s="84" t="s">
        <v>952</v>
      </c>
      <c r="H12" s="83" t="s">
        <v>980</v>
      </c>
      <c r="I12" s="84" t="s">
        <v>981</v>
      </c>
    </row>
    <row r="13" spans="1:9" ht="15">
      <c r="A13" s="85"/>
      <c r="B13" s="86" t="s">
        <v>621</v>
      </c>
      <c r="C13" s="86" t="s">
        <v>982</v>
      </c>
      <c r="D13" s="86" t="s">
        <v>950</v>
      </c>
      <c r="E13" s="86"/>
      <c r="F13" s="86" t="s">
        <v>967</v>
      </c>
      <c r="G13" s="86" t="s">
        <v>968</v>
      </c>
      <c r="H13" s="86" t="s">
        <v>968</v>
      </c>
      <c r="I13" s="86" t="s">
        <v>968</v>
      </c>
    </row>
    <row r="14" spans="1:9" ht="15">
      <c r="A14" s="82" t="s">
        <v>19</v>
      </c>
      <c r="B14" s="83" t="s">
        <v>600</v>
      </c>
      <c r="C14" s="83" t="s">
        <v>983</v>
      </c>
      <c r="D14" s="83" t="s">
        <v>950</v>
      </c>
      <c r="E14" s="83"/>
      <c r="F14" s="83" t="s">
        <v>969</v>
      </c>
      <c r="G14" s="84" t="s">
        <v>969</v>
      </c>
      <c r="H14" s="83" t="s">
        <v>984</v>
      </c>
      <c r="I14" s="84" t="s">
        <v>984</v>
      </c>
    </row>
    <row r="15" spans="1:9" ht="15">
      <c r="A15" s="85"/>
      <c r="B15" s="86" t="s">
        <v>600</v>
      </c>
      <c r="C15" s="86" t="s">
        <v>985</v>
      </c>
      <c r="D15" s="86" t="s">
        <v>971</v>
      </c>
      <c r="E15" s="86"/>
      <c r="F15" s="86" t="s">
        <v>986</v>
      </c>
      <c r="G15" s="86" t="s">
        <v>986</v>
      </c>
      <c r="H15" s="86" t="s">
        <v>973</v>
      </c>
      <c r="I15" s="86"/>
    </row>
    <row r="16" spans="1:9" ht="15">
      <c r="A16" s="82" t="s">
        <v>7</v>
      </c>
      <c r="B16" s="83" t="s">
        <v>7</v>
      </c>
      <c r="C16" s="83" t="s">
        <v>987</v>
      </c>
      <c r="D16" s="83" t="s">
        <v>950</v>
      </c>
      <c r="E16" s="83" t="s">
        <v>951</v>
      </c>
      <c r="F16" s="83" t="s">
        <v>964</v>
      </c>
      <c r="G16" s="84" t="s">
        <v>964</v>
      </c>
      <c r="H16" s="83" t="s">
        <v>988</v>
      </c>
      <c r="I16" s="84" t="s">
        <v>965</v>
      </c>
    </row>
    <row r="17" spans="1:9" ht="15">
      <c r="A17" s="85"/>
      <c r="B17" s="86" t="s">
        <v>612</v>
      </c>
      <c r="C17" s="86" t="s">
        <v>989</v>
      </c>
      <c r="D17" s="86" t="s">
        <v>971</v>
      </c>
      <c r="E17" s="86"/>
      <c r="F17" s="86" t="s">
        <v>990</v>
      </c>
      <c r="G17" s="86" t="s">
        <v>990</v>
      </c>
      <c r="H17" s="86" t="s">
        <v>973</v>
      </c>
      <c r="I17" s="86"/>
    </row>
    <row r="18" spans="1:9" ht="15">
      <c r="A18" s="82" t="s">
        <v>21</v>
      </c>
      <c r="B18" s="83" t="s">
        <v>612</v>
      </c>
      <c r="C18" s="83" t="s">
        <v>991</v>
      </c>
      <c r="D18" s="83" t="s">
        <v>950</v>
      </c>
      <c r="E18" s="83"/>
      <c r="F18" s="83" t="s">
        <v>967</v>
      </c>
      <c r="G18" s="84" t="s">
        <v>968</v>
      </c>
      <c r="H18" s="83" t="s">
        <v>952</v>
      </c>
      <c r="I18" s="84" t="s">
        <v>952</v>
      </c>
    </row>
    <row r="19" spans="1:9" ht="15">
      <c r="A19" s="82" t="s">
        <v>28</v>
      </c>
      <c r="B19" s="83" t="s">
        <v>28</v>
      </c>
      <c r="C19" s="83" t="s">
        <v>992</v>
      </c>
      <c r="D19" s="83" t="s">
        <v>950</v>
      </c>
      <c r="E19" s="83"/>
      <c r="F19" s="83" t="s">
        <v>969</v>
      </c>
      <c r="G19" s="84" t="s">
        <v>969</v>
      </c>
      <c r="H19" s="83" t="s">
        <v>984</v>
      </c>
      <c r="I19" s="84" t="s">
        <v>984</v>
      </c>
    </row>
    <row r="20" spans="1:9" ht="15">
      <c r="A20" s="82" t="s">
        <v>13</v>
      </c>
      <c r="B20" s="83" t="s">
        <v>13</v>
      </c>
      <c r="C20" s="83" t="s">
        <v>993</v>
      </c>
      <c r="D20" s="83" t="s">
        <v>950</v>
      </c>
      <c r="E20" s="83" t="s">
        <v>951</v>
      </c>
      <c r="F20" s="83" t="s">
        <v>965</v>
      </c>
      <c r="G20" s="84" t="s">
        <v>965</v>
      </c>
      <c r="H20" s="83" t="s">
        <v>994</v>
      </c>
      <c r="I20" s="84" t="s">
        <v>994</v>
      </c>
    </row>
    <row r="21" spans="1:9" ht="15">
      <c r="A21" s="82" t="s">
        <v>23</v>
      </c>
      <c r="B21" s="83" t="s">
        <v>626</v>
      </c>
      <c r="C21" s="83" t="s">
        <v>995</v>
      </c>
      <c r="D21" s="83" t="s">
        <v>950</v>
      </c>
      <c r="E21" s="83"/>
      <c r="F21" s="83" t="s">
        <v>988</v>
      </c>
      <c r="G21" s="84" t="s">
        <v>988</v>
      </c>
      <c r="H21" s="83" t="s">
        <v>996</v>
      </c>
      <c r="I21" s="84" t="s">
        <v>951</v>
      </c>
    </row>
    <row r="22" spans="1:9" ht="15">
      <c r="A22" s="85"/>
      <c r="B22" s="86" t="s">
        <v>626</v>
      </c>
      <c r="C22" s="86" t="s">
        <v>997</v>
      </c>
      <c r="D22" s="86" t="s">
        <v>971</v>
      </c>
      <c r="E22" s="86"/>
      <c r="F22" s="86" t="s">
        <v>998</v>
      </c>
      <c r="G22" s="86" t="s">
        <v>998</v>
      </c>
      <c r="H22" s="86" t="s">
        <v>973</v>
      </c>
      <c r="I22" s="86"/>
    </row>
    <row r="23" spans="1:9" ht="15">
      <c r="A23" s="82" t="s">
        <v>29</v>
      </c>
      <c r="B23" s="83" t="s">
        <v>29</v>
      </c>
      <c r="C23" s="83" t="s">
        <v>999</v>
      </c>
      <c r="D23" s="83" t="s">
        <v>950</v>
      </c>
      <c r="E23" s="83"/>
      <c r="F23" s="83" t="s">
        <v>965</v>
      </c>
      <c r="G23" s="84" t="s">
        <v>965</v>
      </c>
      <c r="H23" s="83" t="s">
        <v>994</v>
      </c>
      <c r="I23" s="84" t="s">
        <v>994</v>
      </c>
    </row>
    <row r="24" spans="1:9" ht="15">
      <c r="A24" s="82" t="s">
        <v>30</v>
      </c>
      <c r="B24" s="83" t="s">
        <v>30</v>
      </c>
      <c r="C24" s="83" t="s">
        <v>1000</v>
      </c>
      <c r="D24" s="83" t="s">
        <v>950</v>
      </c>
      <c r="E24" s="83"/>
      <c r="F24" s="83" t="s">
        <v>955</v>
      </c>
      <c r="G24" s="84" t="s">
        <v>955</v>
      </c>
      <c r="H24" s="83" t="s">
        <v>956</v>
      </c>
      <c r="I24" s="84" t="s">
        <v>956</v>
      </c>
    </row>
    <row r="25" spans="1:9" ht="15">
      <c r="A25" s="82" t="s">
        <v>14</v>
      </c>
      <c r="B25" s="83" t="s">
        <v>14</v>
      </c>
      <c r="C25" s="83" t="s">
        <v>1001</v>
      </c>
      <c r="D25" s="83" t="s">
        <v>950</v>
      </c>
      <c r="E25" s="83" t="s">
        <v>951</v>
      </c>
      <c r="F25" s="83" t="s">
        <v>988</v>
      </c>
      <c r="G25" s="84" t="s">
        <v>988</v>
      </c>
      <c r="H25" s="83" t="s">
        <v>951</v>
      </c>
      <c r="I25" s="84" t="s">
        <v>951</v>
      </c>
    </row>
    <row r="26" spans="1:9" ht="15">
      <c r="A26" s="82" t="s">
        <v>17</v>
      </c>
      <c r="B26" s="83" t="s">
        <v>17</v>
      </c>
      <c r="C26" s="83" t="s">
        <v>1002</v>
      </c>
      <c r="D26" s="83" t="s">
        <v>950</v>
      </c>
      <c r="E26" s="83" t="s">
        <v>951</v>
      </c>
      <c r="F26" s="83" t="s">
        <v>988</v>
      </c>
      <c r="G26" s="84" t="s">
        <v>988</v>
      </c>
      <c r="H26" s="83" t="s">
        <v>951</v>
      </c>
      <c r="I26" s="84" t="s">
        <v>951</v>
      </c>
    </row>
    <row r="27" spans="1:9" ht="15">
      <c r="A27" s="82" t="s">
        <v>18</v>
      </c>
      <c r="B27" s="83" t="s">
        <v>18</v>
      </c>
      <c r="C27" s="83" t="s">
        <v>1003</v>
      </c>
      <c r="D27" s="83" t="s">
        <v>950</v>
      </c>
      <c r="E27" s="83" t="s">
        <v>1004</v>
      </c>
      <c r="F27" s="83" t="s">
        <v>988</v>
      </c>
      <c r="G27" s="84" t="s">
        <v>988</v>
      </c>
      <c r="H27" s="83" t="s">
        <v>951</v>
      </c>
      <c r="I27" s="84" t="s">
        <v>951</v>
      </c>
    </row>
    <row r="28" spans="1:9" ht="15">
      <c r="A28" s="82" t="s">
        <v>20</v>
      </c>
      <c r="B28" s="83" t="s">
        <v>607</v>
      </c>
      <c r="C28" s="83" t="s">
        <v>1005</v>
      </c>
      <c r="D28" s="83" t="s">
        <v>950</v>
      </c>
      <c r="E28" s="83"/>
      <c r="F28" s="83" t="s">
        <v>1004</v>
      </c>
      <c r="G28" s="84" t="s">
        <v>1004</v>
      </c>
      <c r="H28" s="83" t="s">
        <v>1006</v>
      </c>
      <c r="I28" s="84" t="s">
        <v>1006</v>
      </c>
    </row>
    <row r="29" spans="1:9" ht="15">
      <c r="A29" s="87"/>
      <c r="B29" s="86" t="s">
        <v>607</v>
      </c>
      <c r="C29" s="86" t="s">
        <v>1007</v>
      </c>
      <c r="D29" s="86" t="s">
        <v>971</v>
      </c>
      <c r="E29" s="86"/>
      <c r="F29" s="86" t="s">
        <v>1008</v>
      </c>
      <c r="G29" s="86" t="s">
        <v>1008</v>
      </c>
      <c r="H29" s="86" t="s">
        <v>973</v>
      </c>
      <c r="I29" s="86"/>
    </row>
    <row r="30" spans="1:9" ht="15">
      <c r="A30" s="82" t="s">
        <v>8</v>
      </c>
      <c r="B30" s="83" t="s">
        <v>8</v>
      </c>
      <c r="C30" s="83" t="s">
        <v>1009</v>
      </c>
      <c r="D30" s="83" t="s">
        <v>950</v>
      </c>
      <c r="E30" s="83" t="s">
        <v>951</v>
      </c>
      <c r="F30" s="83" t="s">
        <v>964</v>
      </c>
      <c r="G30" s="84" t="s">
        <v>964</v>
      </c>
      <c r="H30" s="83" t="s">
        <v>965</v>
      </c>
      <c r="I30" s="84" t="s">
        <v>965</v>
      </c>
    </row>
    <row r="31" spans="1:9" ht="15">
      <c r="A31" s="82" t="s">
        <v>32</v>
      </c>
      <c r="B31" s="83" t="s">
        <v>669</v>
      </c>
      <c r="C31" s="83" t="s">
        <v>1010</v>
      </c>
      <c r="D31" s="83" t="s">
        <v>950</v>
      </c>
      <c r="E31" s="83"/>
      <c r="F31" s="83" t="s">
        <v>967</v>
      </c>
      <c r="G31" s="84" t="s">
        <v>968</v>
      </c>
      <c r="H31" s="83" t="s">
        <v>952</v>
      </c>
      <c r="I31" s="84" t="s">
        <v>952</v>
      </c>
    </row>
    <row r="32" spans="1:9" ht="15">
      <c r="A32" s="82" t="s">
        <v>22</v>
      </c>
      <c r="B32" s="83" t="s">
        <v>616</v>
      </c>
      <c r="C32" s="83" t="s">
        <v>1011</v>
      </c>
      <c r="D32" s="83" t="s">
        <v>950</v>
      </c>
      <c r="E32" s="83"/>
      <c r="F32" s="83" t="s">
        <v>1012</v>
      </c>
      <c r="G32" s="84" t="s">
        <v>1012</v>
      </c>
      <c r="H32" s="83" t="s">
        <v>1013</v>
      </c>
      <c r="I32" s="84" t="s">
        <v>1013</v>
      </c>
    </row>
    <row r="33" spans="1:9" ht="15">
      <c r="A33" s="87"/>
      <c r="B33" s="86" t="s">
        <v>616</v>
      </c>
      <c r="C33" s="86" t="s">
        <v>1014</v>
      </c>
      <c r="D33" s="86" t="s">
        <v>971</v>
      </c>
      <c r="E33" s="86"/>
      <c r="F33" s="86" t="s">
        <v>1015</v>
      </c>
      <c r="G33" s="86" t="s">
        <v>1015</v>
      </c>
      <c r="H33" s="86" t="s">
        <v>973</v>
      </c>
      <c r="I33" s="86"/>
    </row>
    <row r="34" spans="1:9" ht="15">
      <c r="A34" s="82" t="s">
        <v>25</v>
      </c>
      <c r="B34" s="83" t="s">
        <v>636</v>
      </c>
      <c r="C34" s="83" t="s">
        <v>1016</v>
      </c>
      <c r="D34" s="83" t="s">
        <v>950</v>
      </c>
      <c r="E34" s="83"/>
      <c r="F34" s="83" t="s">
        <v>988</v>
      </c>
      <c r="G34" s="84" t="s">
        <v>988</v>
      </c>
      <c r="H34" s="83" t="s">
        <v>996</v>
      </c>
      <c r="I34" s="84" t="s">
        <v>951</v>
      </c>
    </row>
    <row r="35" spans="1:9" ht="15">
      <c r="A35" s="87"/>
      <c r="B35" s="86" t="s">
        <v>636</v>
      </c>
      <c r="C35" s="86" t="s">
        <v>1017</v>
      </c>
      <c r="D35" s="86" t="s">
        <v>971</v>
      </c>
      <c r="E35" s="86"/>
      <c r="F35" s="86" t="s">
        <v>998</v>
      </c>
      <c r="G35" s="86" t="s">
        <v>998</v>
      </c>
      <c r="H35" s="86" t="s">
        <v>973</v>
      </c>
      <c r="I35" s="86"/>
    </row>
    <row r="36" spans="1:9" ht="15">
      <c r="A36" s="82" t="s">
        <v>24</v>
      </c>
      <c r="B36" s="83" t="s">
        <v>631</v>
      </c>
      <c r="C36" s="83" t="s">
        <v>1018</v>
      </c>
      <c r="D36" s="83" t="s">
        <v>950</v>
      </c>
      <c r="E36" s="83"/>
      <c r="F36" s="83" t="s">
        <v>988</v>
      </c>
      <c r="G36" s="84" t="s">
        <v>988</v>
      </c>
      <c r="H36" s="83" t="s">
        <v>996</v>
      </c>
      <c r="I36" s="84" t="s">
        <v>951</v>
      </c>
    </row>
    <row r="37" spans="1:9" ht="15">
      <c r="A37" s="87"/>
      <c r="B37" s="86" t="s">
        <v>631</v>
      </c>
      <c r="C37" s="86" t="s">
        <v>1019</v>
      </c>
      <c r="D37" s="86" t="s">
        <v>971</v>
      </c>
      <c r="E37" s="86"/>
      <c r="F37" s="86" t="s">
        <v>998</v>
      </c>
      <c r="G37" s="86" t="s">
        <v>998</v>
      </c>
      <c r="H37" s="86" t="s">
        <v>973</v>
      </c>
      <c r="I37" s="86"/>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75" bestFit="1" customWidth="1"/>
    <col min="4" max="4" width="48.25" bestFit="1" customWidth="1"/>
    <col min="5" max="5" width="22.58203125" bestFit="1" customWidth="1"/>
    <col min="6" max="6" width="25.58203125" bestFit="1" customWidth="1"/>
    <col min="7" max="7" width="34" bestFit="1" customWidth="1"/>
    <col min="8" max="9" width="22.58203125" bestFit="1" customWidth="1"/>
    <col min="10" max="10" width="35.75" bestFit="1" customWidth="1"/>
    <col min="11" max="11" width="38" bestFit="1" customWidth="1"/>
    <col min="12" max="12" width="58.75" bestFit="1" customWidth="1"/>
    <col min="13" max="13" width="52.58203125" bestFit="1" customWidth="1"/>
    <col min="14" max="15" width="35.75" bestFit="1" customWidth="1"/>
    <col min="16" max="16" width="31.75" customWidth="1"/>
    <col min="17" max="26" width="25.5" bestFit="1" customWidth="1"/>
    <col min="27" max="27" width="24.082031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1176</v>
      </c>
      <c r="Y2" t="s">
        <v>1177</v>
      </c>
      <c r="Z2" t="s">
        <v>1178</v>
      </c>
      <c r="AA2" t="s">
        <v>1171</v>
      </c>
    </row>
    <row r="3" spans="1:500">
      <c r="A3" t="s">
        <v>580</v>
      </c>
      <c r="B3" t="s">
        <v>580</v>
      </c>
      <c r="C3" t="s">
        <v>580</v>
      </c>
      <c r="D3" t="s">
        <v>580</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581</v>
      </c>
      <c r="U3" t="s">
        <v>1179</v>
      </c>
      <c r="V3" t="s">
        <v>581</v>
      </c>
      <c r="W3" t="s">
        <v>1179</v>
      </c>
      <c r="X3" t="s">
        <v>1176</v>
      </c>
      <c r="Y3" t="s">
        <v>1177</v>
      </c>
      <c r="Z3" t="s">
        <v>1178</v>
      </c>
      <c r="AA3" t="s">
        <v>1171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1180</v>
      </c>
      <c r="O4" s="12" t="s">
        <v>591</v>
      </c>
      <c r="P4" s="12" t="s">
        <v>592</v>
      </c>
      <c r="Q4" s="12" t="s">
        <v>593</v>
      </c>
      <c r="R4" s="12" t="s">
        <v>594</v>
      </c>
      <c r="S4" s="12" t="s">
        <v>595</v>
      </c>
      <c r="T4" s="12" t="s">
        <v>596</v>
      </c>
      <c r="U4" s="12" t="s">
        <v>594</v>
      </c>
      <c r="V4" s="12" t="s">
        <v>596</v>
      </c>
      <c r="W4" s="12" t="s">
        <v>594</v>
      </c>
      <c r="X4" s="12" t="s">
        <v>594</v>
      </c>
      <c r="Y4" s="12" t="s">
        <v>1181</v>
      </c>
      <c r="Z4" s="12" t="s">
        <v>1181</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75" defaultRowHeight="18"/>
  <cols>
    <col min="1" max="1" width="48.25" bestFit="1" customWidth="1"/>
    <col min="2" max="2" width="46.25" bestFit="1" customWidth="1"/>
    <col min="3" max="3" width="42.08203125" bestFit="1" customWidth="1"/>
    <col min="4" max="4" width="20.25" bestFit="1" customWidth="1"/>
    <col min="5" max="5" width="27" bestFit="1" customWidth="1"/>
    <col min="6" max="7" width="23.5" bestFit="1" customWidth="1"/>
    <col min="8" max="8" width="22.25" bestFit="1" customWidth="1"/>
    <col min="9" max="9" width="35.75" bestFit="1" customWidth="1"/>
    <col min="10" max="10" width="22.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25" bestFit="1" customWidth="1"/>
    <col min="21" max="21" width="38" bestFit="1" customWidth="1"/>
    <col min="22" max="22" width="35.75" bestFit="1" customWidth="1"/>
    <col min="23" max="23" width="53" bestFit="1" customWidth="1"/>
    <col min="24" max="24" width="184.75" bestFit="1" customWidth="1"/>
    <col min="25" max="25" width="44.25" bestFit="1" customWidth="1"/>
    <col min="26" max="26" width="29" style="7" customWidth="1"/>
    <col min="27" max="27" width="25" style="7" bestFit="1" customWidth="1"/>
    <col min="28" max="28" width="18.08203125" style="7" bestFit="1" customWidth="1"/>
    <col min="29" max="29" width="22.25" style="7" bestFit="1" customWidth="1"/>
    <col min="30" max="30" width="23.5" style="11" bestFit="1" customWidth="1"/>
    <col min="31" max="31" width="23.5" style="7" bestFit="1" customWidth="1"/>
    <col min="32" max="32" width="22.25" bestFit="1" customWidth="1"/>
    <col min="33" max="33" width="25" style="7" bestFit="1" customWidth="1"/>
    <col min="34" max="35" width="23.5" style="7" bestFit="1" customWidth="1"/>
    <col min="36" max="36" width="38" style="7" bestFit="1" customWidth="1"/>
    <col min="37" max="38" width="29.58203125" style="7" bestFit="1" customWidth="1"/>
    <col min="39" max="39" width="28.75" style="7" bestFit="1" customWidth="1"/>
    <col min="40" max="40" width="23.5" style="11" bestFit="1" customWidth="1"/>
    <col min="41" max="41" width="22.25" style="7" bestFit="1" customWidth="1"/>
    <col min="42" max="42" width="114.25" style="7" bestFit="1" customWidth="1"/>
    <col min="43" max="43" width="25" style="7" bestFit="1" customWidth="1"/>
    <col min="44" max="44" width="176.25" style="7" bestFit="1" customWidth="1"/>
    <col min="45" max="45" width="23.5" style="7" bestFit="1" customWidth="1"/>
    <col min="46" max="46" width="56.75" style="7" bestFit="1" customWidth="1"/>
    <col min="47" max="47" width="26" style="7" bestFit="1" customWidth="1"/>
    <col min="48" max="48" width="46.25" style="7" bestFit="1" customWidth="1"/>
    <col min="49" max="49" width="20.25" style="7" bestFit="1" customWidth="1"/>
    <col min="50" max="50" width="25" style="7" bestFit="1" customWidth="1"/>
    <col min="51" max="51" width="42.08203125" style="7" bestFit="1" customWidth="1"/>
    <col min="52" max="52" width="33.75" style="7" bestFit="1" customWidth="1"/>
    <col min="53" max="53" width="53.25" style="7" bestFit="1" customWidth="1"/>
    <col min="54" max="54" width="23" style="7" bestFit="1" customWidth="1"/>
    <col min="55" max="55" width="28.25" style="7" bestFit="1" customWidth="1"/>
    <col min="56" max="56" width="23" style="7" bestFit="1" customWidth="1"/>
    <col min="57" max="57" width="20.25" style="7" bestFit="1" customWidth="1"/>
    <col min="58" max="58" width="71.25" style="7" bestFit="1" customWidth="1"/>
    <col min="59" max="59" width="23.5" style="7" bestFit="1" customWidth="1"/>
    <col min="60" max="60" width="22.25" style="7" bestFit="1" customWidth="1"/>
    <col min="61" max="61" width="20.25" style="7" bestFit="1" customWidth="1"/>
    <col min="62" max="62" width="21.25" style="11" bestFit="1" customWidth="1"/>
    <col min="63" max="63" width="20.25" style="7" bestFit="1" customWidth="1"/>
    <col min="64" max="64" width="25" style="7" bestFit="1" customWidth="1"/>
    <col min="65" max="65" width="25.5" style="7" bestFit="1" customWidth="1"/>
    <col min="66" max="66" width="27.58203125" style="7" bestFit="1" customWidth="1"/>
    <col min="67" max="67" width="112.75" style="7" bestFit="1" customWidth="1"/>
    <col min="68" max="68" width="35.75" style="7" bestFit="1" customWidth="1"/>
    <col min="69" max="69" width="44.25" style="7" bestFit="1" customWidth="1"/>
    <col min="70" max="71" width="48.25" style="7" bestFit="1" customWidth="1"/>
    <col min="72" max="72" width="42.25" style="7" bestFit="1" customWidth="1"/>
    <col min="73" max="73" width="38" style="7" bestFit="1" customWidth="1"/>
    <col min="74" max="74" width="29.58203125" style="7" bestFit="1" customWidth="1"/>
    <col min="75" max="76" width="38" style="7" bestFit="1" customWidth="1"/>
    <col min="77" max="77" width="27.58203125" style="7" bestFit="1" customWidth="1"/>
    <col min="78" max="78" width="25" style="11" bestFit="1" customWidth="1"/>
    <col min="79" max="79" width="34.08203125" style="7" bestFit="1" customWidth="1"/>
    <col min="80" max="80" width="79.58203125" style="7" bestFit="1" customWidth="1"/>
    <col min="81" max="81" width="23.75" style="7" bestFit="1" customWidth="1"/>
    <col min="82" max="82" width="138" style="7" bestFit="1" customWidth="1"/>
    <col min="83" max="83" width="90.25" style="7" bestFit="1" customWidth="1"/>
    <col min="84" max="84" width="92.25" style="7" bestFit="1" customWidth="1"/>
    <col min="85" max="85" width="38.25" style="7" bestFit="1" customWidth="1"/>
    <col min="86" max="87" width="38" style="7" bestFit="1" customWidth="1"/>
    <col min="88" max="88" width="29.58203125" style="7" bestFit="1" customWidth="1"/>
    <col min="89" max="89" width="25" style="7" bestFit="1" customWidth="1"/>
    <col min="90" max="90" width="44.25" style="7" bestFit="1" customWidth="1"/>
    <col min="91" max="91" width="46.25" style="7" bestFit="1" customWidth="1"/>
    <col min="92" max="92" width="98.58203125" style="7" bestFit="1" customWidth="1"/>
    <col min="93" max="93" width="108.75" style="7" bestFit="1" customWidth="1"/>
    <col min="94" max="94" width="102.5" style="7" bestFit="1" customWidth="1"/>
    <col min="95" max="95" width="58.75" style="7" bestFit="1" customWidth="1"/>
    <col min="96" max="96" width="46.25" style="7" bestFit="1" customWidth="1"/>
    <col min="97" max="97" width="108.25" style="11" customWidth="1"/>
    <col min="98" max="98" width="67.08203125" style="7" bestFit="1" customWidth="1"/>
    <col min="99" max="99" width="75.5" style="7" bestFit="1" customWidth="1"/>
    <col min="100" max="100" width="38" style="7" bestFit="1" customWidth="1"/>
    <col min="101" max="102" width="25" style="7" bestFit="1" customWidth="1"/>
    <col min="103" max="103" width="45.58203125" style="7" bestFit="1" customWidth="1"/>
    <col min="104" max="104" width="25" style="7" bestFit="1" customWidth="1"/>
    <col min="105" max="105" width="35.08203125" style="7" bestFit="1" customWidth="1"/>
    <col min="106" max="106" width="25" style="7" bestFit="1" customWidth="1"/>
    <col min="107" max="107" width="22.25" style="7" bestFit="1" customWidth="1"/>
    <col min="108" max="108" width="20.25" style="7" bestFit="1" customWidth="1"/>
    <col min="109" max="109" width="21.25" style="7" bestFit="1" customWidth="1"/>
    <col min="110" max="110" width="56.75" style="7" bestFit="1" customWidth="1"/>
    <col min="111" max="111" width="25" style="11" bestFit="1" customWidth="1"/>
    <col min="112" max="112" width="38" style="7" bestFit="1" customWidth="1"/>
    <col min="113" max="113" width="77.5" style="7" bestFit="1" customWidth="1"/>
    <col min="114" max="114" width="81.75" style="7" bestFit="1" customWidth="1"/>
    <col min="115" max="115" width="44.2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25" style="7" bestFit="1" customWidth="1"/>
    <col min="126" max="126" width="50.25" style="7" bestFit="1" customWidth="1"/>
    <col min="127" max="127" width="16.58203125" style="7" bestFit="1" customWidth="1"/>
    <col min="128" max="128" width="19.75" style="7" bestFit="1" customWidth="1"/>
    <col min="129" max="129" width="13.25" style="7" bestFit="1" customWidth="1"/>
    <col min="130" max="130" width="19.75" style="7" bestFit="1" customWidth="1"/>
    <col min="131" max="131" width="25.58203125" style="7" customWidth="1"/>
    <col min="132" max="132" width="39.08203125" style="7" bestFit="1" customWidth="1"/>
    <col min="133" max="133" width="36" style="7" bestFit="1" customWidth="1"/>
    <col min="134" max="134" width="19" style="7" customWidth="1"/>
    <col min="135" max="137" width="19.58203125" style="7" bestFit="1" customWidth="1"/>
    <col min="138" max="138" width="25.58203125" style="7" bestFit="1" customWidth="1"/>
    <col min="139" max="139" width="71.25" style="7" bestFit="1" customWidth="1"/>
    <col min="140" max="16384" width="8.75" style="7"/>
  </cols>
  <sheetData>
    <row r="1" spans="1:148" s="5" customFormat="1" ht="409.5">
      <c r="A1" s="13" t="s">
        <v>1034</v>
      </c>
      <c r="B1" s="13" t="s">
        <v>1035</v>
      </c>
      <c r="C1" s="3" t="s">
        <v>1036</v>
      </c>
      <c r="D1" s="13" t="s">
        <v>1037</v>
      </c>
      <c r="E1" s="3" t="s">
        <v>1038</v>
      </c>
      <c r="F1" s="13" t="s">
        <v>1039</v>
      </c>
      <c r="G1" s="3" t="s">
        <v>1040</v>
      </c>
      <c r="H1" s="3" t="s">
        <v>1041</v>
      </c>
      <c r="I1" s="13" t="s">
        <v>1039</v>
      </c>
      <c r="J1" s="3" t="s">
        <v>1042</v>
      </c>
      <c r="K1" s="13" t="s">
        <v>1039</v>
      </c>
      <c r="L1" s="13" t="s">
        <v>35</v>
      </c>
      <c r="M1" s="13" t="s">
        <v>1043</v>
      </c>
      <c r="N1" s="13" t="s">
        <v>1044</v>
      </c>
      <c r="O1" s="13" t="s">
        <v>36</v>
      </c>
      <c r="P1" s="13" t="s">
        <v>1045</v>
      </c>
      <c r="Q1" s="13" t="s">
        <v>1046</v>
      </c>
      <c r="R1" s="3" t="s">
        <v>1047</v>
      </c>
      <c r="S1" s="3" t="s">
        <v>1036</v>
      </c>
      <c r="T1" s="13" t="s">
        <v>1039</v>
      </c>
      <c r="U1" s="3" t="s">
        <v>1048</v>
      </c>
      <c r="V1" s="3" t="s">
        <v>1049</v>
      </c>
      <c r="W1" s="3" t="s">
        <v>1050</v>
      </c>
      <c r="X1" s="13" t="s">
        <v>1045</v>
      </c>
      <c r="Y1" s="13" t="s">
        <v>1046</v>
      </c>
      <c r="Z1" s="3" t="s">
        <v>1051</v>
      </c>
      <c r="AA1" s="3" t="s">
        <v>1052</v>
      </c>
      <c r="AB1" s="3" t="s">
        <v>1053</v>
      </c>
      <c r="AC1" s="3" t="s">
        <v>1054</v>
      </c>
      <c r="AD1" s="14" t="s">
        <v>40</v>
      </c>
      <c r="AE1" s="3" t="s">
        <v>1055</v>
      </c>
      <c r="AF1" s="15" t="s">
        <v>1056</v>
      </c>
      <c r="AG1" s="4" t="s">
        <v>1057</v>
      </c>
      <c r="AH1" s="3" t="s">
        <v>1058</v>
      </c>
      <c r="AI1" s="13" t="s">
        <v>38</v>
      </c>
      <c r="AJ1" s="13" t="s">
        <v>1034</v>
      </c>
      <c r="AK1" s="16" t="s">
        <v>1059</v>
      </c>
      <c r="AL1" s="16" t="s">
        <v>1060</v>
      </c>
      <c r="AM1" s="3" t="s">
        <v>1061</v>
      </c>
      <c r="AN1" s="37" t="s">
        <v>899</v>
      </c>
      <c r="AO1" s="13" t="s">
        <v>39</v>
      </c>
      <c r="AP1" s="3" t="s">
        <v>1036</v>
      </c>
      <c r="AQ1" s="4" t="s">
        <v>1062</v>
      </c>
      <c r="AR1" s="4" t="s">
        <v>1063</v>
      </c>
      <c r="AS1" s="3" t="s">
        <v>1064</v>
      </c>
      <c r="AT1" s="3" t="s">
        <v>1065</v>
      </c>
      <c r="AU1" s="4" t="s">
        <v>1066</v>
      </c>
      <c r="AV1" s="4" t="s">
        <v>1067</v>
      </c>
      <c r="AW1" s="17" t="s">
        <v>34</v>
      </c>
      <c r="AX1" s="3" t="s">
        <v>1068</v>
      </c>
      <c r="AY1" s="13" t="s">
        <v>39</v>
      </c>
      <c r="AZ1" s="3" t="s">
        <v>1065</v>
      </c>
      <c r="BA1" s="16" t="s">
        <v>1043</v>
      </c>
      <c r="BB1" s="4" t="s">
        <v>1069</v>
      </c>
      <c r="BC1" s="4" t="s">
        <v>1070</v>
      </c>
      <c r="BD1" s="17" t="s">
        <v>43</v>
      </c>
      <c r="BE1" s="4" t="s">
        <v>1071</v>
      </c>
      <c r="BF1" s="4" t="s">
        <v>1063</v>
      </c>
      <c r="BG1" s="15" t="s">
        <v>1049</v>
      </c>
      <c r="BH1" s="16" t="s">
        <v>1072</v>
      </c>
      <c r="BI1" s="17" t="s">
        <v>34</v>
      </c>
      <c r="BJ1" s="18" t="s">
        <v>44</v>
      </c>
      <c r="BK1" s="4" t="s">
        <v>1073</v>
      </c>
      <c r="BL1" s="13" t="s">
        <v>1045</v>
      </c>
      <c r="BM1" s="4" t="s">
        <v>1074</v>
      </c>
      <c r="BN1" s="4" t="s">
        <v>1074</v>
      </c>
      <c r="BO1" s="4" t="s">
        <v>1063</v>
      </c>
      <c r="BP1" s="4" t="s">
        <v>1075</v>
      </c>
      <c r="BQ1" s="4" t="s">
        <v>1063</v>
      </c>
      <c r="BR1" s="3" t="s">
        <v>1065</v>
      </c>
      <c r="BS1" s="17" t="s">
        <v>45</v>
      </c>
      <c r="BT1" s="4" t="s">
        <v>1076</v>
      </c>
      <c r="BU1" s="4" t="s">
        <v>1063</v>
      </c>
      <c r="BV1" s="4" t="s">
        <v>1077</v>
      </c>
      <c r="BW1" s="4" t="s">
        <v>1077</v>
      </c>
      <c r="BX1" s="13" t="s">
        <v>1046</v>
      </c>
      <c r="BY1" s="16" t="s">
        <v>42</v>
      </c>
      <c r="BZ1" s="18" t="s">
        <v>46</v>
      </c>
      <c r="CA1" s="15" t="s">
        <v>1078</v>
      </c>
      <c r="CB1" s="16" t="s">
        <v>1060</v>
      </c>
      <c r="CC1" s="15" t="s">
        <v>1079</v>
      </c>
      <c r="CD1" s="4" t="s">
        <v>1080</v>
      </c>
      <c r="CE1" s="4" t="s">
        <v>1081</v>
      </c>
      <c r="CF1" s="4" t="s">
        <v>1081</v>
      </c>
      <c r="CG1" s="15" t="s">
        <v>1056</v>
      </c>
      <c r="CH1" s="3" t="s">
        <v>1082</v>
      </c>
      <c r="CI1" s="15" t="s">
        <v>1079</v>
      </c>
      <c r="CJ1" s="13" t="s">
        <v>1083</v>
      </c>
      <c r="CK1" s="4" t="s">
        <v>1084</v>
      </c>
      <c r="CL1" s="4" t="s">
        <v>1085</v>
      </c>
      <c r="CM1" s="4" t="s">
        <v>1063</v>
      </c>
      <c r="CN1" s="13" t="s">
        <v>37</v>
      </c>
      <c r="CO1" s="4" t="s">
        <v>1066</v>
      </c>
      <c r="CP1" s="4" t="s">
        <v>1086</v>
      </c>
      <c r="CQ1" s="4" t="s">
        <v>1087</v>
      </c>
      <c r="CR1" s="4" t="s">
        <v>1087</v>
      </c>
      <c r="CS1" s="18" t="s">
        <v>900</v>
      </c>
      <c r="CT1" s="4" t="s">
        <v>1086</v>
      </c>
      <c r="CU1" s="3" t="s">
        <v>1036</v>
      </c>
      <c r="CV1" s="3" t="s">
        <v>1036</v>
      </c>
      <c r="CW1" s="3" t="s">
        <v>1038</v>
      </c>
      <c r="CX1" s="4" t="s">
        <v>1088</v>
      </c>
      <c r="CY1" s="4" t="s">
        <v>1069</v>
      </c>
      <c r="CZ1" s="4" t="s">
        <v>1087</v>
      </c>
      <c r="DA1" s="4" t="s">
        <v>1089</v>
      </c>
      <c r="DB1" s="4" t="s">
        <v>1090</v>
      </c>
      <c r="DC1" s="15" t="s">
        <v>1091</v>
      </c>
      <c r="DD1" s="4" t="s">
        <v>1092</v>
      </c>
      <c r="DE1" s="17" t="s">
        <v>1093</v>
      </c>
      <c r="DF1" s="4" t="s">
        <v>1086</v>
      </c>
      <c r="DG1" s="18" t="s">
        <v>47</v>
      </c>
      <c r="DH1" s="3" t="s">
        <v>1094</v>
      </c>
      <c r="DI1" s="16" t="s">
        <v>1072</v>
      </c>
      <c r="DJ1" s="16" t="s">
        <v>1072</v>
      </c>
      <c r="DK1" s="4" t="s">
        <v>1085</v>
      </c>
      <c r="DL1" s="3" t="s">
        <v>1095</v>
      </c>
      <c r="DM1" s="15" t="s">
        <v>1096</v>
      </c>
      <c r="DN1" s="4" t="s">
        <v>1069</v>
      </c>
      <c r="DO1" s="3" t="s">
        <v>1058</v>
      </c>
      <c r="DP1" s="4" t="s">
        <v>1066</v>
      </c>
      <c r="DQ1" s="4" t="s">
        <v>41</v>
      </c>
      <c r="DR1" s="15" t="s">
        <v>1097</v>
      </c>
      <c r="DS1" s="4" t="s">
        <v>1086</v>
      </c>
      <c r="DT1" s="4" t="s">
        <v>1039</v>
      </c>
      <c r="DU1" s="4" t="s">
        <v>1098</v>
      </c>
      <c r="DV1" s="4" t="s">
        <v>48</v>
      </c>
      <c r="DW1" s="91" t="s">
        <v>1064</v>
      </c>
      <c r="DX1" s="91" t="s">
        <v>1099</v>
      </c>
      <c r="DY1" s="91" t="s">
        <v>1100</v>
      </c>
      <c r="DZ1" s="92" t="s">
        <v>896</v>
      </c>
      <c r="EA1" s="91" t="s">
        <v>1101</v>
      </c>
      <c r="EB1" s="91" t="s">
        <v>1101</v>
      </c>
      <c r="EC1" s="91" t="s">
        <v>1102</v>
      </c>
      <c r="ED1" s="91" t="s">
        <v>1069</v>
      </c>
      <c r="EE1" s="91" t="s">
        <v>1103</v>
      </c>
      <c r="EF1" s="91" t="s">
        <v>1103</v>
      </c>
      <c r="EG1" s="91" t="s">
        <v>1104</v>
      </c>
      <c r="EH1" s="91" t="s">
        <v>1104</v>
      </c>
      <c r="EI1" s="92" t="s">
        <v>1045</v>
      </c>
      <c r="EJ1" s="17" t="s">
        <v>1037</v>
      </c>
      <c r="EK1" s="4" t="s">
        <v>1105</v>
      </c>
      <c r="EL1" s="4" t="s">
        <v>1106</v>
      </c>
      <c r="EM1" s="4" t="s">
        <v>1107</v>
      </c>
      <c r="EN1" s="4" t="s">
        <v>1107</v>
      </c>
      <c r="EO1" s="4" t="s">
        <v>1107</v>
      </c>
      <c r="EP1" s="92" t="s">
        <v>1108</v>
      </c>
      <c r="EQ1" s="92" t="s">
        <v>1109</v>
      </c>
      <c r="ER1" s="92" t="s">
        <v>1110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1111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1112</v>
      </c>
      <c r="EK2" s="73" t="s">
        <v>1113</v>
      </c>
      <c r="EL2" s="23" t="s">
        <v>1114</v>
      </c>
      <c r="EM2" s="23" t="s">
        <v>1115</v>
      </c>
      <c r="EN2" s="23" t="s">
        <v>1116</v>
      </c>
      <c r="EO2" s="73" t="s">
        <v>1112</v>
      </c>
      <c r="EP2" s="73" t="s">
        <v>1117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1118</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1120</v>
      </c>
      <c r="EN3" s="33" t="s">
        <v>1121</v>
      </c>
      <c r="EO3" s="33" t="s">
        <v>232</v>
      </c>
      <c r="EP3" s="31" t="s">
        <v>1122</v>
      </c>
      <c r="EQ3" s="31" t="s">
        <v>1123</v>
      </c>
      <c r="ER3" s="7" t="s">
        <v>1124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1126</v>
      </c>
      <c r="EK4" s="7" t="s">
        <v>1127</v>
      </c>
      <c r="EL4" s="31" t="s">
        <v>310</v>
      </c>
      <c r="EM4" s="31" t="s">
        <v>1128</v>
      </c>
      <c r="EN4" s="31"/>
      <c r="EO4" s="31" t="s">
        <v>86</v>
      </c>
      <c r="EQ4" s="31" t="s">
        <v>1129</v>
      </c>
      <c r="ER4" s="7" t="s">
        <v>1130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1131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1132</v>
      </c>
      <c r="EL5" s="31"/>
      <c r="EM5" s="31" t="s">
        <v>1133</v>
      </c>
      <c r="EN5" s="31"/>
      <c r="EO5" s="31" t="s">
        <v>406</v>
      </c>
      <c r="EQ5" t="s">
        <v>1134</v>
      </c>
      <c r="ER5" s="7" t="s">
        <v>1135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1136</v>
      </c>
      <c r="EK6" s="7" t="s">
        <v>1137</v>
      </c>
      <c r="EL6" s="31"/>
      <c r="EM6" s="31"/>
      <c r="EN6" s="31"/>
      <c r="EO6" s="31"/>
      <c r="EQ6" t="s">
        <v>1138</v>
      </c>
      <c r="ER6" s="7" t="s">
        <v>1139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1140</v>
      </c>
      <c r="EL7" s="31"/>
      <c r="EM7" s="31"/>
      <c r="EN7" s="31"/>
      <c r="EO7" s="31"/>
      <c r="EQ7" s="31" t="s">
        <v>1141</v>
      </c>
      <c r="ER7" s="7" t="s">
        <v>1142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1143</v>
      </c>
      <c r="EL8" s="31"/>
      <c r="EM8" s="31"/>
      <c r="EN8" s="31"/>
      <c r="EO8" s="31"/>
      <c r="EQ8" s="31" t="s">
        <v>1144</v>
      </c>
      <c r="ER8" s="7" t="s">
        <v>1145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1146</v>
      </c>
      <c r="EL9" s="31"/>
      <c r="EM9" s="31"/>
      <c r="EN9" s="31"/>
      <c r="EO9" s="31"/>
      <c r="EQ9" s="31" t="s">
        <v>1147</v>
      </c>
      <c r="ER9" s="7" t="s">
        <v>1148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1149</v>
      </c>
      <c r="EL10" s="31"/>
      <c r="EM10" s="31"/>
      <c r="EN10" s="31"/>
      <c r="EO10" s="31"/>
      <c r="EQ10" s="31" t="s">
        <v>1150</v>
      </c>
      <c r="ER10" s="7" t="s">
        <v>1151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1152</v>
      </c>
      <c r="EL11" s="31"/>
      <c r="EM11" s="31"/>
      <c r="EN11" s="31"/>
      <c r="EO11" s="31"/>
      <c r="EQ11" s="31" t="s">
        <v>1153</v>
      </c>
      <c r="ER11" s="7" t="s">
        <v>1154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1155</v>
      </c>
      <c r="EL12" s="31"/>
      <c r="EM12" s="31"/>
      <c r="EN12" s="31"/>
      <c r="EO12" s="31"/>
      <c r="EQ12" s="31" t="s">
        <v>1156</v>
      </c>
      <c r="ER12" s="7" t="s">
        <v>1157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1158</v>
      </c>
      <c r="EL13" s="31"/>
      <c r="EM13" s="31"/>
      <c r="EN13" s="31"/>
      <c r="EO13" s="31"/>
      <c r="EQ13" s="31" t="s">
        <v>463</v>
      </c>
      <c r="ER13" s="7" t="s">
        <v>1159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1160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1161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5" customWidth="1"/>
    <col min="3" max="3" width="18.25" customWidth="1"/>
    <col min="4" max="4" width="17.08203125" bestFit="1" customWidth="1"/>
    <col min="5" max="5" width="15.08203125" bestFit="1" customWidth="1"/>
  </cols>
  <sheetData>
    <row r="1" spans="1:5">
      <c r="A1" s="42" t="s">
        <v>921</v>
      </c>
      <c r="B1" s="42" t="s">
        <v>922</v>
      </c>
      <c r="C1" s="42" t="s">
        <v>923</v>
      </c>
      <c r="D1" s="42" t="s">
        <v>924</v>
      </c>
      <c r="E1" s="42" t="s">
        <v>925</v>
      </c>
    </row>
    <row r="2" spans="1:5">
      <c r="A2" t="s">
        <v>1032</v>
      </c>
      <c r="B2">
        <f>COUNTIF('地下水モニタリング測定結果(環告第5号)'!S:T,"*（エラー）*")</f>
        <v>1</v>
      </c>
      <c r="C2">
        <v>21</v>
      </c>
      <c r="D2">
        <v>1</v>
      </c>
      <c r="E2" s="94">
        <v>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6291F715-9B09-44EC-908B-440C9774FE1A}"/>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2025-01-27T10:04:53Z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