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P22" i="43" l="1"/>
  <c r="L22" i="43"/>
  <c r="C22" i="43"/>
  <c r="P21" i="43"/>
  <c r="R21" i="43" s="1"/>
  <c r="C21" i="43"/>
  <c r="P24" i="43"/>
  <c r="L24" i="43"/>
  <c r="C24" i="43"/>
  <c r="P23" i="43"/>
  <c r="L23" i="43"/>
  <c r="C23" i="43"/>
  <c r="C13" i="43"/>
  <c r="C14" i="43"/>
  <c r="C15" i="43"/>
  <c r="C16" i="43"/>
  <c r="C17" i="43"/>
  <c r="C18" i="43"/>
  <c r="C19" i="43"/>
  <c r="C20" i="43"/>
  <c r="C25" i="43"/>
  <c r="C26" i="43"/>
  <c r="C12" i="43"/>
  <c r="P26" i="43" l="1"/>
  <c r="L26" i="43"/>
  <c r="P25" i="43"/>
  <c r="L25" i="43"/>
  <c r="P20" i="43"/>
  <c r="R20" i="43" s="1"/>
  <c r="P19" i="43"/>
  <c r="R19" i="43" s="1"/>
  <c r="P18" i="43"/>
  <c r="R18" i="43" s="1"/>
  <c r="P17" i="43"/>
  <c r="R17" i="43" s="1"/>
  <c r="P16" i="43"/>
  <c r="R16" i="43" s="1"/>
  <c r="P15" i="43"/>
  <c r="R15" i="43" s="1"/>
  <c r="P14" i="43"/>
  <c r="R14" i="43" s="1"/>
  <c r="P13" i="43"/>
  <c r="R13" i="43" s="1"/>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<sst xmlns="http://schemas.openxmlformats.org/spreadsheetml/2006/main" count="1909" uniqueCount="1169">
  <si>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</si>
  <si>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</si>
  <si>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</si>
  <si>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</si>
  <si>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</si>
  <si>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</si>
  <si>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</si>
  <si>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</si>
  <si>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</si>
  <si>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</si>
  <si>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</si>
  <si>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</si>
  <si>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</si>
  <si>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</si>
  <si>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</si>
  <si>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</si>
  <si>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</si>
  <si>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</si>
  <si>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</si>
  <si>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</si>
  <si>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</si>
  <si>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</si>
  <si>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</si>
  <si>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</si>
  <si>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</si>
  <si>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</si>
  <si>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</si>
  <si>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</si>
  <si>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</si>
  <si>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</si>
  <si>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</si>
  <si>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</si>
  <si>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</si>
  <si>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</si>
  <si>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</si>
  <si>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</si>
  <si>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</si>
  <si>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</si>
  <si>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</si>
  <si>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</si>
  <si>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</si>
  <si>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</si>
  <si>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</si>
  <si>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</si>
  <si>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</si>
  <si>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</si>
  <si>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</si>
  <si>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</si>
  <si>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</si>
  <si>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</si>
  <si>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</si>
  <si>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</si>
  <si>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</si>
  <si>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</si>
  <si>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</si>
  <si>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</si>
  <si>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</si>
  <si>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</si>
  <si>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</si>
  <si>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</si>
  <si>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</si>
  <si>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</si>
  <si>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</si>
  <si>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</si>
  <si>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</si>
  <si>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</si>
  <si>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</si>
  <si>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</si>
  <si>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</si>
  <si>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</si>
  <si>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</si>
  <si>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</si>
  <si>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</si>
  <si>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</si>
  <si>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</si>
  <si>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</si>
  <si>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</si>
  <si>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</si>
  <si>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</si>
  <si>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</si>
  <si>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</si>
  <si>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</si>
  <si>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</si>
  <si>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</si>
  <si>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</si>
  <si>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</si>
  <si>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</si>
  <si>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</si>
  <si>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</si>
  <si>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</si>
  <si>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</si>
  <si>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</si>
  <si>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</si>
  <si>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</si>
  <si>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</si>
  <si>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</si>
  <si>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</si>
  <si>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</si>
  <si>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</si>
  <si>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</si>
  <si>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</si>
  <si>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</si>
  <si>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</si>
  <si>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</si>
  <si>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</si>
  <si>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</si>
  <si>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</si>
  <si>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</si>
  <si>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</si>
  <si>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</si>
  <si>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</si>
  <si>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</si>
  <si>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</si>
  <si>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</si>
  <si>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</si>
  <si>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</si>
  <si>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</si>
  <si>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</si>
  <si>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</si>
  <si>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</si>
  <si>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</si>
  <si>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</si>
  <si>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</si>
  <si>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</si>
  <si>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</si>
  <si>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</si>
  <si>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</si>
  <si>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</si>
  <si>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</si>
  <si>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</si>
  <si>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</si>
  <si>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</si>
  <si>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</si>
  <si>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</si>
  <si>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</si>
  <si>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</si>
  <si>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</si>
  <si>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</si>
  <si>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</si>
  <si>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</si>
  <si>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</si>
  <si>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</si>
  <si>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</si>
  <si>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</si>
  <si>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</si>
  <si>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</si>
  <si>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</si>
  <si>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</si>
  <si>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</si>
  <si>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</si>
  <si>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</si>
  <si>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</si>
  <si>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</si>
  <si>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</si>
  <si>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</si>
  <si>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</si>
  <si>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</si>
  <si>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</si>
  <si>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</si>
  <si>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</si>
  <si>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</si>
  <si>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</si>
  <si>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</si>
  <si>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</si>
  <si>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</si>
  <si>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</si>
  <si>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</si>
  <si>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</si>
  <si>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</si>
  <si>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</si>
  <si>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</si>
  <si>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</si>
  <si>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</si>
  <si>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</si>
  <si>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</si>
  <si>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</si>
  <si>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</si>
  <si>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</si>
  <si>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</si>
  <si>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</si>
  <si>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</si>
  <si>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</si>
  <si>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</si>
  <si>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</si>
  <si>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</si>
  <si>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</si>
  <si>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</si>
  <si>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</si>
  <si>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</si>
  <si>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</si>
  <si>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</si>
  <si>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</si>
  <si>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</si>
  <si>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</si>
  <si>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</si>
  <si>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</si>
  <si>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</si>
  <si>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</si>
  <si>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</si>
  <si>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</si>
  <si>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</si>
  <si>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</si>
  <si>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</si>
  <si>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</si>
  <si>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</si>
  <si>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</si>
  <si>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</si>
  <si>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</si>
  <si>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</si>
  <si>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</si>
  <si>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</si>
  <si>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</si>
  <si>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</si>
  <si>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</si>
  <si>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</si>
  <si>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</si>
  <si>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</si>
  <si>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</si>
  <si>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</si>
  <si>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</si>
  <si>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</si>
  <si>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</si>
  <si>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</si>
  <si>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</si>
  <si>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</si>
  <si>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</si>
  <si>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</si>
  <si>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</si>
  <si>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</si>
  <si>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</si>
  <si>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</si>
  <si>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</si>
  <si>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</si>
  <si>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</si>
  <si>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</si>
  <si>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</si>
  <si>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</si>
  <si>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</si>
  <si>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</si>
  <si>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</si>
  <si>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</si>
  <si>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</si>
  <si>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</si>
  <si>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</si>
  <si>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</si>
  <si>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</si>
  <si>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</si>
  <si>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</si>
  <si>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</si>
  <si>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</si>
  <si>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</si>
  <si>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</si>
  <si>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</si>
  <si>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</si>
  <si>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</si>
  <si>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</si>
  <si>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</si>
  <si>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</si>
  <si>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</si>
  <si>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</si>
  <si>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</si>
  <si>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</si>
  <si>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</si>
  <si>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</si>
  <si>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</si>
  <si>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</si>
  <si>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</si>
  <si>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</si>
  <si>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</si>
  <si>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</si>
  <si>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</si>
  <si>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</si>
  <si>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</si>
  <si>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</si>
  <si>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</si>
  <si>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</si>
  <si>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</si>
  <si>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</si>
  <si>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</si>
  <si>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</si>
  <si>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</si>
  <si>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</si>
  <si>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</si>
  <si>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</si>
  <si>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</si>
  <si>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</si>
  <si>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</si>
  <si>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</si>
  <si>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</si>
  <si>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</si>
  <si>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</si>
  <si>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</si>
  <si>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</si>
  <si>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</si>
  <si>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</si>
  <si>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</si>
  <si>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</si>
  <si>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</si>
  <si>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</si>
  <si>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</si>
  <si>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</si>
  <si>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</si>
  <si>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</si>
  <si>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</si>
  <si>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</si>
  <si>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</si>
  <si>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</si>
  <si>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</si>
  <si>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</si>
  <si>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</si>
  <si>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</si>
  <si>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</si>
  <si>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</si>
  <si>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</si>
  <si>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</si>
  <si>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</si>
  <si>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</si>
  <si>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</si>
  <si>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</si>
  <si>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</si>
  <si>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</si>
  <si>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</si>
  <si>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</si>
  <si>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</si>
  <si>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</si>
  <si>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</si>
  <si>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</si>
  <si>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</si>
  <si>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</si>
  <si>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</si>
  <si>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</si>
  <si>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</si>
  <si>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</si>
  <si>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</si>
  <si>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</si>
  <si>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</si>
  <si>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</si>
  <si>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</si>
  <si>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</si>
  <si>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</si>
  <si>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</si>
  <si>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</si>
  <si>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</si>
  <si>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</si>
  <si>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</si>
  <si>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</si>
  <si>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</si>
  <si>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</si>
  <si>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</si>
  <si>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</si>
  <si>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</si>
  <si>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</si>
  <si>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</si>
  <si>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</si>
  <si>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</si>
  <si>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</si>
  <si>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</si>
  <si>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</si>
  <si>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</si>
  <si>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</si>
  <si>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</si>
  <si>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</si>
  <si>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</si>
  <si>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</si>
  <si>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</si>
  <si>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</si>
  <si>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</si>
  <si>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</si>
  <si>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</si>
  <si>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</si>
  <si>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</si>
  <si>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</si>
  <si>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</si>
  <si>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</si>
  <si>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</si>
  <si>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</si>
  <si>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</si>
  <si>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</si>
  <si>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</si>
  <si>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</si>
  <si>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</si>
  <si>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</si>
  <si>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</si>
  <si>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</si>
  <si>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</si>
  <si>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</si>
  <si>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</si>
  <si>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</si>
  <si>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</si>
  <si>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</si>
  <si>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</si>
  <si>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</si>
  <si>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</si>
  <si>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</si>
  <si>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</si>
  <si>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</si>
  <si>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</si>
  <si>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</si>
  <si>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</si>
  <si>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</si>
  <si>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</si>
  <si>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</si>
  <si>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</si>
  <si>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</si>
  <si>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</si>
  <si>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</si>
  <si>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</si>
  <si>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</si>
  <si>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</si>
  <si>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</si>
  <si>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</si>
  <si>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</si>
  <si>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</si>
  <si>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</si>
  <si>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</si>
  <si>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</si>
  <si>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</si>
  <si>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</si>
  <si>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</si>
  <si>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</si>
  <si>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</si>
  <si>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</si>
  <si>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</si>
  <si>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</si>
  <si>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</si>
  <si>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</si>
  <si>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</si>
  <si>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</si>
  <si>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</si>
  <si>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</si>
  <si>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</si>
  <si>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</si>
  <si>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</si>
  <si>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</si>
  <si>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</si>
  <si>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</si>
  <si>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</si>
  <si>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</si>
  <si>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</si>
  <si>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</si>
  <si>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</si>
  <si>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</si>
  <si>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</si>
  <si>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</si>
  <si>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</si>
  <si>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</si>
  <si>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</si>
  <si>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</si>
  <si>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</si>
  <si>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</si>
  <si>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</si>
  <si>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</si>
  <si>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</si>
  <si>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</si>
  <si>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</si>
  <si>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</si>
  <si>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</si>
  <si>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</si>
  <si>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</si>
  <si>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</si>
  <si>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</si>
  <si>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</si>
  <si>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</si>
  <si>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</si>
  <si>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</si>
  <si>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</si>
  <si>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</si>
  <si>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</si>
  <si>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</si>
  <si>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</si>
  <si>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</si>
  <si>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</si>
  <si>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</si>
  <si>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</si>
  <si>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</si>
  <si>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</si>
  <si>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</si>
  <si>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</si>
  <si>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</si>
  <si>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</si>
  <si>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</si>
  <si>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</si>
  <si>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</si>
  <si>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</si>
  <si>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</si>
  <si>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</si>
  <si>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</si>
  <si>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</si>
  <si>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</si>
  <si>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</si>
  <si>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</si>
  <si>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</si>
  <si>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</si>
  <si>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</si>
  <si>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</si>
  <si>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</si>
  <si>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</si>
  <si>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</si>
  <si>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</si>
  <si>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</si>
  <si>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</si>
  <si>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</si>
  <si>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</si>
  <si>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</si>
  <si>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</si>
  <si>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</si>
  <si>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</si>
  <si>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</si>
  <si>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</si>
  <si>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</si>
  <si>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</si>
  <si>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</si>
  <si>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</si>
  <si>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</si>
  <si>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</si>
  <si>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</si>
  <si>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</si>
  <si>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</si>
  <si>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</si>
  <si>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</si>
  <si>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</si>
  <si>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</si>
  <si>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</si>
  <si>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</si>
  <si>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</si>
  <si>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</si>
  <si>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</si>
  <si>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</si>
  <si>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</si>
  <si>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</si>
  <si>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</si>
  <si>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</si>
  <si>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</si>
  <si>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</si>
  <si>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</si>
  <si>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</si>
  <si>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</si>
  <si>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</si>
  <si>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</si>
  <si>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</si>
  <si>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</si>
  <si>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</si>
  <si>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</si>
  <si>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</si>
  <si>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</si>
  <si>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</si>
  <si>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</si>
  <si>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</si>
  <si>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</si>
  <si>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</si>
  <si>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</si>
  <si>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</si>
  <si>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</si>
  <si>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</si>
  <si>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</si>
  <si>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</si>
  <si>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</si>
  <si>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</si>
  <si>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</si>
  <si>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</si>
  <si>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</si>
  <si>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</si>
  <si>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</si>
  <si>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</si>
  <si>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</si>
  <si>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</si>
  <si>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</si>
  <si>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</si>
  <si>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</si>
  <si>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</si>
  <si>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</si>
  <si>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</si>
  <si>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</si>
  <si>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</si>
  <si>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</si>
  <si>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</si>
  <si>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</si>
  <si>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</si>
  <si>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</si>
  <si>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</si>
  <si>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</si>
  <si>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</si>
  <si>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</si>
  <si>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</si>
  <si>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</si>
  <si>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</si>
  <si>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</si>
  <si>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</si>
  <si>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</si>
  <si>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</si>
  <si>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</si>
  <si>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</si>
  <si>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</si>
  <si>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</si>
  <si>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</si>
  <si>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</si>
  <si>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</si>
  <si>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</si>
  <si>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</si>
  <si>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</si>
  <si>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</si>
  <si>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</si>
  <si>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</si>
  <si>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</si>
  <si>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</si>
  <si>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</si>
  <si>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</si>
  <si>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</si>
  <si>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</si>
  <si>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</si>
  <si>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</si>
  <si>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</si>
  <si>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</si>
  <si>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</si>
  <si>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</si>
  <si>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</si>
  <si>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</si>
  <si>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</si>
  <si>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</si>
  <si>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</si>
  <si>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</si>
  <si>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</si>
  <si>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</si>
  <si>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</si>
  <si>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</si>
  <si>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</si>
  <si>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</si>
  <si>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</si>
  <si>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</si>
  <si>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</si>
  <si>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</si>
  <si>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</si>
  <si>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</si>
  <si>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</si>
  <si>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</si>
  <si>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</si>
  <si>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</si>
  <si>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</si>
  <si>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</si>
  <si>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</si>
  <si>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</si>
  <si>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</si>
  <si>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</si>
  <si>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</si>
  <si>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</si>
  <si>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</si>
  <si>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</si>
  <si>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</si>
  <si>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</si>
  <si>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</si>
  <si>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</si>
  <si>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</si>
  <si>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</si>
  <si>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</si>
  <si>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</si>
  <si>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</si>
  <si>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</si>
  <si>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</si>
  <si>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</si>
  <si>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</si>
  <si>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</si>
  <si>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</si>
  <si>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</si>
  <si>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</si>
  <si>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</si>
  <si>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</si>
  <si>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</si>
  <si>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</si>
  <si>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</si>
  <si>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</si>
  <si>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</si>
  <si>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</si>
  <si>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</si>
  <si>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</si>
  <si>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</si>
  <si>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</si>
  <si>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</si>
  <si>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</si>
  <si>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</si>
  <si>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</si>
  <si>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</si>
  <si>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</si>
  <si>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</si>
  <si>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</si>
  <si>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</si>
  <si>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</si>
  <si>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</si>
  <si>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</si>
  <si>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</si>
  <si>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</si>
  <si>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</si>
  <si>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</si>
  <si>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</si>
  <si>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</si>
  <si>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</si>
  <si>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</si>
  <si>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</si>
  <si>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</si>
  <si>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</si>
  <si>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</si>
  <si>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</si>
  <si>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</si>
  <si>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</si>
  <si>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</si>
  <si>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</si>
  <si>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</si>
  <si>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</si>
  <si>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</si>
  <si>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</si>
  <si>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</si>
  <si>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</si>
  <si>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</si>
  <si>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</si>
  <si>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</si>
  <si>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</si>
  <si>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</si>
  <si>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</si>
  <si>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</si>
  <si>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</si>
  <si>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</si>
  <si>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</si>
  <si>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</si>
  <si>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</si>
  <si>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</si>
  <si>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</si>
  <si>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</si>
  <si>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</si>
  <si>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</si>
  <si>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</si>
  <si>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</si>
  <si>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</si>
  <si>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</si>
  <si>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</si>
  <si>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</si>
  <si>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</si>
  <si>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</si>
  <si>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</si>
  <si>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</si>
  <si>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</si>
  <si>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</si>
  <si>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</si>
  <si>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</si>
  <si>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</si>
  <si>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</si>
  <si>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</si>
  <si>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</si>
  <si>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</si>
  <si>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</si>
  <si>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</si>
  <si>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</si>
  <si>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</si>
  <si>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</si>
  <si>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</si>
  <si>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</si>
  <si>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</si>
  <si>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</si>
  <si>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</si>
  <si>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</si>
  <si>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</si>
  <si>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</si>
  <si>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</si>
  <si>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</si>
  <si>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</si>
  <si>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</si>
  <si>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</si>
  <si>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</si>
  <si>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</si>
  <si>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</si>
  <si>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</si>
  <si>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</si>
  <si>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</si>
  <si>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</si>
  <si>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</si>
  <si>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</si>
  <si>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</si>
  <si>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</si>
  <si>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</si>
  <si>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</si>
  <si>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</si>
  <si>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</si>
  <si>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</si>
  <si>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</si>
  <si>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</si>
  <si>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</si>
  <si>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</si>
  <si>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</si>
  <si>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</si>
  <si>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</si>
  <si>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</si>
  <si>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</si>
  <si>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</si>
  <si>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</si>
  <si>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</si>
  <si>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</si>
  <si>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</si>
  <si>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</si>
  <si>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</si>
  <si>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</si>
  <si>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</si>
  <si>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</si>
  <si>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</si>
  <si>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</si>
  <si>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</si>
  <si>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</si>
  <si>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</si>
  <si>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</si>
  <si>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</si>
  <si>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</si>
  <si>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</si>
  <si>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</si>
  <si>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</si>
  <si>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</si>
  <si>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</si>
  <si>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</si>
  <si>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</si>
  <si>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</si>
  <si>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</si>
  <si>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</si>
  <si>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</si>
  <si>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</si>
  <si>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</si>
  <si>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</si>
  <si>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</si>
  <si>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</si>
  <si>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</si>
  <si>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</si>
  <si>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</si>
  <si>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</si>
  <si>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</si>
  <si>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</si>
  <si>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</si>
  <si>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</si>
  <si>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</si>
  <si>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</si>
  <si>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</si>
  <si>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</si>
  <si>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</si>
  <si>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</si>
  <si>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</si>
  <si>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</si>
  <si>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</si>
  <si>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</si>
  <si>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</si>
  <si>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</si>
  <si>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</si>
  <si>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</si>
  <si>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</si>
  <si>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</si>
  <si>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</si>
  <si>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</si>
  <si>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</si>
  <si>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</si>
  <si>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</si>
  <si>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</si>
  <si>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</si>
  <si>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</si>
  <si>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</si>
  <si>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</si>
  <si>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</si>
  <si>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</si>
  <si>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</si>
  <si>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</si>
  <si>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</si>
  <si>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</si>
  <si>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</si>
  <si>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</si>
  <si>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</si>
  <si>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</si>
  <si>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</si>
  <si>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</si>
  <si>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</si>
  <si>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</si>
  <si>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</si>
  <si>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</si>
  <si>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</si>
  <si>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</si>
  <si>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</si>
  <si>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</si>
  <si>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</si>
  <si>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</si>
  <si>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</si>
  <si>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</si>
  <si>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</si>
  <si>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</si>
  <si>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</si>
  <si>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</si>
  <si>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</si>
  <si>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</si>
  <si>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</si>
  <si>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</si>
  <si>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</si>
  <si>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</si>
  <si>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</si>
  <si>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</si>
  <si>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</si>
  <si>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</si>
  <si>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</si>
  <si>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</si>
  <si>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</si>
  <si>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</si>
  <si>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</si>
  <si>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</si>
  <si>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</si>
  <si>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</si>
  <si>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</si>
  <si>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</si>
  <si>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</si>
  <si>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</si>
  <si>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</si>
  <si>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</si>
  <si>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</si>
  <si>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</si>
  <si>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</si>
  <si>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</si>
  <si>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</si>
  <si>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</si>
  <si>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</si>
  <si>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</si>
  <si>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</si>
  <si>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</si>
  <si>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</si>
  <si>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</si>
  <si>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</si>
  <si>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</si>
  <si>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</si>
  <si>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</si>
  <si>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</si>
  <si>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</si>
  <si>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</si>
  <si>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</si>
  <si>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</si>
  <si>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</si>
  <si>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</si>
  <si>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</si>
  <si>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</si>
  <si>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</si>
  <si>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</si>
  <si>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</si>
  <si>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</si>
  <si>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</si>
  <si>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</si>
  <si>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</si>
  <si>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</si>
  <si>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</si>
  <si>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</si>
  <si>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</si>
  <si>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</si>
  <si>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</si>
  <si>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</si>
  <si>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</si>
  <si>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</si>
  <si>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</si>
  <si>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</si>
  <si>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</si>
  <si>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</si>
  <si>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</si>
  <si>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</si>
  <si>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</si>
  <si>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</si>
  <si>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</si>
  <si>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</si>
  <si>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</si>
  <si>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</si>
  <si>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</si>
  <si>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</si>
  <si>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</si>
  <si>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</si>
  <si>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</si>
  <si>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</si>
  <si>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</si>
  <si>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</si>
  <si>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</si>
  <si>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</si>
  <si>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</si>
  <si>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</si>
  <si>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</si>
  <si>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</si>
  <si>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</si>
  <si>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</si>
  <si>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</si>
  <si>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</si>
  <si>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</si>
  <si>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</si>
  <si>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</si>
  <si>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</si>
  <si>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</si>
  <si>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</si>
  <si>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</si>
  <si>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</si>
  <si>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</si>
  <si>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</si>
  <si>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</si>
  <si>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</si>
  <si>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</si>
  <si>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</si>
  <si>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</si>
  <si>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</si>
  <si>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</si>
  <si>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</si>
  <si>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</si>
  <si>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</si>
  <si>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</si>
  <si>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</si>
  <si>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</si>
  <si>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</si>
  <si>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</si>
  <si>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</si>
  <si>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</si>
  <si>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</si>
  <si>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</si>
  <si>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</si>
  <si>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</si>
  <si>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</si>
  <si>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</si>
  <si>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</si>
  <si>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</si>
  <si>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</si>
  <si>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</si>
  <si>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</si>
  <si>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</si>
  <si>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</si>
  <si>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</si>
  <si>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</si>
  <si>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</si>
  <si>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</si>
  <si>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</si>
  <si>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</si>
  <si>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</si>
  <si>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</si>
  <si>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</si>
  <si>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</si>
  <si>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</si>
  <si>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</si>
  <si>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</si>
  <si>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</si>
  <si>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</si>
  <si>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</si>
  <si>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</si>
  <si>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</si>
  <si>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</si>
  <si>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</si>
  <si>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</si>
  <si>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</si>
  <si>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</si>
  <si>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</si>
  <si>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</si>
  <si>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</si>
  <si>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</si>
  <si>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</si>
  <si>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</si>
  <si>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</si>
  <si>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</si>
  <si>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</si>
  <si>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</si>
  <si>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</si>
  <si>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</si>
  <si>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</si>
  <si>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</si>
  <si>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</si>
  <si>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</si>
  <si>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</si>
  <si>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</si>
  <si>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</si>
  <si>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</si>
  <si>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</si>
  <si>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</si>
  <si>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</si>
  <si>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</si>
  <si>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</si>
  <si>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</si>
  <si>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</si>
  <si>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</si>
  <si>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</si>
  <si>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</si>
  <si>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</si>
  <si>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</si>
  <si>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</si>
  <si>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</si>
  <si>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</si>
  <si>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</si>
  <si>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</si>
  <si>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</si>
  <si>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</si>
  <si>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</si>
  <si>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</si>
  <si>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</si>
  <si>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</si>
  <si>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</si>
  <si>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</si>
  <si>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</si>
  <si>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</si>
  <si>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</si>
  <si>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</si>
  <si>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</si>
  <si>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</si>
  <si>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</si>
  <si>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</si>
  <si>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</si>
  <si>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</si>
  <si>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</si>
  <si>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</si>
  <si>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</si>
  <si>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</si>
  <si>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</si>
  <si>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</si>
  <si>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</si>
  <si>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</si>
  <si>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</si>
  <si>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</si>
  <si>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</si>
  <si>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</si>
  <si>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</si>
  <si>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</si>
  <si>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</si>
  <si>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</si>
  <si>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昭和*年</t>
    <rPh sb="0" eb="2">
      <t>ショウワ</t>
    </rPh>
    <rPh sb="3" eb="4">
      <t>ネン</t>
    </rPh>
    <phoneticPr fontId="20"/>
  </si>
  <si>
    <t>対象地は、個人所有の農地として利用されている。</t>
  </si>
  <si>
    <t>土壌汚染の可能性は考えにくい</t>
  </si>
  <si>
    <t>地形図
航空写真</t>
  </si>
  <si>
    <t>193*
193*</t>
  </si>
  <si>
    <t>昭和*年
昭和*年</t>
  </si>
  <si>
    <t>国土地理院発行
○○○㈱発行</t>
  </si>
  <si>
    <t>昭和2*年</t>
  </si>
  <si>
    <t>昭和○○年○月に対象地に個人住宅が建設された。土地利用としては建物、庭園及び個人使用の駐車場であった。</t>
  </si>
  <si>
    <t>土地登記簿
地形図
航空写真</t>
  </si>
  <si>
    <t>194*
194*
194*</t>
  </si>
  <si>
    <t>昭和2*年
昭和2*年
昭和2*年</t>
  </si>
  <si>
    <t xml:space="preserve">
国土地理院発行
○○○㈱発行</t>
  </si>
  <si>
    <t>昭和3*年</t>
  </si>
  <si>
    <t>昭和○○年○月に「○○工業所」が操業を開始した。○○工程において「トリクロロエチレン」、○○工程において「水銀及びその化合物」の計２物質が使用されていた。</t>
  </si>
  <si>
    <t>土壌汚染の可能性が考えられる</t>
  </si>
  <si>
    <t>土地登記簿
地形図
航空写真
住宅地図
事業者等からの聴取調査</t>
  </si>
  <si>
    <t xml:space="preserve">195*
195*
195*
195*
</t>
  </si>
  <si>
    <t xml:space="preserve">昭和3*年
昭和3*年
昭和3*年
昭和3*年
</t>
  </si>
  <si>
    <t xml:space="preserve">
国土地理院発行
○○○㈱発行
△△△㈱発行
</t>
  </si>
  <si>
    <t>昭和4*年</t>
  </si>
  <si>
    <t>対象地は、１９５＊年（昭和３＊年）と同様であった。</t>
  </si>
  <si>
    <t>土地登記簿
住宅地図</t>
  </si>
  <si>
    <t>196*
196*</t>
  </si>
  <si>
    <t>昭和4*年
昭和4*年</t>
  </si>
  <si>
    <t xml:space="preserve">
△△△㈱発行</t>
  </si>
  <si>
    <t>昭和5*年</t>
  </si>
  <si>
    <t>対象地は、１９６＊年（昭和４＊年）とほぼ同様であるが、一部事業場が拡張され、建物も一部改築及び増築されている。</t>
  </si>
  <si>
    <t>197*</t>
  </si>
  <si>
    <t>△△△㈱発行</t>
  </si>
  <si>
    <t>昭和6*年</t>
  </si>
  <si>
    <t>昭和○○年○月に○○商事㈱の所有となり、「○○製作所」となった。○○工程において、「鉛及びその化合物」が使用されていた。</t>
  </si>
  <si>
    <t>土地登記簿
住宅地図
特定施設設置届出書類
事業者等からのヒアリング</t>
  </si>
  <si>
    <t xml:space="preserve">198*
198*
</t>
  </si>
  <si>
    <t xml:space="preserve">昭和6*年
昭和6*年
</t>
  </si>
  <si>
    <t>平成*年</t>
    <rPh sb="0" eb="2">
      <t>ヘイセイ</t>
    </rPh>
    <rPh sb="3" eb="4">
      <t>ネン</t>
    </rPh>
    <phoneticPr fontId="20"/>
  </si>
  <si>
    <t>対象地は、１９８＊年（昭和６＊年）と同様であった。</t>
  </si>
  <si>
    <t>199*</t>
  </si>
  <si>
    <t>平成1*年</t>
    <rPh sb="0" eb="2">
      <t>ヘイセイ</t>
    </rPh>
    <rPh sb="4" eb="5">
      <t>ネン</t>
    </rPh>
    <phoneticPr fontId="20"/>
  </si>
  <si>
    <t>対象地は、１９９＊年（平成＊年）と同様であった。</t>
  </si>
  <si>
    <t>航空写真
住宅地図</t>
  </si>
  <si>
    <t>200*
200*</t>
  </si>
  <si>
    <t>平成1*年
平成1*年</t>
  </si>
  <si>
    <t>○○○㈱発行
△△△㈱発行</t>
  </si>
  <si>
    <t>平成2*年</t>
    <rPh sb="0" eb="2">
      <t>ヘイセイ</t>
    </rPh>
    <rPh sb="4" eb="5">
      <t>ネン</t>
    </rPh>
    <phoneticPr fontId="20"/>
  </si>
  <si>
    <t>対象地は、２００＊年（平成１＊年）と同様であった。</t>
  </si>
  <si>
    <t>201*
201*</t>
  </si>
  <si>
    <t>平成2*年
平成2*年</t>
  </si>
  <si>
    <t>令和*年</t>
    <rPh sb="0" eb="2">
      <t>レイワ</t>
    </rPh>
    <rPh sb="3" eb="4">
      <t>ネン</t>
    </rPh>
    <phoneticPr fontId="20"/>
  </si>
  <si>
    <t>令和○○年○月に「○○製作所」が操業を廃止した。</t>
  </si>
  <si>
    <t>航空写真
住宅地図
特定施設使用廃止届出書
現況写真</t>
  </si>
  <si>
    <t xml:space="preserve">202*
202*
</t>
  </si>
  <si>
    <t xml:space="preserve">令和*年
令和*年
</t>
  </si>
  <si>
    <t xml:space="preserve">○○○㈱発行
△△△㈱発行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</si>
</sst>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 collapsed="1">
      <c r="B12" s="58"/>
      <c r="C12" s="64">
        <f>ROW()-11</f>
        <v>1</v>
      </c>
      <c r="D12" s="12">
        <v>1930</v>
      </c>
      <c r="E12" s="12" t="s">
        <v>1115</v>
      </c>
      <c r="F12" s="4" t="s">
        <v>1116</v>
      </c>
      <c r="G12" s="5"/>
      <c r="H12" s="6" t="s">
        <v>1117</v>
      </c>
      <c r="I12" s="7" t="s">
        <v>1118</v>
      </c>
      <c r="J12" s="13" t="s">
        <v>1119</v>
      </c>
      <c r="K12" s="13" t="s">
        <v>1120</v>
      </c>
      <c r="L12" s="65" t="s">
        <v>1121</v>
      </c>
      <c r="M12" s="59"/>
      <c r="P12" s="60" t="str">
        <f>IF(COUNTIF(I12,"*航空写真*")+COUNTIF(I12,"*住宅地図*")+COUNTIF(I12,"*地形図*")&gt;0,"入力必須","入力不要")</f>
        <v>入力必須</v>
      </c>
      <c r="Q12" s="66" t="s">
        <v>4</v>
      </c>
      <c r="R12" s="62" t="str">
        <f>IF(COUNTA(D12:F12,H12:I12)=5,IF(AND(P12="入力必須",OR(J12="",K12="",L12="")),"（エラー）年代又は出展が未入力","（正常）入力済み"),IF(COUNTA(D12:F12,H12:I12)=0,"（エラー）未入力","（エラー）一部未入力"))</f>
        <v>（正常）入力済み</v>
      </c>
      <c r="S12" s="103" t="s">
        <v>941</v>
      </c>
      <c r="U12" s="63"/>
      <c r="V12" s="63"/>
      <c r="W12" s="63"/>
      <c r="X12" s="63"/>
      <c r="Y12" s="63"/>
      <c r="Z12" s="63"/>
      <c r="AA12" s="63"/>
    </row>
    <row r="13" spans="2:27" s="60" customFormat="1" ht="37.5">
      <c r="B13" s="58"/>
      <c r="C13" s="64">
        <f t="shared" ref="C13:C26" si="0">ROW()-11</f>
        <v>2</v>
      </c>
      <c r="D13" s="13">
        <v>1940</v>
      </c>
      <c r="E13" s="13" t="s">
        <v>1122</v>
      </c>
      <c r="F13" s="5" t="s">
        <v>1123</v>
      </c>
      <c r="G13" s="5"/>
      <c r="H13" s="8" t="s">
        <v>1117</v>
      </c>
      <c r="I13" s="9" t="s">
        <v>1124</v>
      </c>
      <c r="J13" s="13" t="s">
        <v>1125</v>
      </c>
      <c r="K13" s="13" t="s">
        <v>1126</v>
      </c>
      <c r="L13" s="65" t="s">
        <v>1127</v>
      </c>
      <c r="M13" s="59"/>
      <c r="P13" s="60" t="str">
        <f>IF(COUNTIF(I13,"*航空写真*")+COUNTIF(I13,"*住宅地図*")+COUNTIF(I13,"*地形図*")&gt;0,"入力必須","入力不要")</f>
        <v>入力必須</v>
      </c>
      <c r="Q13" s="61" t="s">
        <v>116</v>
      </c>
      <c r="R13" s="62" t="str">
        <f t="shared" ref="R13:R22" si="1">IF(COUNTA(D13:F13,H13:I13)=5,IF(D13-D12&gt;=20,"（エラー）一つ上の年代から20年以上経過",IF(AND(P13="入力必須",OR(J13="",K13="",L13="")),"（エラー）年代又は出典が未入力","（正常）入力済み")),IF(COUNTA(D13:F13,H13:I13)=0,"（複数入力）未入力","（エラー）一部未入力"))</f>
        <v>（正常）入力済み</v>
      </c>
      <c r="S13" s="103" t="s">
        <v>942</v>
      </c>
      <c r="U13" s="63"/>
      <c r="V13" s="63"/>
      <c r="W13" s="63"/>
      <c r="X13" s="63"/>
      <c r="Y13" s="63"/>
      <c r="Z13" s="63"/>
      <c r="AA13" s="63"/>
    </row>
    <row r="14" spans="2:27" s="60" customFormat="1" ht="62.5">
      <c r="B14" s="58"/>
      <c r="C14" s="64">
        <f t="shared" si="0"/>
        <v>3</v>
      </c>
      <c r="D14" s="13">
        <v>1950</v>
      </c>
      <c r="E14" s="13" t="s">
        <v>1128</v>
      </c>
      <c r="F14" s="5" t="s">
        <v>1129</v>
      </c>
      <c r="G14" s="5"/>
      <c r="H14" s="8" t="s">
        <v>1130</v>
      </c>
      <c r="I14" s="9" t="s">
        <v>1131</v>
      </c>
      <c r="J14" s="13" t="s">
        <v>1132</v>
      </c>
      <c r="K14" s="13" t="s">
        <v>1133</v>
      </c>
      <c r="L14" s="65" t="s">
        <v>1134</v>
      </c>
      <c r="M14" s="59"/>
      <c r="P14" s="60" t="str">
        <f>IF(COUNTIF(I14,"*航空写真*")+COUNTIF(I14,"*住宅地図*")+COUNTIF(I14,"*地形図*")&gt;0,"入力必須","入力不要")</f>
        <v>入力必須</v>
      </c>
      <c r="Q14" s="61" t="s">
        <v>116</v>
      </c>
      <c r="R14" s="62" t="str">
        <f t="shared" si="1"/>
        <v>（正常）入力済み</v>
      </c>
      <c r="S14" s="103" t="s">
        <v>943</v>
      </c>
      <c r="U14" s="63"/>
      <c r="V14" s="63"/>
      <c r="W14" s="63"/>
      <c r="X14" s="63"/>
      <c r="Y14" s="63"/>
      <c r="Z14" s="63"/>
      <c r="AA14" s="63"/>
    </row>
    <row r="15" spans="2:27" s="60" customFormat="1" ht="25">
      <c r="B15" s="58"/>
      <c r="C15" s="64">
        <f t="shared" si="0"/>
        <v>4</v>
      </c>
      <c r="D15" s="13">
        <v>1960</v>
      </c>
      <c r="E15" s="13" t="s">
        <v>1135</v>
      </c>
      <c r="F15" s="5" t="s">
        <v>1136</v>
      </c>
      <c r="G15" s="5"/>
      <c r="H15" s="8" t="s">
        <v>1130</v>
      </c>
      <c r="I15" s="9" t="s">
        <v>1137</v>
      </c>
      <c r="J15" s="13" t="s">
        <v>1138</v>
      </c>
      <c r="K15" s="13" t="s">
        <v>1139</v>
      </c>
      <c r="L15" s="65" t="s">
        <v>1140</v>
      </c>
      <c r="M15" s="59"/>
      <c r="P15" s="60" t="str">
        <f>IF(COUNTIF(I15,"*航空写真*")+COUNTIF(I15,"*住宅地図*")+COUNTIF(I15,"*地形図*")&gt;0,"入力必須","入力不要")</f>
        <v>入力必須</v>
      </c>
      <c r="Q15" s="61" t="s">
        <v>116</v>
      </c>
      <c r="R15" s="62" t="str">
        <f t="shared" si="1"/>
        <v>（正常）入力済み</v>
      </c>
      <c r="S15" s="103" t="s">
        <v>944</v>
      </c>
    </row>
    <row r="16" spans="2:27" s="60" customFormat="1" ht="37.5">
      <c r="B16" s="58"/>
      <c r="C16" s="64">
        <f t="shared" si="0"/>
        <v>5</v>
      </c>
      <c r="D16" s="13">
        <v>1970</v>
      </c>
      <c r="E16" s="13" t="s">
        <v>1141</v>
      </c>
      <c r="F16" s="5" t="s">
        <v>1142</v>
      </c>
      <c r="G16" s="5"/>
      <c r="H16" s="8" t="s">
        <v>1130</v>
      </c>
      <c r="I16" s="9" t="s">
        <v>117</v>
      </c>
      <c r="J16" s="13" t="s">
        <v>1143</v>
      </c>
      <c r="K16" s="13" t="s">
        <v>1141</v>
      </c>
      <c r="L16" s="65" t="s">
        <v>1144</v>
      </c>
      <c r="M16" s="59"/>
      <c r="P16" s="60" t="str">
        <f t="shared" ref="P16:P26" si="2">IF(COUNTIF(I16,"*航空写真*")+COUNTIF(I16,"*住宅地図*")+COUNTIF(I16,"*地形図*")&gt;0,"入力必須","入力不要")</f>
        <v>入力必須</v>
      </c>
      <c r="Q16" s="61" t="s">
        <v>116</v>
      </c>
      <c r="R16" s="62" t="str">
        <f t="shared" si="1"/>
        <v>（正常）入力済み</v>
      </c>
      <c r="S16" s="103" t="s">
        <v>945</v>
      </c>
    </row>
    <row r="17" spans="1:19" s="60" customFormat="1" ht="50">
      <c r="B17" s="58"/>
      <c r="C17" s="64">
        <f t="shared" si="0"/>
        <v>6</v>
      </c>
      <c r="D17" s="13">
        <v>1980</v>
      </c>
      <c r="E17" s="13" t="s">
        <v>1145</v>
      </c>
      <c r="F17" s="5" t="s">
        <v>1146</v>
      </c>
      <c r="G17" s="5"/>
      <c r="H17" s="8" t="s">
        <v>1130</v>
      </c>
      <c r="I17" s="9" t="s">
        <v>1147</v>
      </c>
      <c r="J17" s="13" t="s">
        <v>1148</v>
      </c>
      <c r="K17" s="13" t="s">
        <v>1149</v>
      </c>
      <c r="L17" s="65" t="s">
        <v>1140</v>
      </c>
      <c r="M17" s="59"/>
      <c r="P17" s="60" t="str">
        <f t="shared" si="2"/>
        <v>入力必須</v>
      </c>
      <c r="Q17" s="61" t="s">
        <v>116</v>
      </c>
      <c r="R17" s="62" t="str">
        <f t="shared" si="1"/>
        <v>（正常）入力済み</v>
      </c>
      <c r="S17" s="103" t="s">
        <v>946</v>
      </c>
    </row>
    <row r="18" spans="1:19" s="60" customFormat="1" ht="25">
      <c r="B18" s="58"/>
      <c r="C18" s="64">
        <f t="shared" si="0"/>
        <v>7</v>
      </c>
      <c r="D18" s="13">
        <v>1990</v>
      </c>
      <c r="E18" s="13" t="s">
        <v>1150</v>
      </c>
      <c r="F18" s="5" t="s">
        <v>1151</v>
      </c>
      <c r="G18" s="5"/>
      <c r="H18" s="8" t="s">
        <v>1130</v>
      </c>
      <c r="I18" s="9" t="s">
        <v>117</v>
      </c>
      <c r="J18" s="13" t="s">
        <v>1152</v>
      </c>
      <c r="K18" s="13" t="s">
        <v>1141</v>
      </c>
      <c r="L18" s="65" t="s">
        <v>1144</v>
      </c>
      <c r="M18" s="59"/>
      <c r="P18" s="60" t="str">
        <f t="shared" si="2"/>
        <v>入力必須</v>
      </c>
      <c r="Q18" s="61" t="s">
        <v>116</v>
      </c>
      <c r="R18" s="62" t="str">
        <f t="shared" si="1"/>
        <v>（正常）入力済み</v>
      </c>
      <c r="S18" s="103" t="s">
        <v>940</v>
      </c>
    </row>
    <row r="19" spans="1:19" s="60" customFormat="1" ht="25">
      <c r="B19" s="58"/>
      <c r="C19" s="64">
        <f t="shared" si="0"/>
        <v>8</v>
      </c>
      <c r="D19" s="13">
        <v>2000</v>
      </c>
      <c r="E19" s="13" t="s">
        <v>1153</v>
      </c>
      <c r="F19" s="5" t="s">
        <v>1154</v>
      </c>
      <c r="G19" s="5"/>
      <c r="H19" s="8" t="s">
        <v>1130</v>
      </c>
      <c r="I19" s="9" t="s">
        <v>1155</v>
      </c>
      <c r="J19" s="13" t="s">
        <v>1156</v>
      </c>
      <c r="K19" s="13" t="s">
        <v>1157</v>
      </c>
      <c r="L19" s="65" t="s">
        <v>1158</v>
      </c>
      <c r="M19" s="59"/>
      <c r="P19" s="60" t="str">
        <f t="shared" si="2"/>
        <v>入力必須</v>
      </c>
      <c r="Q19" s="61" t="s">
        <v>116</v>
      </c>
      <c r="R19" s="62" t="str">
        <f t="shared" si="1"/>
        <v>（正常）入力済み</v>
      </c>
      <c r="S19" s="103" t="s">
        <v>939</v>
      </c>
    </row>
    <row r="20" spans="1:19" s="60" customFormat="1" ht="25">
      <c r="B20" s="58"/>
      <c r="C20" s="64">
        <f t="shared" si="0"/>
        <v>9</v>
      </c>
      <c r="D20" s="13">
        <v>2010</v>
      </c>
      <c r="E20" s="13" t="s">
        <v>1159</v>
      </c>
      <c r="F20" s="5" t="s">
        <v>1160</v>
      </c>
      <c r="G20" s="5"/>
      <c r="H20" s="8" t="s">
        <v>1130</v>
      </c>
      <c r="I20" s="9" t="s">
        <v>1155</v>
      </c>
      <c r="J20" s="13" t="s">
        <v>1161</v>
      </c>
      <c r="K20" s="13" t="s">
        <v>1162</v>
      </c>
      <c r="L20" s="65" t="s">
        <v>1158</v>
      </c>
      <c r="M20" s="59"/>
      <c r="P20" s="60" t="str">
        <f t="shared" si="2"/>
        <v>入力必須</v>
      </c>
      <c r="Q20" s="61" t="s">
        <v>116</v>
      </c>
      <c r="R20" s="62" t="str">
        <f t="shared" si="1"/>
        <v>（正常）入力済み</v>
      </c>
      <c r="S20" s="103" t="s">
        <v>118</v>
      </c>
    </row>
    <row r="21" spans="1:19" s="60" customFormat="1" ht="50">
      <c r="B21" s="58"/>
      <c r="C21" s="64">
        <f t="shared" si="0"/>
        <v>10</v>
      </c>
      <c r="D21" s="13">
        <v>2020</v>
      </c>
      <c r="E21" s="13" t="s">
        <v>1163</v>
      </c>
      <c r="F21" s="5" t="s">
        <v>1164</v>
      </c>
      <c r="G21" s="5"/>
      <c r="H21" s="8" t="s">
        <v>1130</v>
      </c>
      <c r="I21" s="9" t="s">
        <v>1165</v>
      </c>
      <c r="J21" s="13" t="s">
        <v>1166</v>
      </c>
      <c r="K21" s="13" t="s">
        <v>1167</v>
      </c>
      <c r="L21" s="65" t="s">
        <v>1168</v>
      </c>
      <c r="M21" s="59"/>
      <c r="P21" s="60" t="str">
        <f t="shared" ref="P21:P22" si="3">IF(COUNTIF(I21,"*航空写真*")+COUNTIF(I21,"*住宅地図*")+COUNTIF(I21,"*地形図*")&gt;0,"入力必須","入力不要")</f>
        <v>入力必須</v>
      </c>
      <c r="Q21" s="61" t="s">
        <v>116</v>
      </c>
      <c r="R21" s="62" t="str">
        <f t="shared" si="1"/>
        <v>（正常）入力済み</v>
      </c>
      <c r="S21" s="103" t="s">
        <v>938</v>
      </c>
    </row>
    <row r="22" spans="1:19" s="60" customFormat="1" ht="25" customHeight="1">
      <c r="B22" s="58"/>
      <c r="C22" s="64">
        <f t="shared" si="0"/>
        <v>11</v>
      </c>
      <c r="D22" s="13"/>
      <c r="E22" s="13"/>
      <c r="F22" s="5"/>
      <c r="G22" s="5"/>
      <c r="H22" s="8"/>
      <c r="I22" s="9"/>
      <c r="J22" s="13"/>
      <c r="K22" s="13"/>
      <c r="L22" s="65" t="str">
        <f t="shared" ref="L21:L22" si="4">IF(OR(I22="地形図",I22="航空写真"),"国土地理院","")</f>
        <v/>
      </c>
      <c r="M22" s="59"/>
      <c r="P22" s="60" t="str">
        <f t="shared" si="3"/>
        <v>入力不要</v>
      </c>
      <c r="Q22" s="61" t="s">
        <v>116</v>
      </c>
      <c r="R22" s="62" t="str">
        <f t="shared" si="1"/>
        <v>（複数入力）未入力</v>
      </c>
      <c r="S22" s="103"/>
    </row>
    <row r="23" spans="1:19" s="60" customFormat="1" ht="25" customHeight="1">
      <c r="B23" s="58"/>
      <c r="C23" s="64">
        <f t="shared" si="0"/>
        <v>12</v>
      </c>
      <c r="D23" s="13"/>
      <c r="E23" s="13"/>
      <c r="F23" s="5"/>
      <c r="G23" s="5"/>
      <c r="H23" s="8"/>
      <c r="I23" s="9"/>
      <c r="J23" s="13"/>
      <c r="K23" s="13"/>
      <c r="L23" s="65" t="str">
        <f t="shared" ref="L23:L24" si="5">IF(OR(I23="地形図",I23="航空写真"),"国土地理院","")</f>
        <v/>
      </c>
      <c r="M23" s="59"/>
      <c r="P23" s="60" t="str">
        <f t="shared" ref="P23:P24" si="6">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0"/>
        <v>13</v>
      </c>
      <c r="D24" s="13"/>
      <c r="E24" s="13"/>
      <c r="F24" s="5"/>
      <c r="G24" s="5"/>
      <c r="H24" s="8"/>
      <c r="I24" s="9"/>
      <c r="J24" s="13"/>
      <c r="K24" s="13"/>
      <c r="L24" s="65" t="str">
        <f t="shared" si="5"/>
        <v/>
      </c>
      <c r="M24" s="59"/>
      <c r="P24" s="60" t="str">
        <f t="shared" si="6"/>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0"/>
        <v>14</v>
      </c>
      <c r="D25" s="13"/>
      <c r="E25" s="13"/>
      <c r="F25" s="5"/>
      <c r="G25" s="5"/>
      <c r="H25" s="8"/>
      <c r="I25" s="9"/>
      <c r="J25" s="13"/>
      <c r="K25" s="13"/>
      <c r="L25" s="65" t="str">
        <f t="shared" ref="L12:L26" si="7">IF(OR(I25="地形図",I25="航空写真"),"国土地理院","")</f>
        <v/>
      </c>
      <c r="M25" s="59"/>
      <c r="P25" s="60" t="str">
        <f t="shared" si="2"/>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0"/>
        <v>15</v>
      </c>
      <c r="D26" s="53"/>
      <c r="E26" s="53"/>
      <c r="F26" s="54"/>
      <c r="G26" s="54"/>
      <c r="H26" s="55"/>
      <c r="I26" s="56"/>
      <c r="J26" s="53"/>
      <c r="K26" s="53"/>
      <c r="L26" s="67" t="str">
        <f t="shared" si="7"/>
        <v/>
      </c>
      <c r="M26" s="59"/>
      <c r="P26" s="60" t="str">
        <f t="shared" si="2"/>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928</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0</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146339C-E9D1-481E-87B9-46B46FE425E7}"/>
</file>

<file path=customXml/itemProps3.xml><?xml version="1.0" encoding="utf-8"?>
<ds:datastoreItem xmlns:ds="http://schemas.openxmlformats.org/officeDocument/2006/customXml" ds:itemID="{08E3AF00-CCB7-41C2-A043-7146F79FB65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2025-01-29T07:27:47Z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