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4.202.22\b25第3期制度構築\1000_第4期制度構築\300_統合的設計改修モデル事業\00 規定類整備\１　省エネ改修ポテンシャル調査\令和６年度制定\様式\石田確認完了\最終確認完了\"/>
    </mc:Choice>
  </mc:AlternateContent>
  <xr:revisionPtr revIDLastSave="0" documentId="13_ncr:1_{8C43EEAF-DE3A-46C4-9D41-DFB412AAD210}" xr6:coauthVersionLast="47" xr6:coauthVersionMax="47" xr10:uidLastSave="{00000000-0000-0000-0000-000000000000}"/>
  <bookViews>
    <workbookView xWindow="-108" yWindow="-108" windowWidth="23256" windowHeight="12456" xr2:uid="{149B675F-2FE1-4D55-9B58-B28F1A6B7F20}"/>
  </bookViews>
  <sheets>
    <sheet name="入力シート" sheetId="1" r:id="rId1"/>
    <sheet name="共通様式" sheetId="21" r:id="rId2"/>
    <sheet name="第16号様式" sheetId="33" r:id="rId3"/>
    <sheet name="第16号様式の2" sheetId="34" r:id="rId4"/>
    <sheet name="第16号様式の3" sheetId="58" r:id="rId5"/>
    <sheet name="（参考）一次エネルギー使用量算定シート" sheetId="59" r:id="rId6"/>
    <sheet name="（参考）CO2排出量算定シート" sheetId="60" r:id="rId7"/>
    <sheet name="第２号様式（産労ゼロエミ）" sheetId="6" state="hidden" r:id="rId8"/>
  </sheets>
  <externalReferences>
    <externalReference r:id="rId9"/>
    <externalReference r:id="rId10"/>
    <externalReference r:id="rId11"/>
    <externalReference r:id="rId12"/>
  </externalReferences>
  <definedNames>
    <definedName name="_xlnm.Print_Area" localSheetId="6">'（参考）CO2排出量算定シート'!$C$4:$R$61</definedName>
    <definedName name="_xlnm.Print_Area" localSheetId="5">'（参考）一次エネルギー使用量算定シート'!$C$4:$Q$58</definedName>
    <definedName name="_xlnm.Print_Area" localSheetId="1">共通様式!$A$3:$I$35</definedName>
    <definedName name="_xlnm.Print_Area" localSheetId="2">第16号様式!$A$4:$AA$46</definedName>
    <definedName name="_xlnm.Print_Area" localSheetId="3">第16号様式の2!$B$8:$L$49</definedName>
    <definedName name="_xlnm.Print_Area" localSheetId="4">第16号様式の3!$B$8:$L$48</definedName>
    <definedName name="車">[1]車両別集計!$B$4:$B$112</definedName>
    <definedName name="設備">[2]データ参照シート!$B$2</definedName>
    <definedName name="大分類">[3]基本情報!#REF!</definedName>
    <definedName name="燃料の種類" localSheetId="4">#REF!</definedName>
    <definedName name="燃料の種類">#REF!</definedName>
    <definedName name="評価対象" localSheetId="4">#REF!</definedName>
    <definedName name="評価対象">#REF!</definedName>
    <definedName name="別1その2">[4]対策!$K$2:$K$9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5" i="1" l="1"/>
  <c r="AJ81" i="1"/>
  <c r="AJ80" i="1"/>
  <c r="AJ79" i="1"/>
  <c r="AJ78" i="1"/>
  <c r="AJ77" i="1"/>
  <c r="AJ76" i="1"/>
  <c r="AJ75" i="1"/>
  <c r="AJ82" i="1" s="1"/>
  <c r="AJ74" i="1"/>
  <c r="AJ73" i="1"/>
  <c r="AJ72" i="1"/>
  <c r="AJ71" i="1"/>
  <c r="AJ70" i="1"/>
  <c r="AJ69" i="1"/>
  <c r="AJ68" i="1"/>
  <c r="AJ67" i="1"/>
  <c r="I82" i="1"/>
  <c r="N58" i="60" l="1"/>
  <c r="Q58" i="60" s="1"/>
  <c r="N57" i="60"/>
  <c r="Q57" i="60" s="1"/>
  <c r="N55" i="60"/>
  <c r="Q55" i="60" s="1"/>
  <c r="N54" i="60"/>
  <c r="N53" i="60"/>
  <c r="Q53" i="60" s="1"/>
  <c r="N52" i="60"/>
  <c r="N51" i="60"/>
  <c r="N49" i="60"/>
  <c r="Q49" i="60" s="1"/>
  <c r="N48" i="60"/>
  <c r="N47" i="60"/>
  <c r="Q47" i="60" s="1"/>
  <c r="N46" i="60"/>
  <c r="N45" i="60"/>
  <c r="Q45" i="60" s="1"/>
  <c r="N44" i="60"/>
  <c r="Q44" i="60" s="1"/>
  <c r="N43" i="60"/>
  <c r="Q43" i="60" s="1"/>
  <c r="N42" i="60"/>
  <c r="Q42" i="60" s="1"/>
  <c r="O40" i="60"/>
  <c r="N40" i="60"/>
  <c r="Q40" i="60" s="1"/>
  <c r="M40" i="60"/>
  <c r="K40" i="60"/>
  <c r="O39" i="60"/>
  <c r="N39" i="60"/>
  <c r="Q39" i="60" s="1"/>
  <c r="M39" i="60"/>
  <c r="K39" i="60"/>
  <c r="Q38" i="60"/>
  <c r="N37" i="60"/>
  <c r="Q37" i="60" s="1"/>
  <c r="Q36" i="60"/>
  <c r="Q35" i="60"/>
  <c r="Q34" i="60"/>
  <c r="N33" i="60"/>
  <c r="Q33" i="60" s="1"/>
  <c r="N32" i="60"/>
  <c r="Q32" i="60" s="1"/>
  <c r="N31" i="60"/>
  <c r="Q31" i="60" s="1"/>
  <c r="N30" i="60"/>
  <c r="Q30" i="60" s="1"/>
  <c r="N29" i="60"/>
  <c r="Q29" i="60" s="1"/>
  <c r="Q28" i="60"/>
  <c r="N28" i="60"/>
  <c r="N27" i="60"/>
  <c r="Q27" i="60" s="1"/>
  <c r="N26" i="60"/>
  <c r="Q26" i="60" s="1"/>
  <c r="N25" i="60"/>
  <c r="Q25" i="60" s="1"/>
  <c r="N24" i="60"/>
  <c r="Q24" i="60" s="1"/>
  <c r="N23" i="60"/>
  <c r="Q23" i="60" s="1"/>
  <c r="N22" i="60"/>
  <c r="Q22" i="60" s="1"/>
  <c r="N21" i="60"/>
  <c r="Q21" i="60" s="1"/>
  <c r="N20" i="60"/>
  <c r="Q20" i="60" s="1"/>
  <c r="N19" i="60"/>
  <c r="Q19" i="60" s="1"/>
  <c r="N18" i="60"/>
  <c r="Q18" i="60" s="1"/>
  <c r="N17" i="60"/>
  <c r="Q17" i="60" s="1"/>
  <c r="N16" i="60"/>
  <c r="Q16" i="60" s="1"/>
  <c r="N15" i="60"/>
  <c r="Q15" i="60" s="1"/>
  <c r="N14" i="60"/>
  <c r="Q14" i="60" s="1"/>
  <c r="N13" i="60"/>
  <c r="Q13" i="60" s="1"/>
  <c r="N12" i="60"/>
  <c r="Q12" i="60" s="1"/>
  <c r="N11" i="60"/>
  <c r="Q11" i="60" s="1"/>
  <c r="N10" i="60"/>
  <c r="Q10" i="60" s="1"/>
  <c r="N53" i="59"/>
  <c r="P52" i="59"/>
  <c r="P51" i="59"/>
  <c r="P48" i="59"/>
  <c r="P46" i="59"/>
  <c r="P45" i="59"/>
  <c r="P42" i="59"/>
  <c r="P41" i="59"/>
  <c r="P40" i="59"/>
  <c r="P39" i="59"/>
  <c r="P37" i="59"/>
  <c r="P36" i="59"/>
  <c r="P35" i="59"/>
  <c r="P34" i="59"/>
  <c r="P33" i="59"/>
  <c r="P32" i="59"/>
  <c r="P31" i="59"/>
  <c r="P30" i="59"/>
  <c r="P29" i="59"/>
  <c r="P28" i="59"/>
  <c r="P27" i="59"/>
  <c r="P26" i="59"/>
  <c r="P25" i="59"/>
  <c r="P24" i="59"/>
  <c r="P23" i="59"/>
  <c r="P22" i="59"/>
  <c r="P21" i="59"/>
  <c r="P20" i="59"/>
  <c r="P19" i="59"/>
  <c r="P18" i="59"/>
  <c r="P17" i="59"/>
  <c r="P16" i="59"/>
  <c r="P15" i="59"/>
  <c r="P14" i="59"/>
  <c r="P13" i="59"/>
  <c r="P12" i="59"/>
  <c r="P11" i="59"/>
  <c r="P10" i="59"/>
  <c r="P53" i="59" l="1"/>
  <c r="N56" i="60"/>
  <c r="P47" i="59"/>
  <c r="P38" i="59"/>
  <c r="Q59" i="60"/>
  <c r="Q41" i="60"/>
  <c r="Q50" i="60"/>
  <c r="Q51" i="60"/>
  <c r="Q56" i="60" s="1"/>
  <c r="P57" i="59" l="1"/>
  <c r="Q60" i="60"/>
  <c r="H18" i="58" l="1"/>
  <c r="AS80" i="1"/>
  <c r="AR80" i="1"/>
  <c r="AQ80" i="1"/>
  <c r="AO80" i="1"/>
  <c r="AM80" i="1"/>
  <c r="AS79" i="1"/>
  <c r="AR79" i="1"/>
  <c r="AQ79" i="1"/>
  <c r="AO79" i="1"/>
  <c r="AM79" i="1"/>
  <c r="AS78" i="1"/>
  <c r="AR78" i="1"/>
  <c r="AQ78" i="1"/>
  <c r="AO78" i="1"/>
  <c r="AM78" i="1"/>
  <c r="AS77" i="1"/>
  <c r="AR77" i="1"/>
  <c r="AQ77" i="1"/>
  <c r="AO77" i="1"/>
  <c r="AM77" i="1"/>
  <c r="AS76" i="1"/>
  <c r="AR76" i="1"/>
  <c r="AQ76" i="1"/>
  <c r="AO76" i="1"/>
  <c r="AM76" i="1"/>
  <c r="AS75" i="1"/>
  <c r="AR75" i="1"/>
  <c r="AQ75" i="1"/>
  <c r="AO75" i="1"/>
  <c r="AM75" i="1"/>
  <c r="AS74" i="1"/>
  <c r="AR74" i="1"/>
  <c r="AQ74" i="1"/>
  <c r="AO74" i="1"/>
  <c r="AM74" i="1"/>
  <c r="AS73" i="1"/>
  <c r="AR73" i="1"/>
  <c r="AQ73" i="1"/>
  <c r="AO73" i="1"/>
  <c r="AM73" i="1"/>
  <c r="AS72" i="1"/>
  <c r="AR72" i="1"/>
  <c r="AQ72" i="1"/>
  <c r="AO72" i="1"/>
  <c r="AM72" i="1"/>
  <c r="AS71" i="1"/>
  <c r="AR71" i="1"/>
  <c r="AQ71" i="1"/>
  <c r="AO71" i="1"/>
  <c r="AM71" i="1"/>
  <c r="AS70" i="1"/>
  <c r="AR70" i="1"/>
  <c r="AQ70" i="1"/>
  <c r="AO70" i="1"/>
  <c r="AM70" i="1"/>
  <c r="AS69" i="1"/>
  <c r="AR69" i="1"/>
  <c r="AQ69" i="1"/>
  <c r="AO69" i="1"/>
  <c r="AM69" i="1"/>
  <c r="AS68" i="1"/>
  <c r="AR68" i="1"/>
  <c r="AQ68" i="1"/>
  <c r="AO68" i="1"/>
  <c r="AM68" i="1"/>
  <c r="AS67" i="1"/>
  <c r="AR67" i="1"/>
  <c r="AQ67" i="1"/>
  <c r="AO67" i="1"/>
  <c r="AM67" i="1"/>
  <c r="H14" i="58"/>
  <c r="AR82" i="1" l="1"/>
  <c r="AQ82" i="1"/>
  <c r="Y85" i="1" s="1"/>
  <c r="AS82" i="1"/>
  <c r="AO82" i="1"/>
  <c r="AM82" i="1"/>
  <c r="E88" i="1" s="1"/>
  <c r="H22" i="58"/>
  <c r="F14" i="21"/>
  <c r="F15" i="21" s="1"/>
  <c r="F13" i="21"/>
  <c r="S5" i="33"/>
  <c r="Y8" i="58"/>
  <c r="K8" i="58"/>
  <c r="I8" i="34"/>
  <c r="J37" i="33"/>
  <c r="J36" i="33"/>
  <c r="J35" i="33"/>
  <c r="P27" i="33"/>
  <c r="P26" i="33"/>
  <c r="P25" i="33"/>
  <c r="P24" i="33"/>
  <c r="P21" i="33"/>
  <c r="P20" i="33"/>
  <c r="P19" i="33"/>
  <c r="P18" i="33"/>
  <c r="P15" i="33"/>
  <c r="P14" i="33"/>
  <c r="P13" i="33"/>
  <c r="P12" i="33"/>
  <c r="E90" i="1" l="1"/>
  <c r="E91" i="1" s="1"/>
  <c r="H21" i="58" s="1"/>
  <c r="AB13" i="21"/>
  <c r="H19" i="58" l="1"/>
  <c r="H23" i="58" s="1"/>
  <c r="E89" i="1"/>
  <c r="H13" i="58" s="1"/>
  <c r="H11" i="58"/>
  <c r="H15" i="58" s="1"/>
  <c r="V19" i="6"/>
  <c r="G19" i="6"/>
  <c r="M20" i="6" s="1"/>
  <c r="C13" i="6"/>
  <c r="C12" i="6"/>
  <c r="C11" i="6"/>
  <c r="X8" i="6"/>
  <c r="I8" i="6"/>
</calcChain>
</file>

<file path=xl/sharedStrings.xml><?xml version="1.0" encoding="utf-8"?>
<sst xmlns="http://schemas.openxmlformats.org/spreadsheetml/2006/main" count="942" uniqueCount="413">
  <si>
    <t>セルの色が黄色い部分に入力してください。　</t>
    <rPh sb="3" eb="4">
      <t>イロ</t>
    </rPh>
    <rPh sb="5" eb="7">
      <t>キイロ</t>
    </rPh>
    <rPh sb="11" eb="13">
      <t>ニュウリョク</t>
    </rPh>
    <phoneticPr fontId="7"/>
  </si>
  <si>
    <t>基本入力事項</t>
    <rPh sb="0" eb="2">
      <t>キホン</t>
    </rPh>
    <rPh sb="2" eb="4">
      <t>ニュウリョク</t>
    </rPh>
    <rPh sb="4" eb="6">
      <t>ジコウ</t>
    </rPh>
    <phoneticPr fontId="3"/>
  </si>
  <si>
    <t>←西暦：yyyy/mm/dd（半角）で入力</t>
    <rPh sb="19" eb="21">
      <t>ニュウリョク</t>
    </rPh>
    <phoneticPr fontId="3"/>
  </si>
  <si>
    <t>事業の名称</t>
    <phoneticPr fontId="3"/>
  </si>
  <si>
    <t>←例：株式会社〇〇〇本社ビル省エネポテンシャル調査</t>
    <rPh sb="1" eb="2">
      <t>レイ</t>
    </rPh>
    <phoneticPr fontId="3"/>
  </si>
  <si>
    <t>株式会社〇〇〇本社ビル省エネポテンシャル調査</t>
    <rPh sb="11" eb="12">
      <t>ショウ</t>
    </rPh>
    <rPh sb="20" eb="22">
      <t>チョウサ</t>
    </rPh>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</si>
  <si>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</si>
  <si>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</si>
  <si>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名称</t>
    <rPh sb="0" eb="2">
      <t>メイショウ</t>
    </rPh>
    <phoneticPr fontId="3"/>
  </si>
  <si>
    <t>フリガナ</t>
    <phoneticPr fontId="3"/>
  </si>
  <si>
    <t>カブシキガイシャ〇〇〇</t>
  </si>
  <si>
    <t>会社名</t>
    <rPh sb="0" eb="3">
      <t>カイシャメイ</t>
    </rPh>
    <phoneticPr fontId="3"/>
  </si>
  <si>
    <t>株式会社〇〇〇</t>
  </si>
  <si>
    <t>登記された
本社住所</t>
    <rPh sb="0" eb="2">
      <t>トウキ</t>
    </rPh>
    <rPh sb="6" eb="8">
      <t>ホンシャ</t>
    </rPh>
    <rPh sb="8" eb="10">
      <t>ジュウショ</t>
    </rPh>
    <phoneticPr fontId="3"/>
  </si>
  <si>
    <t>〒</t>
    <phoneticPr fontId="3"/>
  </si>
  <si>
    <t>000-0000</t>
  </si>
  <si>
    <t>住所</t>
    <rPh sb="0" eb="2">
      <t>ジュウショ</t>
    </rPh>
    <phoneticPr fontId="3"/>
  </si>
  <si>
    <t>東京都●●区▲▲　◆－◆－◆ ■■ビル▼階</t>
    <rPh sb="0" eb="3">
      <t>トウキョウト</t>
    </rPh>
    <rPh sb="5" eb="6">
      <t>ク</t>
    </rPh>
    <rPh sb="20" eb="21">
      <t>カイ</t>
    </rPh>
    <phoneticPr fontId="4"/>
  </si>
  <si>
    <t>代表者</t>
    <rPh sb="0" eb="3">
      <t>ダイヒョウシャ</t>
    </rPh>
    <phoneticPr fontId="3"/>
  </si>
  <si>
    <t>役職</t>
    <rPh sb="0" eb="2">
      <t>ヤクショク</t>
    </rPh>
    <phoneticPr fontId="3"/>
  </si>
  <si>
    <t>代表取締役</t>
    <rPh sb="0" eb="5">
      <t>ダイヒョウトリシマリヤク</t>
    </rPh>
    <phoneticPr fontId="4"/>
  </si>
  <si>
    <t>〇〇 ●●</t>
  </si>
  <si>
    <t>氏名</t>
    <rPh sb="0" eb="2">
      <t>シメイ</t>
    </rPh>
    <phoneticPr fontId="3"/>
  </si>
  <si>
    <r>
      <t xml:space="preserve">担当者連絡先
</t>
    </r>
    <r>
      <rPr>
        <sz val="9"/>
        <color theme="1"/>
        <rFont val="游ゴシック"/>
        <family val="3"/>
        <charset val="128"/>
        <scheme val="minor"/>
      </rPr>
      <t>※都からの照会や指示等の連絡をする際に、窓口となる担当者を入力
(部署名・氏名については、代表者と同一の場合は記載不要)</t>
    </r>
    <rPh sb="0" eb="2">
      <t>タントウ</t>
    </rPh>
    <rPh sb="2" eb="3">
      <t>シャ</t>
    </rPh>
    <rPh sb="3" eb="6">
      <t>レンラクサキ</t>
    </rPh>
    <rPh sb="12" eb="14">
      <t>ショウカイ</t>
    </rPh>
    <rPh sb="15" eb="17">
      <t>シジ</t>
    </rPh>
    <rPh sb="17" eb="18">
      <t>トウ</t>
    </rPh>
    <rPh sb="19" eb="21">
      <t>レンラク</t>
    </rPh>
    <rPh sb="24" eb="25">
      <t>サイ</t>
    </rPh>
    <rPh sb="27" eb="29">
      <t>マドグチ</t>
    </rPh>
    <rPh sb="32" eb="35">
      <t>タントウシャ</t>
    </rPh>
    <rPh sb="36" eb="38">
      <t>ニュウリョク</t>
    </rPh>
    <rPh sb="56" eb="58">
      <t>ドウイツ</t>
    </rPh>
    <phoneticPr fontId="3"/>
  </si>
  <si>
    <t>部署名</t>
    <rPh sb="0" eb="2">
      <t>ブショ</t>
    </rPh>
    <rPh sb="2" eb="3">
      <t>メイ</t>
    </rPh>
    <phoneticPr fontId="3"/>
  </si>
  <si>
    <t>総務課</t>
  </si>
  <si>
    <t>電話番号</t>
    <rPh sb="0" eb="2">
      <t>デンワ</t>
    </rPh>
    <rPh sb="2" eb="4">
      <t>バンゴウ</t>
    </rPh>
    <phoneticPr fontId="3"/>
  </si>
  <si>
    <t>00-0000-0000</t>
    <phoneticPr fontId="3"/>
  </si>
  <si>
    <t>携帯電話</t>
    <rPh sb="0" eb="2">
      <t>ケイタイ</t>
    </rPh>
    <rPh sb="2" eb="4">
      <t>デンワ</t>
    </rPh>
    <phoneticPr fontId="3"/>
  </si>
  <si>
    <t>090-0000-0000</t>
  </si>
  <si>
    <t>E-mail</t>
    <phoneticPr fontId="3"/>
  </si>
  <si>
    <t>0000-abc@XXXX.ne.jp</t>
    <phoneticPr fontId="3"/>
  </si>
  <si>
    <t>備考</t>
    <rPh sb="0" eb="2">
      <t>ビコウ</t>
    </rPh>
    <phoneticPr fontId="3"/>
  </si>
  <si>
    <t>※特記事項がある場合に記入</t>
    <rPh sb="1" eb="5">
      <t>トッキジコウ</t>
    </rPh>
    <rPh sb="8" eb="10">
      <t>バアイ</t>
    </rPh>
    <rPh sb="11" eb="13">
      <t>キニュウ</t>
    </rPh>
    <phoneticPr fontId="3"/>
  </si>
  <si>
    <t>共同申請者</t>
    <rPh sb="0" eb="5">
      <t>キョウドウシンセイシャ</t>
    </rPh>
    <phoneticPr fontId="3"/>
  </si>
  <si>
    <t>手続代行者</t>
    <rPh sb="0" eb="2">
      <t>テツヅ</t>
    </rPh>
    <rPh sb="2" eb="5">
      <t>ダイコウシャ</t>
    </rPh>
    <phoneticPr fontId="3"/>
  </si>
  <si>
    <t>00-0000-0000</t>
  </si>
  <si>
    <t>0000-abc@XXXX.ne.jp</t>
  </si>
  <si>
    <t>事業所情報</t>
    <rPh sb="0" eb="3">
      <t>ジギョウショ</t>
    </rPh>
    <rPh sb="3" eb="5">
      <t>ジョウホウ</t>
    </rPh>
    <phoneticPr fontId="3"/>
  </si>
  <si>
    <t>事業所の名称</t>
  </si>
  <si>
    <t>〇〇〇－〇〇〇〇</t>
  </si>
  <si>
    <t>住所（東京都）</t>
    <rPh sb="0" eb="2">
      <t>ジュウショ</t>
    </rPh>
    <rPh sb="3" eb="5">
      <t>トウキョウ</t>
    </rPh>
    <rPh sb="5" eb="6">
      <t>ト</t>
    </rPh>
    <phoneticPr fontId="3"/>
  </si>
  <si>
    <t>主たる建物用途</t>
    <rPh sb="0" eb="1">
      <t>シュ</t>
    </rPh>
    <rPh sb="3" eb="5">
      <t>タテモノ</t>
    </rPh>
    <rPh sb="5" eb="7">
      <t>ヨウト</t>
    </rPh>
    <phoneticPr fontId="3"/>
  </si>
  <si>
    <t>建物用途</t>
    <rPh sb="0" eb="2">
      <t>タテモノ</t>
    </rPh>
    <rPh sb="2" eb="4">
      <t>ヨウト</t>
    </rPh>
    <phoneticPr fontId="3"/>
  </si>
  <si>
    <t>事務所</t>
    <phoneticPr fontId="3"/>
  </si>
  <si>
    <t>規模</t>
    <rPh sb="0" eb="2">
      <t>キボ</t>
    </rPh>
    <phoneticPr fontId="3"/>
  </si>
  <si>
    <t>地上</t>
    <rPh sb="0" eb="2">
      <t>チジョウ</t>
    </rPh>
    <phoneticPr fontId="3"/>
  </si>
  <si>
    <t>階</t>
    <rPh sb="0" eb="1">
      <t>カイ</t>
    </rPh>
    <phoneticPr fontId="3"/>
  </si>
  <si>
    <t>地下</t>
    <rPh sb="0" eb="2">
      <t>チカ</t>
    </rPh>
    <phoneticPr fontId="3"/>
  </si>
  <si>
    <t>構造</t>
    <rPh sb="0" eb="2">
      <t>コウゾウ</t>
    </rPh>
    <phoneticPr fontId="3"/>
  </si>
  <si>
    <t>造</t>
    <rPh sb="0" eb="1">
      <t>ツクリ</t>
    </rPh>
    <phoneticPr fontId="3"/>
  </si>
  <si>
    <t>鉄骨鉄筋コンクリート造</t>
    <phoneticPr fontId="3"/>
  </si>
  <si>
    <t>延べ面積</t>
    <rPh sb="0" eb="1">
      <t>ノ</t>
    </rPh>
    <rPh sb="2" eb="4">
      <t>メンセキ</t>
    </rPh>
    <phoneticPr fontId="3"/>
  </si>
  <si>
    <t>㎡</t>
    <phoneticPr fontId="3"/>
  </si>
  <si>
    <t>面積</t>
    <rPh sb="0" eb="2">
      <t>メンセキ</t>
    </rPh>
    <phoneticPr fontId="3"/>
  </si>
  <si>
    <t>竣工年月</t>
    <rPh sb="0" eb="4">
      <t>シュンコウネンゲツ</t>
    </rPh>
    <phoneticPr fontId="3"/>
  </si>
  <si>
    <t>←西暦：yyyy/mm（半角）で入力</t>
    <rPh sb="16" eb="18">
      <t>ニュウリョク</t>
    </rPh>
    <phoneticPr fontId="3"/>
  </si>
  <si>
    <t>※交付決定通知書を参照</t>
    <rPh sb="1" eb="5">
      <t>コウフケッテイ</t>
    </rPh>
    <rPh sb="5" eb="8">
      <t>ツウチショ</t>
    </rPh>
    <rPh sb="9" eb="11">
      <t>サンショウ</t>
    </rPh>
    <phoneticPr fontId="3"/>
  </si>
  <si>
    <t>交付決定日</t>
    <rPh sb="0" eb="2">
      <t>コウフ</t>
    </rPh>
    <rPh sb="2" eb="4">
      <t>ケッテイ</t>
    </rPh>
    <rPh sb="4" eb="5">
      <t>ビ</t>
    </rPh>
    <phoneticPr fontId="3"/>
  </si>
  <si>
    <t>令和●年●月●日</t>
    <rPh sb="0" eb="2">
      <t>レイワ</t>
    </rPh>
    <rPh sb="3" eb="4">
      <t>ネン</t>
    </rPh>
    <rPh sb="5" eb="6">
      <t>ガツ</t>
    </rPh>
    <rPh sb="7" eb="8">
      <t>ニチ</t>
    </rPh>
    <phoneticPr fontId="3"/>
  </si>
  <si>
    <t>交付決定番号</t>
    <rPh sb="0" eb="2">
      <t>コウフ</t>
    </rPh>
    <rPh sb="2" eb="4">
      <t>ケッテイ</t>
    </rPh>
    <rPh sb="4" eb="6">
      <t>バンゴウ</t>
    </rPh>
    <phoneticPr fontId="3"/>
  </si>
  <si>
    <t>○○○○</t>
    <phoneticPr fontId="3"/>
  </si>
  <si>
    <t>基準一次エネルギー消費量原単位</t>
    <rPh sb="0" eb="2">
      <t>キジュン</t>
    </rPh>
    <rPh sb="2" eb="4">
      <t>イチジ</t>
    </rPh>
    <rPh sb="9" eb="12">
      <t>ショウヒリョウ</t>
    </rPh>
    <rPh sb="12" eb="15">
      <t>ゲンタンイ</t>
    </rPh>
    <phoneticPr fontId="3"/>
  </si>
  <si>
    <t>用途別の基準一次エネルギー消費量</t>
    <rPh sb="0" eb="3">
      <t>ヨウトベツ</t>
    </rPh>
    <rPh sb="4" eb="6">
      <t>キジュン</t>
    </rPh>
    <rPh sb="6" eb="8">
      <t>イチジ</t>
    </rPh>
    <rPh sb="13" eb="16">
      <t>ショウヒリョウ</t>
    </rPh>
    <phoneticPr fontId="3"/>
  </si>
  <si>
    <t>排出標準原単位</t>
    <rPh sb="0" eb="2">
      <t>ハイシュツ</t>
    </rPh>
    <rPh sb="2" eb="4">
      <t>ヒョウジュン</t>
    </rPh>
    <rPh sb="4" eb="7">
      <t>ゲンタンイ</t>
    </rPh>
    <phoneticPr fontId="3"/>
  </si>
  <si>
    <t>基準排出量</t>
    <rPh sb="0" eb="2">
      <t>キジュン</t>
    </rPh>
    <rPh sb="2" eb="5">
      <t>ハイシュツリョウ</t>
    </rPh>
    <phoneticPr fontId="3"/>
  </si>
  <si>
    <t>用途名</t>
    <rPh sb="0" eb="2">
      <t>ヨウト</t>
    </rPh>
    <rPh sb="2" eb="3">
      <t>メイ</t>
    </rPh>
    <phoneticPr fontId="7"/>
  </si>
  <si>
    <t xml:space="preserve"> 含まれる用途</t>
    <rPh sb="1" eb="2">
      <t>フク</t>
    </rPh>
    <rPh sb="5" eb="7">
      <t>ヨウト</t>
    </rPh>
    <phoneticPr fontId="7"/>
  </si>
  <si>
    <t>床面積（㎡）</t>
    <rPh sb="0" eb="3">
      <t>ユカメンセキ</t>
    </rPh>
    <phoneticPr fontId="3"/>
  </si>
  <si>
    <t>MJ/㎡･年</t>
    <rPh sb="5" eb="6">
      <t>ネン</t>
    </rPh>
    <phoneticPr fontId="3"/>
  </si>
  <si>
    <t>GJ/年</t>
    <rPh sb="3" eb="4">
      <t>ネン</t>
    </rPh>
    <phoneticPr fontId="3"/>
  </si>
  <si>
    <t>kg-CO2/㎡･年</t>
    <rPh sb="9" eb="10">
      <t>ネン</t>
    </rPh>
    <phoneticPr fontId="3"/>
  </si>
  <si>
    <t>t-CO2/年</t>
    <rPh sb="6" eb="7">
      <t>ネン</t>
    </rPh>
    <phoneticPr fontId="3"/>
  </si>
  <si>
    <t>事務所</t>
    <phoneticPr fontId="7"/>
  </si>
  <si>
    <t>オフィスビル、斎場、研究施設（事務所的なものに限る。）、宗教施設 等</t>
    <rPh sb="7" eb="9">
      <t>サイジョウ</t>
    </rPh>
    <rPh sb="28" eb="30">
      <t>シュウキョウ</t>
    </rPh>
    <rPh sb="30" eb="32">
      <t>シセツ</t>
    </rPh>
    <rPh sb="33" eb="34">
      <t>トウ</t>
    </rPh>
    <phoneticPr fontId="7"/>
  </si>
  <si>
    <r>
      <t>商業施設</t>
    </r>
    <r>
      <rPr>
        <sz val="9"/>
        <rFont val="游ゴシック"/>
        <family val="3"/>
        <charset val="128"/>
        <scheme val="minor"/>
      </rPr>
      <t>（物販）</t>
    </r>
    <rPh sb="0" eb="2">
      <t>ショウギョウ</t>
    </rPh>
    <rPh sb="2" eb="4">
      <t>シセツ</t>
    </rPh>
    <rPh sb="5" eb="7">
      <t>ブッパン</t>
    </rPh>
    <phoneticPr fontId="7"/>
  </si>
  <si>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7"/>
  </si>
  <si>
    <r>
      <t>商業施設</t>
    </r>
    <r>
      <rPr>
        <sz val="9"/>
        <rFont val="游ゴシック"/>
        <family val="3"/>
        <charset val="128"/>
        <scheme val="minor"/>
      </rPr>
      <t>（飲食）</t>
    </r>
    <rPh sb="5" eb="7">
      <t>インショク</t>
    </rPh>
    <phoneticPr fontId="7"/>
  </si>
  <si>
    <t>飲食店、食堂、喫茶店 等</t>
    <rPh sb="0" eb="2">
      <t>インショク</t>
    </rPh>
    <phoneticPr fontId="7"/>
  </si>
  <si>
    <t>宿泊施設</t>
    <rPh sb="0" eb="2">
      <t>シュクハク</t>
    </rPh>
    <rPh sb="2" eb="4">
      <t>シセツ</t>
    </rPh>
    <phoneticPr fontId="7"/>
  </si>
  <si>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7"/>
  </si>
  <si>
    <t>教育施設</t>
    <rPh sb="0" eb="2">
      <t>キョウイク</t>
    </rPh>
    <rPh sb="2" eb="4">
      <t>シセツ</t>
    </rPh>
    <phoneticPr fontId="7"/>
  </si>
  <si>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7"/>
  </si>
  <si>
    <r>
      <t>教育施設</t>
    </r>
    <r>
      <rPr>
        <sz val="9"/>
        <rFont val="游ゴシック"/>
        <family val="3"/>
        <charset val="128"/>
        <scheme val="minor"/>
      </rPr>
      <t>（理系学部）</t>
    </r>
    <rPh sb="0" eb="2">
      <t>キョウイク</t>
    </rPh>
    <rPh sb="2" eb="4">
      <t>シセツ</t>
    </rPh>
    <rPh sb="5" eb="7">
      <t>リケイ</t>
    </rPh>
    <rPh sb="7" eb="9">
      <t>ガクブ</t>
    </rPh>
    <phoneticPr fontId="7"/>
  </si>
  <si>
    <t>理系の大学、高等専門学校、専修学校、各種学校 等</t>
    <rPh sb="0" eb="2">
      <t>リケイ</t>
    </rPh>
    <rPh sb="3" eb="5">
      <t>ダイガク</t>
    </rPh>
    <rPh sb="6" eb="8">
      <t>コウトウ</t>
    </rPh>
    <rPh sb="8" eb="10">
      <t>センモン</t>
    </rPh>
    <rPh sb="10" eb="12">
      <t>ガッコウ</t>
    </rPh>
    <rPh sb="13" eb="15">
      <t>センシュウ</t>
    </rPh>
    <rPh sb="15" eb="17">
      <t>ガッコウ</t>
    </rPh>
    <rPh sb="18" eb="20">
      <t>カクシュ</t>
    </rPh>
    <rPh sb="20" eb="22">
      <t>ガッコウ</t>
    </rPh>
    <phoneticPr fontId="7"/>
  </si>
  <si>
    <t>医療施設</t>
    <rPh sb="0" eb="2">
      <t>イリョウ</t>
    </rPh>
    <rPh sb="2" eb="4">
      <t>シセツ</t>
    </rPh>
    <phoneticPr fontId="7"/>
  </si>
  <si>
    <t>病院、大学病院 等</t>
    <rPh sb="0" eb="2">
      <t>ビョウイン</t>
    </rPh>
    <rPh sb="3" eb="5">
      <t>ダイガク</t>
    </rPh>
    <rPh sb="5" eb="7">
      <t>ビョウイン</t>
    </rPh>
    <phoneticPr fontId="7"/>
  </si>
  <si>
    <r>
      <t xml:space="preserve">情報通信施設
</t>
    </r>
    <r>
      <rPr>
        <sz val="9"/>
        <rFont val="游ゴシック"/>
        <family val="3"/>
        <charset val="128"/>
        <scheme val="minor"/>
      </rPr>
      <t>（データセンター以外）</t>
    </r>
    <rPh sb="0" eb="2">
      <t>ジョウホウ</t>
    </rPh>
    <rPh sb="2" eb="4">
      <t>ツウシン</t>
    </rPh>
    <rPh sb="4" eb="6">
      <t>シセツ</t>
    </rPh>
    <rPh sb="15" eb="17">
      <t>イガイ</t>
    </rPh>
    <phoneticPr fontId="7"/>
  </si>
  <si>
    <t>基地局 等</t>
    <rPh sb="0" eb="3">
      <t>キチキョク</t>
    </rPh>
    <phoneticPr fontId="7"/>
  </si>
  <si>
    <r>
      <t xml:space="preserve">情報通信施設
</t>
    </r>
    <r>
      <rPr>
        <sz val="9"/>
        <rFont val="游ゴシック"/>
        <family val="3"/>
        <charset val="128"/>
        <scheme val="minor"/>
      </rPr>
      <t>（データセンター等）</t>
    </r>
    <rPh sb="0" eb="2">
      <t>ジョウホウ</t>
    </rPh>
    <rPh sb="2" eb="4">
      <t>ツウシン</t>
    </rPh>
    <rPh sb="4" eb="6">
      <t>シセツ</t>
    </rPh>
    <rPh sb="15" eb="16">
      <t>トウ</t>
    </rPh>
    <phoneticPr fontId="7"/>
  </si>
  <si>
    <t>電算センター、データセンター、管制施設 等</t>
    <rPh sb="0" eb="2">
      <t>デンサン</t>
    </rPh>
    <phoneticPr fontId="7"/>
  </si>
  <si>
    <t>文化・娯楽施設</t>
    <rPh sb="0" eb="2">
      <t>ブンカ</t>
    </rPh>
    <rPh sb="3" eb="5">
      <t>ゴラク</t>
    </rPh>
    <rPh sb="5" eb="7">
      <t>シセツ</t>
    </rPh>
    <phoneticPr fontId="7"/>
  </si>
  <si>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7"/>
  </si>
  <si>
    <t>物流施設</t>
    <rPh sb="0" eb="2">
      <t>ブツリュウ</t>
    </rPh>
    <rPh sb="2" eb="4">
      <t>シセツ</t>
    </rPh>
    <phoneticPr fontId="7"/>
  </si>
  <si>
    <t>常温倉庫、トラックターミナル、物流センター、卸売市場 等</t>
    <rPh sb="0" eb="2">
      <t>ジョウオン</t>
    </rPh>
    <rPh sb="2" eb="4">
      <t>ソウコ</t>
    </rPh>
    <rPh sb="15" eb="17">
      <t>ブツリュウ</t>
    </rPh>
    <phoneticPr fontId="7"/>
  </si>
  <si>
    <r>
      <t>物流施設</t>
    </r>
    <r>
      <rPr>
        <sz val="9"/>
        <rFont val="游ゴシック"/>
        <family val="3"/>
        <charset val="128"/>
        <scheme val="minor"/>
      </rPr>
      <t>（冷凍冷蔵庫）</t>
    </r>
    <rPh sb="0" eb="2">
      <t>ブツリュウ</t>
    </rPh>
    <rPh sb="2" eb="4">
      <t>シセツ</t>
    </rPh>
    <rPh sb="5" eb="10">
      <t>レイトウレイゾウコ</t>
    </rPh>
    <phoneticPr fontId="7"/>
  </si>
  <si>
    <t>冷凍冷蔵倉庫 等</t>
    <rPh sb="0" eb="2">
      <t>レイトウ</t>
    </rPh>
    <rPh sb="2" eb="4">
      <t>レイゾウ</t>
    </rPh>
    <rPh sb="4" eb="6">
      <t>ソウコ</t>
    </rPh>
    <phoneticPr fontId="7"/>
  </si>
  <si>
    <t>放送局</t>
    <rPh sb="0" eb="3">
      <t>ホウソウキョク</t>
    </rPh>
    <phoneticPr fontId="7"/>
  </si>
  <si>
    <t>放送局、電波塔 等</t>
    <rPh sb="0" eb="3">
      <t>ホウソウキョク</t>
    </rPh>
    <rPh sb="4" eb="7">
      <t>デンパトウ</t>
    </rPh>
    <phoneticPr fontId="7"/>
  </si>
  <si>
    <t>駐車場</t>
    <rPh sb="0" eb="2">
      <t>チュウシャ</t>
    </rPh>
    <rPh sb="2" eb="3">
      <t>ジョウ</t>
    </rPh>
    <phoneticPr fontId="7"/>
  </si>
  <si>
    <t>地下駐車場、車庫 等</t>
    <rPh sb="0" eb="2">
      <t>チカ</t>
    </rPh>
    <rPh sb="2" eb="4">
      <t>チュウシャ</t>
    </rPh>
    <rPh sb="4" eb="5">
      <t>ジョウ</t>
    </rPh>
    <rPh sb="6" eb="8">
      <t>シャコ</t>
    </rPh>
    <phoneticPr fontId="7"/>
  </si>
  <si>
    <t>工場その他</t>
    <rPh sb="0" eb="2">
      <t>コウジョウ</t>
    </rPh>
    <rPh sb="4" eb="5">
      <t>タ</t>
    </rPh>
    <phoneticPr fontId="7"/>
  </si>
  <si>
    <t>工場等</t>
    <rPh sb="0" eb="2">
      <t>コウジョウ</t>
    </rPh>
    <rPh sb="2" eb="3">
      <t>トウ</t>
    </rPh>
    <phoneticPr fontId="7"/>
  </si>
  <si>
    <t>合　計</t>
    <rPh sb="0" eb="1">
      <t>ゴウ</t>
    </rPh>
    <rPh sb="2" eb="3">
      <t>ケイ</t>
    </rPh>
    <phoneticPr fontId="7"/>
  </si>
  <si>
    <t>基準一次エネルギー消費量</t>
    <rPh sb="0" eb="2">
      <t>キジュン</t>
    </rPh>
    <rPh sb="2" eb="4">
      <t>イチジ</t>
    </rPh>
    <rPh sb="9" eb="12">
      <t>ショウヒリョウ</t>
    </rPh>
    <phoneticPr fontId="3"/>
  </si>
  <si>
    <t>GJ/年</t>
    <phoneticPr fontId="3"/>
  </si>
  <si>
    <t>基準一次エネルギー消費原単位</t>
    <rPh sb="0" eb="2">
      <t>キジュン</t>
    </rPh>
    <rPh sb="2" eb="4">
      <t>イチジ</t>
    </rPh>
    <rPh sb="9" eb="11">
      <t>ショウヒ</t>
    </rPh>
    <rPh sb="11" eb="14">
      <t>ゲンタンイ</t>
    </rPh>
    <phoneticPr fontId="3"/>
  </si>
  <si>
    <t>MJ/㎡･年</t>
    <phoneticPr fontId="3"/>
  </si>
  <si>
    <t>t-CO2/年</t>
    <phoneticPr fontId="3"/>
  </si>
  <si>
    <t>基準排出原単位</t>
    <rPh sb="0" eb="2">
      <t>キジュン</t>
    </rPh>
    <rPh sb="2" eb="4">
      <t>ハイシュツ</t>
    </rPh>
    <rPh sb="4" eb="7">
      <t>ゲンタンイ</t>
    </rPh>
    <phoneticPr fontId="3"/>
  </si>
  <si>
    <t>kg-CO2/㎡･年</t>
    <phoneticPr fontId="3"/>
  </si>
  <si>
    <t>※情報通信施設や区分Ⅱの用途を含む建物の場合、上記の自動計算で算出されたものではない基準一次エネルギー消費量や基準排出量を基準値とすることも可能です。
詳細は事務局にご確認ください。</t>
    <rPh sb="1" eb="5">
      <t>ジョウホウツウシン</t>
    </rPh>
    <rPh sb="5" eb="7">
      <t>シセツ</t>
    </rPh>
    <rPh sb="8" eb="11">
      <t>クブン2</t>
    </rPh>
    <rPh sb="12" eb="14">
      <t>ヨウト</t>
    </rPh>
    <rPh sb="15" eb="16">
      <t>フク</t>
    </rPh>
    <rPh sb="17" eb="19">
      <t>タテモノ</t>
    </rPh>
    <rPh sb="20" eb="22">
      <t>バアイ</t>
    </rPh>
    <rPh sb="23" eb="25">
      <t>ジョウキ</t>
    </rPh>
    <rPh sb="26" eb="30">
      <t>ジドウケイサン</t>
    </rPh>
    <rPh sb="31" eb="33">
      <t>サンシュツ</t>
    </rPh>
    <rPh sb="42" eb="44">
      <t>キジュン</t>
    </rPh>
    <rPh sb="44" eb="46">
      <t>イチジ</t>
    </rPh>
    <rPh sb="51" eb="54">
      <t>ショウヒリョウ</t>
    </rPh>
    <rPh sb="55" eb="57">
      <t>キジュン</t>
    </rPh>
    <rPh sb="57" eb="59">
      <t>ハイシュツ</t>
    </rPh>
    <rPh sb="59" eb="60">
      <t>リョウ</t>
    </rPh>
    <rPh sb="61" eb="64">
      <t>キジュンチ</t>
    </rPh>
    <rPh sb="70" eb="72">
      <t>カノウ</t>
    </rPh>
    <rPh sb="76" eb="78">
      <t>ショウサイ</t>
    </rPh>
    <rPh sb="79" eb="82">
      <t>ジムキョク</t>
    </rPh>
    <rPh sb="84" eb="86">
      <t>カクニン</t>
    </rPh>
    <phoneticPr fontId="3"/>
  </si>
  <si>
    <t>色のセルに入力してください。</t>
    <rPh sb="0" eb="1">
      <t>イロ</t>
    </rPh>
    <rPh sb="5" eb="7">
      <t>ニュウリョク</t>
    </rPh>
    <phoneticPr fontId="7"/>
  </si>
  <si>
    <t>共通様式</t>
    <rPh sb="0" eb="4">
      <t>キョウツウヨウシキ</t>
    </rPh>
    <phoneticPr fontId="3"/>
  </si>
  <si>
    <t>助成事業経費内訳書</t>
    <rPh sb="0" eb="2">
      <t>ジョセイ</t>
    </rPh>
    <rPh sb="2" eb="4">
      <t>ジギョウ</t>
    </rPh>
    <rPh sb="4" eb="6">
      <t>ケイヒ</t>
    </rPh>
    <rPh sb="6" eb="9">
      <t>ウチワケショ</t>
    </rPh>
    <phoneticPr fontId="7"/>
  </si>
  <si>
    <t>手続き：</t>
    <rPh sb="0" eb="1">
      <t>テ</t>
    </rPh>
    <rPh sb="1" eb="2">
      <t>ツヅ</t>
    </rPh>
    <phoneticPr fontId="37"/>
  </si>
  <si>
    <t>事業完了</t>
  </si>
  <si>
    <t>上限額（円）</t>
    <rPh sb="0" eb="3">
      <t>ジョウゲンガク</t>
    </rPh>
    <rPh sb="4" eb="5">
      <t>エン</t>
    </rPh>
    <phoneticPr fontId="3"/>
  </si>
  <si>
    <t>区分</t>
    <rPh sb="0" eb="2">
      <t>クブン</t>
    </rPh>
    <phoneticPr fontId="7"/>
  </si>
  <si>
    <t>経費</t>
    <rPh sb="0" eb="2">
      <t>ケイヒ</t>
    </rPh>
    <phoneticPr fontId="7"/>
  </si>
  <si>
    <t>　（ａ）　助成対象経費　（円）</t>
    <rPh sb="5" eb="7">
      <t>ジョセイ</t>
    </rPh>
    <rPh sb="7" eb="9">
      <t>タイショウ</t>
    </rPh>
    <rPh sb="9" eb="11">
      <t>ケイヒ</t>
    </rPh>
    <rPh sb="13" eb="14">
      <t>エン</t>
    </rPh>
    <phoneticPr fontId="7"/>
  </si>
  <si>
    <t>　　　　　助成率　（ｂ /ａ）</t>
    <rPh sb="5" eb="7">
      <t>ジョセイ</t>
    </rPh>
    <rPh sb="7" eb="8">
      <t>リツ</t>
    </rPh>
    <phoneticPr fontId="7"/>
  </si>
  <si>
    <t>　　　　　助成率　（ｂ/ａ）</t>
    <rPh sb="5" eb="7">
      <t>ジョセイ</t>
    </rPh>
    <rPh sb="7" eb="8">
      <t>リツ</t>
    </rPh>
    <phoneticPr fontId="7"/>
  </si>
  <si>
    <t>　（ｂ）　交付申請額　（円）</t>
    <rPh sb="5" eb="7">
      <t>コウフ</t>
    </rPh>
    <rPh sb="7" eb="10">
      <t>シンセイガク</t>
    </rPh>
    <rPh sb="12" eb="13">
      <t>エン</t>
    </rPh>
    <phoneticPr fontId="7"/>
  </si>
  <si>
    <t>（ｃ）消費税等相当額　［10％］（円）</t>
    <rPh sb="3" eb="6">
      <t>ショウヒゼイ</t>
    </rPh>
    <rPh sb="6" eb="7">
      <t>トウ</t>
    </rPh>
    <rPh sb="7" eb="9">
      <t>ソウトウ</t>
    </rPh>
    <rPh sb="9" eb="10">
      <t>ガク</t>
    </rPh>
    <phoneticPr fontId="7"/>
  </si>
  <si>
    <t>（C）消費税等相当額　［10％］（円）</t>
    <rPh sb="3" eb="6">
      <t>ショウヒゼイ</t>
    </rPh>
    <rPh sb="6" eb="7">
      <t>トウ</t>
    </rPh>
    <rPh sb="7" eb="9">
      <t>ソウトウ</t>
    </rPh>
    <rPh sb="9" eb="10">
      <t>ガク</t>
    </rPh>
    <phoneticPr fontId="7"/>
  </si>
  <si>
    <t>（ａ）＋(ｃ)　総事業経費　［税込］（円）
（助成事業に要する経費）</t>
    <rPh sb="8" eb="9">
      <t>ソウ</t>
    </rPh>
    <rPh sb="9" eb="13">
      <t>ジギョウケイヒ</t>
    </rPh>
    <rPh sb="15" eb="17">
      <t>ゼイコミ</t>
    </rPh>
    <rPh sb="23" eb="25">
      <t>ジョセイ</t>
    </rPh>
    <rPh sb="25" eb="27">
      <t>ジギョウ</t>
    </rPh>
    <rPh sb="28" eb="29">
      <t>ヨウ</t>
    </rPh>
    <rPh sb="31" eb="33">
      <t>ケイヒ</t>
    </rPh>
    <phoneticPr fontId="7"/>
  </si>
  <si>
    <t>（a）＋(C)　総事業経費　［税込］（円）
（助成事業に要する経費）</t>
    <rPh sb="8" eb="9">
      <t>ソウ</t>
    </rPh>
    <rPh sb="9" eb="13">
      <t>ジギョウケイヒ</t>
    </rPh>
    <rPh sb="15" eb="17">
      <t>ゼイコミ</t>
    </rPh>
    <rPh sb="23" eb="25">
      <t>ジョセイ</t>
    </rPh>
    <rPh sb="25" eb="27">
      <t>ジギョウ</t>
    </rPh>
    <rPh sb="28" eb="29">
      <t>ヨウ</t>
    </rPh>
    <rPh sb="31" eb="33">
      <t>ケイヒ</t>
    </rPh>
    <phoneticPr fontId="7"/>
  </si>
  <si>
    <t>以下、手続きが事業完了の場合に記入すること</t>
    <rPh sb="0" eb="2">
      <t>イカ</t>
    </rPh>
    <rPh sb="3" eb="5">
      <t>テツヅ</t>
    </rPh>
    <rPh sb="7" eb="9">
      <t>ジギョウ</t>
    </rPh>
    <rPh sb="9" eb="11">
      <t>カンリョウ</t>
    </rPh>
    <rPh sb="12" eb="14">
      <t>バアイ</t>
    </rPh>
    <rPh sb="15" eb="17">
      <t>キニュウ</t>
    </rPh>
    <phoneticPr fontId="37"/>
  </si>
  <si>
    <t>交付決定額[円]</t>
    <phoneticPr fontId="3"/>
  </si>
  <si>
    <t>事業完了時交付申請額[円]</t>
    <rPh sb="0" eb="2">
      <t>ジギョウ</t>
    </rPh>
    <rPh sb="2" eb="4">
      <t>カンリョウ</t>
    </rPh>
    <rPh sb="4" eb="5">
      <t>ジ</t>
    </rPh>
    <rPh sb="5" eb="10">
      <t>コウフシンセイガク</t>
    </rPh>
    <rPh sb="11" eb="12">
      <t>エン</t>
    </rPh>
    <phoneticPr fontId="37"/>
  </si>
  <si>
    <t>助成金の確定額[円]</t>
    <rPh sb="0" eb="3">
      <t>ジョセイキン</t>
    </rPh>
    <rPh sb="4" eb="7">
      <t>カクテイガク</t>
    </rPh>
    <rPh sb="8" eb="9">
      <t>エン</t>
    </rPh>
    <phoneticPr fontId="37"/>
  </si>
  <si>
    <t>内訳明細表</t>
    <rPh sb="0" eb="2">
      <t>ウチワケ</t>
    </rPh>
    <rPh sb="2" eb="5">
      <t>メイサイヒョウ</t>
    </rPh>
    <phoneticPr fontId="3"/>
  </si>
  <si>
    <t>費用の内容</t>
    <rPh sb="0" eb="2">
      <t>ヒヨウ</t>
    </rPh>
    <rPh sb="3" eb="5">
      <t>ナイヨウ</t>
    </rPh>
    <phoneticPr fontId="3"/>
  </si>
  <si>
    <t>金額[税抜]
（円）</t>
    <rPh sb="0" eb="2">
      <t>キンガク</t>
    </rPh>
    <rPh sb="3" eb="5">
      <t>ゼ</t>
    </rPh>
    <rPh sb="8" eb="9">
      <t>エン</t>
    </rPh>
    <phoneticPr fontId="3"/>
  </si>
  <si>
    <r>
      <t xml:space="preserve">備考
</t>
    </r>
    <r>
      <rPr>
        <sz val="8"/>
        <color theme="1"/>
        <rFont val="ＭＳ Ｐ明朝"/>
        <family val="1"/>
        <charset val="128"/>
      </rPr>
      <t>※費用の根拠となる書類等を記載する</t>
    </r>
    <rPh sb="0" eb="2">
      <t>ビコウ</t>
    </rPh>
    <rPh sb="4" eb="6">
      <t>ヒヨウ</t>
    </rPh>
    <rPh sb="7" eb="9">
      <t>コンキョ</t>
    </rPh>
    <rPh sb="12" eb="15">
      <t>ショルイトウ</t>
    </rPh>
    <rPh sb="16" eb="18">
      <t>キサイ</t>
    </rPh>
    <phoneticPr fontId="3"/>
  </si>
  <si>
    <t>調査委託費用（以下の委託内容に関する費用）</t>
    <rPh sb="0" eb="4">
      <t>チョウサイタク</t>
    </rPh>
    <rPh sb="4" eb="6">
      <t>ヒヨウ</t>
    </rPh>
    <rPh sb="7" eb="9">
      <t>イカ</t>
    </rPh>
    <rPh sb="10" eb="12">
      <t>イタク</t>
    </rPh>
    <rPh sb="12" eb="14">
      <t>ナイヨウ</t>
    </rPh>
    <rPh sb="15" eb="16">
      <t>カン</t>
    </rPh>
    <rPh sb="18" eb="20">
      <t>ヒヨウ</t>
    </rPh>
    <phoneticPr fontId="3"/>
  </si>
  <si>
    <t>①メーター設置</t>
    <rPh sb="5" eb="7">
      <t>セッチ</t>
    </rPh>
    <phoneticPr fontId="3"/>
  </si>
  <si>
    <t>※個数、単価、仕様等記載ください。</t>
  </si>
  <si>
    <t>②データ収取・分析</t>
    <rPh sb="4" eb="6">
      <t>シュウシュ</t>
    </rPh>
    <rPh sb="7" eb="9">
      <t>ブンセキ</t>
    </rPh>
    <phoneticPr fontId="3"/>
  </si>
  <si>
    <t>③省エネ改修における課題抽出</t>
    <rPh sb="1" eb="2">
      <t>ショウ</t>
    </rPh>
    <rPh sb="4" eb="6">
      <t>カイシュウ</t>
    </rPh>
    <rPh sb="10" eb="12">
      <t>カダイ</t>
    </rPh>
    <rPh sb="12" eb="14">
      <t>チュウシュツ</t>
    </rPh>
    <phoneticPr fontId="3"/>
  </si>
  <si>
    <t>④改修内容提案</t>
    <rPh sb="1" eb="3">
      <t>カイシュウ</t>
    </rPh>
    <rPh sb="3" eb="5">
      <t>ナイヨウ</t>
    </rPh>
    <rPh sb="5" eb="7">
      <t>テイアン</t>
    </rPh>
    <phoneticPr fontId="3"/>
  </si>
  <si>
    <t>色のセルは入力シートに入力してください。</t>
    <rPh sb="0" eb="1">
      <t>イロ</t>
    </rPh>
    <rPh sb="5" eb="7">
      <t>ニュウリョク</t>
    </rPh>
    <rPh sb="11" eb="13">
      <t>ニュウリョク</t>
    </rPh>
    <phoneticPr fontId="7"/>
  </si>
  <si>
    <t>第16号様式</t>
  </si>
  <si>
    <t>東京都知事　殿</t>
    <rPh sb="0" eb="3">
      <t>トウキョウト</t>
    </rPh>
    <rPh sb="3" eb="5">
      <t>チジ</t>
    </rPh>
    <rPh sb="6" eb="7">
      <t>ドノ</t>
    </rPh>
    <phoneticPr fontId="7"/>
  </si>
  <si>
    <t>住所</t>
    <phoneticPr fontId="3"/>
  </si>
  <si>
    <t>000-0000 東京都●●区▲▲　◆－◆－◆ ■■ビル▼階</t>
  </si>
  <si>
    <t>名称</t>
    <rPh sb="0" eb="2">
      <t>メイショウ</t>
    </rPh>
    <phoneticPr fontId="7"/>
  </si>
  <si>
    <t>代表者</t>
    <rPh sb="0" eb="3">
      <t>ダイヒョウシャ</t>
    </rPh>
    <phoneticPr fontId="7"/>
  </si>
  <si>
    <t>代表取締役 〇〇 ●●</t>
  </si>
  <si>
    <t>担当者</t>
    <rPh sb="0" eb="3">
      <t>タントウシャ</t>
    </rPh>
    <phoneticPr fontId="7"/>
  </si>
  <si>
    <t>総務課 〇〇 ●●</t>
  </si>
  <si>
    <t>（共同申請者）</t>
    <rPh sb="1" eb="6">
      <t>キョウドウシンセイシャ</t>
    </rPh>
    <phoneticPr fontId="3"/>
  </si>
  <si>
    <t>（手続代行者）</t>
    <rPh sb="1" eb="3">
      <t>テツヅ</t>
    </rPh>
    <rPh sb="3" eb="6">
      <t>ダイコウシャ</t>
    </rPh>
    <phoneticPr fontId="3"/>
  </si>
  <si>
    <t>完了実績報告書</t>
    <rPh sb="0" eb="2">
      <t>カンリョウ</t>
    </rPh>
    <rPh sb="2" eb="4">
      <t>ジッセキ</t>
    </rPh>
    <rPh sb="4" eb="7">
      <t>ホウコクショ</t>
    </rPh>
    <phoneticPr fontId="7"/>
  </si>
  <si>
    <t>記</t>
    <rPh sb="0" eb="1">
      <t>キ</t>
    </rPh>
    <phoneticPr fontId="3"/>
  </si>
  <si>
    <t>交付決定番号</t>
    <rPh sb="0" eb="2">
      <t>コウフ</t>
    </rPh>
    <rPh sb="2" eb="4">
      <t>ケッテイ</t>
    </rPh>
    <rPh sb="4" eb="6">
      <t>バンゴウ</t>
    </rPh>
    <phoneticPr fontId="7"/>
  </si>
  <si>
    <t>○○○○〇</t>
    <phoneticPr fontId="3"/>
  </si>
  <si>
    <t>事業の名称</t>
    <phoneticPr fontId="7"/>
  </si>
  <si>
    <t>株式会社〇〇〇本社ビル省エネポテンシャル調査事業</t>
    <phoneticPr fontId="3"/>
  </si>
  <si>
    <t>事業所の名称</t>
    <rPh sb="0" eb="3">
      <t>ジギョウショ</t>
    </rPh>
    <rPh sb="4" eb="6">
      <t>メイショウ</t>
    </rPh>
    <phoneticPr fontId="7"/>
  </si>
  <si>
    <t>株式会社〇〇〇本社ビル</t>
  </si>
  <si>
    <t>事業完了年月日</t>
    <rPh sb="0" eb="2">
      <t>ジギョウ</t>
    </rPh>
    <rPh sb="2" eb="4">
      <t>カンリョウ</t>
    </rPh>
    <rPh sb="4" eb="7">
      <t>ネンガッピ</t>
    </rPh>
    <phoneticPr fontId="7"/>
  </si>
  <si>
    <t>年</t>
    <rPh sb="0" eb="1">
      <t>ネン</t>
    </rPh>
    <phoneticPr fontId="7"/>
  </si>
  <si>
    <t>月</t>
    <rPh sb="0" eb="1">
      <t>ツキ</t>
    </rPh>
    <phoneticPr fontId="7"/>
  </si>
  <si>
    <t>日</t>
    <rPh sb="0" eb="1">
      <t>ヒ</t>
    </rPh>
    <phoneticPr fontId="7"/>
  </si>
  <si>
    <t>令和〇</t>
    <rPh sb="0" eb="2">
      <t>レイワ</t>
    </rPh>
    <phoneticPr fontId="7"/>
  </si>
  <si>
    <t>〇</t>
    <phoneticPr fontId="7"/>
  </si>
  <si>
    <t>○○</t>
    <phoneticPr fontId="7"/>
  </si>
  <si>
    <t>事業完了時
助成対象経費</t>
    <rPh sb="0" eb="2">
      <t>ジギョウ</t>
    </rPh>
    <rPh sb="2" eb="4">
      <t>カンリョウ</t>
    </rPh>
    <rPh sb="4" eb="5">
      <t>ジ</t>
    </rPh>
    <rPh sb="6" eb="8">
      <t>ジョセイ</t>
    </rPh>
    <rPh sb="8" eb="10">
      <t>タイショウ</t>
    </rPh>
    <rPh sb="10" eb="12">
      <t>ケイヒ</t>
    </rPh>
    <phoneticPr fontId="7"/>
  </si>
  <si>
    <t>円</t>
  </si>
  <si>
    <t>事業完了時
助成金交付申請額</t>
    <rPh sb="0" eb="2">
      <t>ジギョウ</t>
    </rPh>
    <rPh sb="2" eb="4">
      <t>カンリョウ</t>
    </rPh>
    <rPh sb="4" eb="5">
      <t>ジ</t>
    </rPh>
    <phoneticPr fontId="7"/>
  </si>
  <si>
    <t>　備考</t>
    <rPh sb="1" eb="3">
      <t>ビコウ</t>
    </rPh>
    <phoneticPr fontId="7"/>
  </si>
  <si>
    <t/>
  </si>
  <si>
    <t>　</t>
  </si>
  <si>
    <t>第16号様式の２</t>
  </si>
  <si>
    <t>改修計画概要書</t>
    <rPh sb="0" eb="4">
      <t>カイシュウケイカク</t>
    </rPh>
    <rPh sb="4" eb="7">
      <t>ガイヨウショ</t>
    </rPh>
    <phoneticPr fontId="3"/>
  </si>
  <si>
    <t>■改修内容の概要</t>
    <rPh sb="1" eb="3">
      <t>カイシュウ</t>
    </rPh>
    <rPh sb="3" eb="5">
      <t>ナイヨウ</t>
    </rPh>
    <rPh sb="6" eb="8">
      <t>ガイヨウ</t>
    </rPh>
    <phoneticPr fontId="3"/>
  </si>
  <si>
    <t>・建物の基準階○～○○階を対象とし、建物外皮、空調設備、照明設備を改修し、ビルユーザーの快適性を改善する。</t>
    <rPh sb="1" eb="3">
      <t>タテモノ</t>
    </rPh>
    <rPh sb="4" eb="6">
      <t>キジュン</t>
    </rPh>
    <rPh sb="6" eb="7">
      <t>カイ</t>
    </rPh>
    <rPh sb="11" eb="12">
      <t>カイ</t>
    </rPh>
    <rPh sb="13" eb="15">
      <t>タイショウ</t>
    </rPh>
    <rPh sb="18" eb="20">
      <t>タテモノ</t>
    </rPh>
    <rPh sb="20" eb="22">
      <t>ガイヒ</t>
    </rPh>
    <rPh sb="23" eb="25">
      <t>クウチョウ</t>
    </rPh>
    <rPh sb="25" eb="27">
      <t>セツビ</t>
    </rPh>
    <rPh sb="28" eb="30">
      <t>ショウメイ</t>
    </rPh>
    <rPh sb="30" eb="32">
      <t>セツビ</t>
    </rPh>
    <rPh sb="33" eb="35">
      <t>カイシュウ</t>
    </rPh>
    <rPh sb="44" eb="47">
      <t>カイテキセイ</t>
    </rPh>
    <rPh sb="48" eb="50">
      <t>カイゼン</t>
    </rPh>
    <phoneticPr fontId="3"/>
  </si>
  <si>
    <t>　また、運転状況の分析結果を踏まえた熱源設備の改修も実施する。</t>
    <rPh sb="4" eb="6">
      <t>ウンテン</t>
    </rPh>
    <rPh sb="6" eb="8">
      <t>ジョウキョウ</t>
    </rPh>
    <rPh sb="9" eb="11">
      <t>ブンセキ</t>
    </rPh>
    <rPh sb="11" eb="13">
      <t>ケッカ</t>
    </rPh>
    <rPh sb="14" eb="15">
      <t>フ</t>
    </rPh>
    <rPh sb="18" eb="20">
      <t>ネツゲン</t>
    </rPh>
    <rPh sb="20" eb="22">
      <t>セツビ</t>
    </rPh>
    <rPh sb="23" eb="25">
      <t>カイシュウ</t>
    </rPh>
    <rPh sb="26" eb="28">
      <t>ジッシ</t>
    </rPh>
    <phoneticPr fontId="3"/>
  </si>
  <si>
    <t>・建物外皮は○○ガラスから△△ガラスに改修し、空調負荷を□□％低減する。</t>
    <rPh sb="1" eb="3">
      <t>タテモノ</t>
    </rPh>
    <rPh sb="3" eb="5">
      <t>ガイヒ</t>
    </rPh>
    <rPh sb="19" eb="21">
      <t>カイシュウ</t>
    </rPh>
    <rPh sb="23" eb="25">
      <t>クウチョウ</t>
    </rPh>
    <rPh sb="25" eb="27">
      <t>フカ</t>
    </rPh>
    <rPh sb="31" eb="33">
      <t>テイゲン</t>
    </rPh>
    <phoneticPr fontId="3"/>
  </si>
  <si>
    <t>・熱源設備は主要機器を○○から△△に改修し、容量のダウンサイジングにより定格能力を□□％低減する。</t>
    <rPh sb="1" eb="3">
      <t>ネツゲン</t>
    </rPh>
    <rPh sb="3" eb="5">
      <t>セツビ</t>
    </rPh>
    <rPh sb="6" eb="8">
      <t>シュヨウ</t>
    </rPh>
    <rPh sb="8" eb="10">
      <t>キキ</t>
    </rPh>
    <rPh sb="18" eb="20">
      <t>カイシュウ</t>
    </rPh>
    <rPh sb="22" eb="24">
      <t>ヨウリョウ</t>
    </rPh>
    <rPh sb="36" eb="38">
      <t>テイカク</t>
    </rPh>
    <rPh sb="38" eb="40">
      <t>ノウリョク</t>
    </rPh>
    <rPh sb="44" eb="46">
      <t>テイゲン</t>
    </rPh>
    <phoneticPr fontId="3"/>
  </si>
  <si>
    <t>　また、ポンプの省エネ制御として△△を追加する。</t>
    <rPh sb="8" eb="9">
      <t>ショウ</t>
    </rPh>
    <rPh sb="11" eb="13">
      <t>セイギョ</t>
    </rPh>
    <rPh sb="19" eb="21">
      <t>ツイカ</t>
    </rPh>
    <phoneticPr fontId="3"/>
  </si>
  <si>
    <t>・照明設備は○○から△△に改修し、省エネ制御として△△を追加する。</t>
    <rPh sb="1" eb="3">
      <t>ショウメイ</t>
    </rPh>
    <rPh sb="3" eb="5">
      <t>セツビ</t>
    </rPh>
    <rPh sb="13" eb="15">
      <t>カイシュウ</t>
    </rPh>
    <rPh sb="17" eb="18">
      <t>ショウ</t>
    </rPh>
    <rPh sb="20" eb="22">
      <t>セイギョ</t>
    </rPh>
    <rPh sb="28" eb="30">
      <t>ツイカ</t>
    </rPh>
    <phoneticPr fontId="3"/>
  </si>
  <si>
    <t>・体制として、計画、設計段階から○○が参画して、詳細検討を行う。</t>
    <rPh sb="1" eb="3">
      <t>タイセイ</t>
    </rPh>
    <rPh sb="7" eb="9">
      <t>ケイカク</t>
    </rPh>
    <rPh sb="10" eb="12">
      <t>セッケイ</t>
    </rPh>
    <rPh sb="12" eb="14">
      <t>ダンカイ</t>
    </rPh>
    <rPh sb="19" eb="21">
      <t>サンカク</t>
    </rPh>
    <rPh sb="24" eb="26">
      <t>ショウサイ</t>
    </rPh>
    <rPh sb="26" eb="28">
      <t>ケントウ</t>
    </rPh>
    <rPh sb="29" eb="30">
      <t>オコナ</t>
    </rPh>
    <phoneticPr fontId="3"/>
  </si>
  <si>
    <t>　また、改修後の運用段階でも○○が性能検証（コミッショニング）を行い、建物管理者のチューニングへ助言する。</t>
    <rPh sb="4" eb="6">
      <t>カイシュウ</t>
    </rPh>
    <rPh sb="6" eb="7">
      <t>ゴ</t>
    </rPh>
    <rPh sb="8" eb="10">
      <t>ウンヨウ</t>
    </rPh>
    <rPh sb="10" eb="12">
      <t>ダンカイ</t>
    </rPh>
    <rPh sb="17" eb="19">
      <t>セイノウ</t>
    </rPh>
    <rPh sb="19" eb="21">
      <t>ケンショウ</t>
    </rPh>
    <rPh sb="32" eb="33">
      <t>オコナ</t>
    </rPh>
    <rPh sb="35" eb="37">
      <t>タテモノ</t>
    </rPh>
    <rPh sb="37" eb="40">
      <t>カンリシャ</t>
    </rPh>
    <rPh sb="48" eb="50">
      <t>ジョゲン</t>
    </rPh>
    <phoneticPr fontId="3"/>
  </si>
  <si>
    <t>第12号様式の２（第16条関係）</t>
    <phoneticPr fontId="3"/>
  </si>
  <si>
    <t>■改修内容を決定するための検討内容</t>
    <rPh sb="1" eb="3">
      <t>カイシュウ</t>
    </rPh>
    <rPh sb="3" eb="5">
      <t>ナイヨウ</t>
    </rPh>
    <rPh sb="6" eb="8">
      <t>ケッテイ</t>
    </rPh>
    <rPh sb="13" eb="15">
      <t>ケントウ</t>
    </rPh>
    <rPh sb="15" eb="17">
      <t>ナイヨウ</t>
    </rPh>
    <phoneticPr fontId="3"/>
  </si>
  <si>
    <t>・年(月)間の設備・機器別のエネルギー消費比率を把握し、○○設備△△機器の比率が高いことや、…が分かった。</t>
    <rPh sb="1" eb="2">
      <t>ネン</t>
    </rPh>
    <rPh sb="3" eb="4">
      <t>ゲツ</t>
    </rPh>
    <rPh sb="5" eb="6">
      <t>カン</t>
    </rPh>
    <rPh sb="7" eb="9">
      <t>セツビ</t>
    </rPh>
    <rPh sb="10" eb="12">
      <t>キキ</t>
    </rPh>
    <rPh sb="12" eb="13">
      <t>ベツ</t>
    </rPh>
    <rPh sb="19" eb="21">
      <t>ショウヒ</t>
    </rPh>
    <rPh sb="21" eb="23">
      <t>ヒリツ</t>
    </rPh>
    <rPh sb="24" eb="26">
      <t>ハアク</t>
    </rPh>
    <rPh sb="30" eb="32">
      <t>セツビ</t>
    </rPh>
    <rPh sb="34" eb="36">
      <t>キキ</t>
    </rPh>
    <rPh sb="37" eb="39">
      <t>ヒリツ</t>
    </rPh>
    <rPh sb="40" eb="41">
      <t>タカ</t>
    </rPh>
    <rPh sb="48" eb="49">
      <t>ワ</t>
    </rPh>
    <phoneticPr fontId="3"/>
  </si>
  <si>
    <t>・夏期の代表週の時刻別の建物負荷（熱源運転による製造熱量）を確認し、空調設備の運転状況や、…を把握した。</t>
    <rPh sb="1" eb="3">
      <t>カキ</t>
    </rPh>
    <rPh sb="4" eb="6">
      <t>ダイヒョウ</t>
    </rPh>
    <rPh sb="6" eb="7">
      <t>シュウ</t>
    </rPh>
    <rPh sb="8" eb="10">
      <t>ジコク</t>
    </rPh>
    <rPh sb="10" eb="11">
      <t>ベツ</t>
    </rPh>
    <rPh sb="12" eb="14">
      <t>タテモノ</t>
    </rPh>
    <rPh sb="14" eb="16">
      <t>フカ</t>
    </rPh>
    <rPh sb="17" eb="19">
      <t>ネツゲン</t>
    </rPh>
    <rPh sb="19" eb="21">
      <t>ウンテン</t>
    </rPh>
    <rPh sb="24" eb="26">
      <t>セイゾウ</t>
    </rPh>
    <rPh sb="26" eb="28">
      <t>ネツリョウ</t>
    </rPh>
    <rPh sb="30" eb="32">
      <t>カクニン</t>
    </rPh>
    <rPh sb="34" eb="36">
      <t>クウチョウ</t>
    </rPh>
    <rPh sb="36" eb="38">
      <t>セツビ</t>
    </rPh>
    <rPh sb="39" eb="41">
      <t>ウンテン</t>
    </rPh>
    <rPh sb="41" eb="43">
      <t>ジョウキョウ</t>
    </rPh>
    <rPh sb="47" eb="49">
      <t>ハアク</t>
    </rPh>
    <phoneticPr fontId="3"/>
  </si>
  <si>
    <t>・夏期の代表時刻の室内の温湿度測定、ペリメーター（外皮廻り）の放射熱画像により、温熱環境が…と分かった。</t>
    <rPh sb="1" eb="3">
      <t>カキ</t>
    </rPh>
    <rPh sb="4" eb="6">
      <t>ダイヒョウ</t>
    </rPh>
    <rPh sb="6" eb="8">
      <t>ジコク</t>
    </rPh>
    <rPh sb="9" eb="11">
      <t>シツナイ</t>
    </rPh>
    <rPh sb="12" eb="15">
      <t>オンシツド</t>
    </rPh>
    <rPh sb="15" eb="17">
      <t>ソクテイ</t>
    </rPh>
    <rPh sb="25" eb="27">
      <t>ガイヒ</t>
    </rPh>
    <rPh sb="27" eb="28">
      <t>マワ</t>
    </rPh>
    <rPh sb="31" eb="33">
      <t>ホウシャ</t>
    </rPh>
    <rPh sb="33" eb="34">
      <t>ネツ</t>
    </rPh>
    <rPh sb="34" eb="36">
      <t>ガゾウ</t>
    </rPh>
    <rPh sb="40" eb="42">
      <t>オンネツ</t>
    </rPh>
    <rPh sb="42" eb="44">
      <t>カンキョウ</t>
    </rPh>
    <rPh sb="47" eb="48">
      <t>ワ</t>
    </rPh>
    <phoneticPr fontId="3"/>
  </si>
  <si>
    <t>・熱源設備のデュレーションカーブを分析した結果、定格能力に対する最大負荷の割合、部分負荷運転の状況が分かり、</t>
    <rPh sb="1" eb="3">
      <t>ネツゲン</t>
    </rPh>
    <rPh sb="3" eb="5">
      <t>セツビ</t>
    </rPh>
    <rPh sb="17" eb="19">
      <t>ブンセキ</t>
    </rPh>
    <rPh sb="21" eb="23">
      <t>ケッカ</t>
    </rPh>
    <rPh sb="24" eb="26">
      <t>テイカク</t>
    </rPh>
    <rPh sb="26" eb="28">
      <t>ノウリョク</t>
    </rPh>
    <rPh sb="29" eb="30">
      <t>タイ</t>
    </rPh>
    <rPh sb="32" eb="34">
      <t>サイダイ</t>
    </rPh>
    <rPh sb="34" eb="36">
      <t>フカ</t>
    </rPh>
    <rPh sb="37" eb="39">
      <t>ワリアイ</t>
    </rPh>
    <rPh sb="40" eb="42">
      <t>ブブン</t>
    </rPh>
    <rPh sb="42" eb="44">
      <t>フカ</t>
    </rPh>
    <rPh sb="44" eb="46">
      <t>ウンテン</t>
    </rPh>
    <rPh sb="47" eb="49">
      <t>ジョウキョウ</t>
    </rPh>
    <rPh sb="50" eb="51">
      <t>ワ</t>
    </rPh>
    <phoneticPr fontId="3"/>
  </si>
  <si>
    <t>　容量の○○％のダウンサイジングや…が適当であると考えた。</t>
    <rPh sb="1" eb="3">
      <t>ヨウリョウ</t>
    </rPh>
    <rPh sb="3" eb="5">
      <t>ネツヨウリョウ</t>
    </rPh>
    <rPh sb="19" eb="21">
      <t>テキトウ</t>
    </rPh>
    <rPh sb="25" eb="26">
      <t>カンガ</t>
    </rPh>
    <phoneticPr fontId="3"/>
  </si>
  <si>
    <t>・ビル管理者、ビルユーザーへのヒアリング結果から、○○を課題とし、△△の改修により改善すること目的とする。</t>
    <rPh sb="3" eb="6">
      <t>カンリシャ</t>
    </rPh>
    <rPh sb="20" eb="22">
      <t>ケッカ</t>
    </rPh>
    <rPh sb="28" eb="30">
      <t>カダイ</t>
    </rPh>
    <rPh sb="36" eb="38">
      <t>カイシュウ</t>
    </rPh>
    <rPh sb="41" eb="43">
      <t>カイゼン</t>
    </rPh>
    <rPh sb="47" eb="49">
      <t>モクテキ</t>
    </rPh>
    <phoneticPr fontId="3"/>
  </si>
  <si>
    <t>・改修計画案を比較し、各案のイニシャル・ランニングコスト、エネルギー消費量、…を算定した。</t>
    <rPh sb="1" eb="3">
      <t>カイシュウ</t>
    </rPh>
    <rPh sb="3" eb="5">
      <t>ケイカク</t>
    </rPh>
    <rPh sb="5" eb="6">
      <t>アン</t>
    </rPh>
    <rPh sb="7" eb="9">
      <t>ヒカク</t>
    </rPh>
    <rPh sb="11" eb="13">
      <t>カクアン</t>
    </rPh>
    <rPh sb="34" eb="37">
      <t>ショウヒリョウ</t>
    </rPh>
    <rPh sb="40" eb="42">
      <t>サンテイ</t>
    </rPh>
    <phoneticPr fontId="3"/>
  </si>
  <si>
    <t>第16号様式の３</t>
  </si>
  <si>
    <t>一次エネルギー消費量及びCO2排出量の削減計画書</t>
    <rPh sb="0" eb="2">
      <t>イチジ</t>
    </rPh>
    <rPh sb="7" eb="10">
      <t>ショウヒリョウ</t>
    </rPh>
    <rPh sb="10" eb="11">
      <t>オヨ</t>
    </rPh>
    <rPh sb="15" eb="18">
      <t>ハイシュツリョウ</t>
    </rPh>
    <rPh sb="19" eb="24">
      <t>サクゲンケイカクショ</t>
    </rPh>
    <phoneticPr fontId="3"/>
  </si>
  <si>
    <t>一次エネルギー消費量及びCO2排出量の削減計画書</t>
  </si>
  <si>
    <t>一次エネルギー消費量・CO2排出量の概算</t>
  </si>
  <si>
    <t>建物全体の
一次エネルギー消費量</t>
    <rPh sb="0" eb="2">
      <t>タテモノ</t>
    </rPh>
    <rPh sb="2" eb="4">
      <t>ゼンタイ</t>
    </rPh>
    <rPh sb="6" eb="8">
      <t>イチジ</t>
    </rPh>
    <rPh sb="13" eb="16">
      <t>ショウヒリョウ</t>
    </rPh>
    <phoneticPr fontId="10"/>
  </si>
  <si>
    <t>建物全体の
一次エネルギー消費量</t>
  </si>
  <si>
    <t>基準一次エネルギー消費量</t>
  </si>
  <si>
    <t>GJ/年</t>
  </si>
  <si>
    <t>改修後の一次エネルギー消費量</t>
    <rPh sb="0" eb="3">
      <t>カイシュウゴ</t>
    </rPh>
    <rPh sb="4" eb="6">
      <t>イチジ</t>
    </rPh>
    <rPh sb="11" eb="14">
      <t>ショウヒリョウ</t>
    </rPh>
    <phoneticPr fontId="3"/>
  </si>
  <si>
    <t>改修後の一次エネルギー消費量</t>
  </si>
  <si>
    <t>基準一次エネルギー消費原単位</t>
    <rPh sb="0" eb="2">
      <t>キジュン</t>
    </rPh>
    <rPh sb="2" eb="4">
      <t>イチジ</t>
    </rPh>
    <rPh sb="9" eb="14">
      <t>ショウヒゲンタンイ</t>
    </rPh>
    <phoneticPr fontId="3"/>
  </si>
  <si>
    <t>基準一次エネルギー消費原単位</t>
  </si>
  <si>
    <t>MJ/㎡･年</t>
  </si>
  <si>
    <t>改修後の一次エネルギー消費原単位</t>
    <rPh sb="0" eb="3">
      <t>カイシュウゴ</t>
    </rPh>
    <rPh sb="4" eb="6">
      <t>イチジ</t>
    </rPh>
    <rPh sb="11" eb="13">
      <t>ショウヒ</t>
    </rPh>
    <rPh sb="13" eb="16">
      <t>ゲンタンイ</t>
    </rPh>
    <phoneticPr fontId="3"/>
  </si>
  <si>
    <t>改修後の一次エネルギー消費原単位</t>
  </si>
  <si>
    <t>削減割合</t>
    <rPh sb="0" eb="2">
      <t>サクゲン</t>
    </rPh>
    <rPh sb="2" eb="4">
      <t>ワリアイ</t>
    </rPh>
    <phoneticPr fontId="3"/>
  </si>
  <si>
    <t>%</t>
    <phoneticPr fontId="3"/>
  </si>
  <si>
    <t>削減割合</t>
  </si>
  <si>
    <t>%</t>
  </si>
  <si>
    <t>改修対象部分の
一次エネルギー消費量</t>
    <rPh sb="0" eb="2">
      <t>カイシュウ</t>
    </rPh>
    <rPh sb="2" eb="6">
      <t>タイショウブブン</t>
    </rPh>
    <rPh sb="8" eb="10">
      <t>イチジ</t>
    </rPh>
    <rPh sb="15" eb="18">
      <t>ショウヒリョウ</t>
    </rPh>
    <phoneticPr fontId="10"/>
  </si>
  <si>
    <t>改修前の一次エネルギー消費量</t>
    <rPh sb="0" eb="3">
      <t>カイシュウマエ</t>
    </rPh>
    <rPh sb="4" eb="6">
      <t>イチジ</t>
    </rPh>
    <rPh sb="11" eb="14">
      <t>ショウヒリョウ</t>
    </rPh>
    <phoneticPr fontId="3"/>
  </si>
  <si>
    <t>改修対象部分の
一次エネルギー消費量</t>
  </si>
  <si>
    <t>改修前の一次エネルギー消費量</t>
  </si>
  <si>
    <t>建物全体のCO2排出量</t>
    <rPh sb="8" eb="11">
      <t>ハイシュツリョウ</t>
    </rPh>
    <phoneticPr fontId="3"/>
  </si>
  <si>
    <t>建物全体のCO2排出量</t>
  </si>
  <si>
    <t>基準排出量</t>
  </si>
  <si>
    <t>t-CO2/年</t>
  </si>
  <si>
    <t>改修後の排出量</t>
    <rPh sb="0" eb="3">
      <t>カイシュウゴ</t>
    </rPh>
    <rPh sb="4" eb="7">
      <t>ハイシュツリョウ</t>
    </rPh>
    <phoneticPr fontId="3"/>
  </si>
  <si>
    <t>改修後の排出量</t>
  </si>
  <si>
    <t>基準排出原単位</t>
    <rPh sb="4" eb="7">
      <t>ゲンタンイ</t>
    </rPh>
    <phoneticPr fontId="3"/>
  </si>
  <si>
    <t>基準排出原単位</t>
  </si>
  <si>
    <t>kg-CO2/㎡･年</t>
  </si>
  <si>
    <t>改修後の排出原単位</t>
    <rPh sb="6" eb="9">
      <t>ゲンタンイ</t>
    </rPh>
    <phoneticPr fontId="3"/>
  </si>
  <si>
    <t>改修後の排出原単位</t>
  </si>
  <si>
    <t>算　定　根　拠</t>
    <rPh sb="0" eb="1">
      <t>サン</t>
    </rPh>
    <rPh sb="2" eb="3">
      <t>テイ</t>
    </rPh>
    <rPh sb="4" eb="5">
      <t>ネ</t>
    </rPh>
    <rPh sb="6" eb="7">
      <t>キョ</t>
    </rPh>
    <phoneticPr fontId="3"/>
  </si>
  <si>
    <t>算　定　根　拠</t>
  </si>
  <si>
    <t xml:space="preserve">
</t>
    <phoneticPr fontId="3"/>
  </si>
  <si>
    <t>統合的設計による改修に向けた省エネポテンシャル調査事業</t>
    <rPh sb="0" eb="5">
      <t>トウゴウテキセッケイ</t>
    </rPh>
    <rPh sb="8" eb="10">
      <t>カイシュウ</t>
    </rPh>
    <rPh sb="11" eb="12">
      <t>ム</t>
    </rPh>
    <rPh sb="14" eb="15">
      <t>ショウ</t>
    </rPh>
    <rPh sb="23" eb="25">
      <t>チョウサ</t>
    </rPh>
    <rPh sb="25" eb="27">
      <t>ジギョウ</t>
    </rPh>
    <phoneticPr fontId="7"/>
  </si>
  <si>
    <t>【一次エネルギー使用量の算定シート】</t>
    <rPh sb="1" eb="3">
      <t>イチジ</t>
    </rPh>
    <rPh sb="8" eb="11">
      <t>シヨウリョウ</t>
    </rPh>
    <rPh sb="12" eb="14">
      <t>サンテイ</t>
    </rPh>
    <phoneticPr fontId="7"/>
  </si>
  <si>
    <t>燃料・熱の種類</t>
    <phoneticPr fontId="7"/>
  </si>
  <si>
    <t>使 用 量 等</t>
    <rPh sb="0" eb="1">
      <t>ツカ</t>
    </rPh>
    <rPh sb="2" eb="3">
      <t>ヨウ</t>
    </rPh>
    <rPh sb="4" eb="5">
      <t>リョウ</t>
    </rPh>
    <rPh sb="6" eb="7">
      <t>トウ</t>
    </rPh>
    <phoneticPr fontId="7"/>
  </si>
  <si>
    <t>一次エネルギー使用量</t>
    <rPh sb="0" eb="2">
      <t>イチジ</t>
    </rPh>
    <rPh sb="7" eb="10">
      <t>シヨウリョウ</t>
    </rPh>
    <phoneticPr fontId="7"/>
  </si>
  <si>
    <t>実排出係数</t>
    <rPh sb="0" eb="5">
      <t>ジツハイシュツケイスウ</t>
    </rPh>
    <phoneticPr fontId="7"/>
  </si>
  <si>
    <t>単 位</t>
    <phoneticPr fontId="7"/>
  </si>
  <si>
    <t>使用量</t>
    <rPh sb="0" eb="3">
      <t>シヨウリョウ</t>
    </rPh>
    <phoneticPr fontId="7"/>
  </si>
  <si>
    <t>単位発熱量</t>
    <rPh sb="0" eb="2">
      <t>タンイ</t>
    </rPh>
    <rPh sb="2" eb="5">
      <t>ハツネツリョウ</t>
    </rPh>
    <phoneticPr fontId="7"/>
  </si>
  <si>
    <t>熱量
（GJ）</t>
    <rPh sb="0" eb="2">
      <t>ネツリョウ</t>
    </rPh>
    <phoneticPr fontId="7"/>
  </si>
  <si>
    <t>燃料等種類</t>
    <rPh sb="0" eb="2">
      <t>ネンリョウ</t>
    </rPh>
    <rPh sb="2" eb="3">
      <t>ナド</t>
    </rPh>
    <rPh sb="3" eb="5">
      <t>シュルイ</t>
    </rPh>
    <phoneticPr fontId="7"/>
  </si>
  <si>
    <t>単位発熱量</t>
    <rPh sb="0" eb="5">
      <t>タンイハツネツリョウ</t>
    </rPh>
    <phoneticPr fontId="7"/>
  </si>
  <si>
    <t>排出係数</t>
    <rPh sb="0" eb="4">
      <t>ハイシュツケイスウ</t>
    </rPh>
    <phoneticPr fontId="7"/>
  </si>
  <si>
    <t>燃料</t>
    <rPh sb="0" eb="2">
      <t>ネンリョウ</t>
    </rPh>
    <phoneticPr fontId="7"/>
  </si>
  <si>
    <t>原油</t>
    <rPh sb="0" eb="2">
      <t>ゲンユ</t>
    </rPh>
    <phoneticPr fontId="7"/>
  </si>
  <si>
    <t>kL</t>
    <phoneticPr fontId="7"/>
  </si>
  <si>
    <t>原油</t>
  </si>
  <si>
    <t>原油のうちコンデンセート（NGL）</t>
    <rPh sb="0" eb="2">
      <t>ゲンユ</t>
    </rPh>
    <phoneticPr fontId="7"/>
  </si>
  <si>
    <t>原油のうちコンデンセート</t>
  </si>
  <si>
    <t>揮発油（ガソリン）</t>
    <rPh sb="0" eb="3">
      <t>キハツユ</t>
    </rPh>
    <phoneticPr fontId="7"/>
  </si>
  <si>
    <t>ガソリン</t>
  </si>
  <si>
    <t>ナフサ</t>
    <phoneticPr fontId="7"/>
  </si>
  <si>
    <t>ナフサ</t>
  </si>
  <si>
    <t>ジェット燃料油</t>
    <phoneticPr fontId="7"/>
  </si>
  <si>
    <t>ジェット燃料</t>
  </si>
  <si>
    <t>灯油</t>
    <rPh sb="0" eb="2">
      <t>トウユ</t>
    </rPh>
    <phoneticPr fontId="7"/>
  </si>
  <si>
    <t>灯油</t>
  </si>
  <si>
    <t>軽油</t>
    <rPh sb="0" eb="2">
      <t>ケイユ</t>
    </rPh>
    <phoneticPr fontId="7"/>
  </si>
  <si>
    <t>軽油</t>
  </si>
  <si>
    <t>Ａ重油</t>
    <rPh sb="1" eb="3">
      <t>ジュウユ</t>
    </rPh>
    <phoneticPr fontId="7"/>
  </si>
  <si>
    <t>A重油</t>
  </si>
  <si>
    <t>Ｂ・Ｃ重油</t>
    <phoneticPr fontId="7"/>
  </si>
  <si>
    <t>B・C重油</t>
  </si>
  <si>
    <t>潤滑油</t>
    <phoneticPr fontId="7"/>
  </si>
  <si>
    <t>潤滑油</t>
  </si>
  <si>
    <t>石油アスファルト</t>
    <rPh sb="0" eb="2">
      <t>セキユ</t>
    </rPh>
    <phoneticPr fontId="7"/>
  </si>
  <si>
    <t>ｔ</t>
    <phoneticPr fontId="7"/>
  </si>
  <si>
    <t>石油アスファルト</t>
  </si>
  <si>
    <t>石油コークス、FCCコークス</t>
    <rPh sb="0" eb="2">
      <t>セキユ</t>
    </rPh>
    <phoneticPr fontId="7"/>
  </si>
  <si>
    <t>石油コークス・FCCコークス</t>
  </si>
  <si>
    <t>石油ガス</t>
    <rPh sb="0" eb="2">
      <t>セキユ</t>
    </rPh>
    <phoneticPr fontId="7"/>
  </si>
  <si>
    <t>液化石油ガス(LPG)</t>
    <rPh sb="0" eb="2">
      <t>エキカ</t>
    </rPh>
    <rPh sb="2" eb="4">
      <t>セキユ</t>
    </rPh>
    <phoneticPr fontId="7"/>
  </si>
  <si>
    <t>液化石油ガス_LPG</t>
  </si>
  <si>
    <t>石油系炭化水素ガス</t>
    <rPh sb="0" eb="3">
      <t>セキユケイ</t>
    </rPh>
    <rPh sb="3" eb="5">
      <t>タンカ</t>
    </rPh>
    <rPh sb="5" eb="7">
      <t>スイソ</t>
    </rPh>
    <phoneticPr fontId="7"/>
  </si>
  <si>
    <t>千Nm3</t>
  </si>
  <si>
    <t>石油系炭化水素ガス</t>
  </si>
  <si>
    <t>可燃性天然ガス</t>
    <rPh sb="0" eb="3">
      <t>カネンセイ</t>
    </rPh>
    <rPh sb="3" eb="5">
      <t>テンネン</t>
    </rPh>
    <phoneticPr fontId="7"/>
  </si>
  <si>
    <t>液化天然ガス(LNG)</t>
    <rPh sb="0" eb="2">
      <t>エキカ</t>
    </rPh>
    <rPh sb="2" eb="4">
      <t>テンネン</t>
    </rPh>
    <phoneticPr fontId="7"/>
  </si>
  <si>
    <t>液化天然ガス_LNG</t>
  </si>
  <si>
    <t>その他可燃性天然ガス</t>
    <phoneticPr fontId="7"/>
  </si>
  <si>
    <t>その他可燃性天然ガス</t>
  </si>
  <si>
    <t>石炭</t>
    <rPh sb="0" eb="2">
      <t>セキタン</t>
    </rPh>
    <phoneticPr fontId="7"/>
  </si>
  <si>
    <t>原料炭</t>
    <rPh sb="0" eb="2">
      <t>ゲンリョウ</t>
    </rPh>
    <rPh sb="2" eb="3">
      <t>スミ</t>
    </rPh>
    <phoneticPr fontId="7"/>
  </si>
  <si>
    <t>輸入原料炭</t>
  </si>
  <si>
    <t>一般炭</t>
    <phoneticPr fontId="7"/>
  </si>
  <si>
    <t>輸入一般炭</t>
  </si>
  <si>
    <t>輸入無煙炭</t>
    <rPh sb="0" eb="2">
      <t>ユニュウ</t>
    </rPh>
    <rPh sb="2" eb="4">
      <t>ムエン</t>
    </rPh>
    <rPh sb="4" eb="5">
      <t>スミ</t>
    </rPh>
    <phoneticPr fontId="7"/>
  </si>
  <si>
    <t>輸入無煙炭</t>
  </si>
  <si>
    <t>石炭コークス</t>
    <rPh sb="0" eb="2">
      <t>セキタン</t>
    </rPh>
    <phoneticPr fontId="7"/>
  </si>
  <si>
    <t>石炭コークス</t>
  </si>
  <si>
    <t>コールタール</t>
    <phoneticPr fontId="7"/>
  </si>
  <si>
    <t>コールタール</t>
  </si>
  <si>
    <t>コークス炉ガス</t>
    <rPh sb="4" eb="5">
      <t>ロ</t>
    </rPh>
    <phoneticPr fontId="7"/>
  </si>
  <si>
    <t>コークス炉ガス</t>
  </si>
  <si>
    <t>高炉ガス</t>
    <rPh sb="0" eb="2">
      <t>コウロ</t>
    </rPh>
    <phoneticPr fontId="7"/>
  </si>
  <si>
    <t>高炉ガス</t>
  </si>
  <si>
    <t>発電用高炉ガス</t>
    <phoneticPr fontId="7"/>
  </si>
  <si>
    <r>
      <t>千m</t>
    </r>
    <r>
      <rPr>
        <vertAlign val="superscript"/>
        <sz val="10"/>
        <rFont val="ＭＳ 明朝"/>
        <family val="1"/>
        <charset val="128"/>
      </rPr>
      <t>3</t>
    </r>
    <rPh sb="0" eb="1">
      <t>セン</t>
    </rPh>
    <phoneticPr fontId="7"/>
  </si>
  <si>
    <t>発電用高炉ガス</t>
  </si>
  <si>
    <t>転炉ガス</t>
    <rPh sb="0" eb="2">
      <t>テンロ</t>
    </rPh>
    <phoneticPr fontId="7"/>
  </si>
  <si>
    <t>転炉ガス</t>
  </si>
  <si>
    <t>都市ガス</t>
    <phoneticPr fontId="7"/>
  </si>
  <si>
    <t>その他の燃料</t>
    <rPh sb="2" eb="3">
      <t>タ</t>
    </rPh>
    <rPh sb="4" eb="6">
      <t>ネンリョウ</t>
    </rPh>
    <phoneticPr fontId="7"/>
  </si>
  <si>
    <t>都市ガス13A</t>
  </si>
  <si>
    <t>小計</t>
    <rPh sb="0" eb="2">
      <t>ショウケイ</t>
    </rPh>
    <phoneticPr fontId="7"/>
  </si>
  <si>
    <t>熱</t>
    <phoneticPr fontId="7"/>
  </si>
  <si>
    <t>産業用蒸気</t>
    <phoneticPr fontId="7"/>
  </si>
  <si>
    <t>GJ</t>
    <phoneticPr fontId="7"/>
  </si>
  <si>
    <t>産業用蒸気</t>
  </si>
  <si>
    <t>産業用以外の蒸気</t>
    <phoneticPr fontId="7"/>
  </si>
  <si>
    <t>産業用以外の蒸気</t>
  </si>
  <si>
    <t>温水</t>
    <phoneticPr fontId="7"/>
  </si>
  <si>
    <t>温水</t>
  </si>
  <si>
    <t>冷水</t>
    <phoneticPr fontId="7"/>
  </si>
  <si>
    <t>冷水</t>
  </si>
  <si>
    <t>事業所内で生成した再エネ熱（環境価値有）</t>
    <rPh sb="3" eb="4">
      <t>ナイ</t>
    </rPh>
    <rPh sb="5" eb="7">
      <t>セイセイ</t>
    </rPh>
    <rPh sb="9" eb="10">
      <t>サイ</t>
    </rPh>
    <rPh sb="12" eb="13">
      <t>ネツ</t>
    </rPh>
    <rPh sb="14" eb="18">
      <t>カンキョウカチ</t>
    </rPh>
    <rPh sb="18" eb="19">
      <t>アリ</t>
    </rPh>
    <phoneticPr fontId="7"/>
  </si>
  <si>
    <t>事業所外から供給された再エネ熱（環境価値有）</t>
    <phoneticPr fontId="7"/>
  </si>
  <si>
    <t>事業所内で生成した再エネ熱（環境価値無）</t>
    <rPh sb="3" eb="4">
      <t>ナイ</t>
    </rPh>
    <rPh sb="5" eb="7">
      <t>セイセイ</t>
    </rPh>
    <rPh sb="9" eb="10">
      <t>サイ</t>
    </rPh>
    <rPh sb="12" eb="13">
      <t>ネツ</t>
    </rPh>
    <rPh sb="14" eb="18">
      <t>カンキョウカチ</t>
    </rPh>
    <rPh sb="18" eb="19">
      <t>ナシ</t>
    </rPh>
    <phoneticPr fontId="7"/>
  </si>
  <si>
    <t>事業所外から供給された再エネ熱（環境価値無）</t>
    <phoneticPr fontId="7"/>
  </si>
  <si>
    <t>事業所外から供給された再エネ熱（環境価値有）</t>
    <rPh sb="11" eb="12">
      <t>サイ</t>
    </rPh>
    <rPh sb="14" eb="15">
      <t>ネツ</t>
    </rPh>
    <rPh sb="16" eb="20">
      <t>カンキョウカチ</t>
    </rPh>
    <rPh sb="20" eb="21">
      <t>アリ</t>
    </rPh>
    <phoneticPr fontId="7"/>
  </si>
  <si>
    <t>事業所内で発電した再エネ熱（環境価値有）</t>
    <phoneticPr fontId="7"/>
  </si>
  <si>
    <t>事業所外から供給された再エネ熱（環境価値無）</t>
    <rPh sb="11" eb="12">
      <t>サイ</t>
    </rPh>
    <rPh sb="14" eb="15">
      <t>ネツ</t>
    </rPh>
    <rPh sb="16" eb="20">
      <t>カンキョウカチ</t>
    </rPh>
    <rPh sb="20" eb="21">
      <t>ナシ</t>
    </rPh>
    <phoneticPr fontId="7"/>
  </si>
  <si>
    <t>事業所内で発電した再エネ熱（環境価値無）</t>
    <phoneticPr fontId="7"/>
  </si>
  <si>
    <t>小　　計</t>
    <rPh sb="0" eb="1">
      <t>ショウ</t>
    </rPh>
    <rPh sb="3" eb="4">
      <t>ケイ</t>
    </rPh>
    <phoneticPr fontId="7"/>
  </si>
  <si>
    <t>電気</t>
    <rPh sb="0" eb="2">
      <t>デンキ</t>
    </rPh>
    <phoneticPr fontId="7"/>
  </si>
  <si>
    <t>一般送配電事業者の電線路を介して供給された電気</t>
    <phoneticPr fontId="7"/>
  </si>
  <si>
    <t>千kWh</t>
    <phoneticPr fontId="7"/>
  </si>
  <si>
    <t>一般送配電事業者の電線路を介して供給された電気</t>
  </si>
  <si>
    <t>事業所内で発電した再エネ電気（環境価値有）</t>
    <rPh sb="3" eb="4">
      <t>ナイ</t>
    </rPh>
    <rPh sb="5" eb="7">
      <t>ハツデン</t>
    </rPh>
    <rPh sb="9" eb="10">
      <t>サイ</t>
    </rPh>
    <rPh sb="12" eb="14">
      <t>デンキ</t>
    </rPh>
    <rPh sb="15" eb="19">
      <t>カンキョウカチ</t>
    </rPh>
    <rPh sb="19" eb="20">
      <t>アリ</t>
    </rPh>
    <phoneticPr fontId="7"/>
  </si>
  <si>
    <t>事業所外から供給された再エネ電気（環境価値有）</t>
    <phoneticPr fontId="7"/>
  </si>
  <si>
    <t>事業所内で発電した再エネ電気（環境価値無）</t>
    <rPh sb="3" eb="4">
      <t>ナイ</t>
    </rPh>
    <rPh sb="5" eb="7">
      <t>ハツデン</t>
    </rPh>
    <rPh sb="9" eb="10">
      <t>サイ</t>
    </rPh>
    <rPh sb="12" eb="14">
      <t>デンキ</t>
    </rPh>
    <rPh sb="15" eb="19">
      <t>カンキョウカチ</t>
    </rPh>
    <rPh sb="19" eb="20">
      <t>ナシ</t>
    </rPh>
    <phoneticPr fontId="7"/>
  </si>
  <si>
    <t>千kWh</t>
  </si>
  <si>
    <t>事業所外から供給された再エネ電気（環境価値無）</t>
    <phoneticPr fontId="7"/>
  </si>
  <si>
    <t>事業所外から供給された再エネ電気（環境価値有）</t>
    <rPh sb="11" eb="12">
      <t>サイ</t>
    </rPh>
    <rPh sb="14" eb="16">
      <t>デンキ</t>
    </rPh>
    <rPh sb="17" eb="21">
      <t>カンキョウカチ</t>
    </rPh>
    <rPh sb="21" eb="22">
      <t>アリ</t>
    </rPh>
    <phoneticPr fontId="7"/>
  </si>
  <si>
    <t>事業所内で発電した再エネ電気（環境価値有）</t>
    <phoneticPr fontId="7"/>
  </si>
  <si>
    <t>事業所外から供給された再エネ電気（環境価値無）</t>
    <rPh sb="11" eb="12">
      <t>サイ</t>
    </rPh>
    <rPh sb="14" eb="16">
      <t>デンキ</t>
    </rPh>
    <rPh sb="17" eb="21">
      <t>カンキョウカチ</t>
    </rPh>
    <rPh sb="21" eb="22">
      <t>ナシ</t>
    </rPh>
    <phoneticPr fontId="7"/>
  </si>
  <si>
    <t>事業所内で発電した再エネ電気（環境価値無）</t>
    <phoneticPr fontId="7"/>
  </si>
  <si>
    <t>千kWh</t>
    <rPh sb="0" eb="1">
      <t>セン</t>
    </rPh>
    <phoneticPr fontId="7"/>
  </si>
  <si>
    <t>自ら生成した熱の供給</t>
  </si>
  <si>
    <t>外部供給</t>
    <rPh sb="0" eb="2">
      <t>ガイブ</t>
    </rPh>
    <rPh sb="2" eb="4">
      <t>キョウキュウ</t>
    </rPh>
    <phoneticPr fontId="7"/>
  </si>
  <si>
    <t>自ら生成した熱の供給</t>
    <rPh sb="0" eb="1">
      <t>ミズカ</t>
    </rPh>
    <rPh sb="2" eb="4">
      <t>セイセイ</t>
    </rPh>
    <rPh sb="6" eb="7">
      <t>ネツ</t>
    </rPh>
    <rPh sb="8" eb="10">
      <t>キョウキュウ</t>
    </rPh>
    <phoneticPr fontId="7"/>
  </si>
  <si>
    <t>GJ</t>
  </si>
  <si>
    <t>自ら生成した電力の供給</t>
    <rPh sb="0" eb="1">
      <t>ミズカ</t>
    </rPh>
    <rPh sb="2" eb="4">
      <t>セイセイ</t>
    </rPh>
    <rPh sb="6" eb="8">
      <t>デンリョク</t>
    </rPh>
    <rPh sb="9" eb="11">
      <t>キョウキュウ</t>
    </rPh>
    <phoneticPr fontId="7"/>
  </si>
  <si>
    <t>青色セル：</t>
    <rPh sb="0" eb="2">
      <t>アオイロ</t>
    </rPh>
    <phoneticPr fontId="7"/>
  </si>
  <si>
    <t>都内平均を使用する。毎年更新</t>
    <rPh sb="0" eb="4">
      <t>トナイヘイキン</t>
    </rPh>
    <rPh sb="5" eb="7">
      <t>シヨウ</t>
    </rPh>
    <rPh sb="10" eb="12">
      <t>マイトシ</t>
    </rPh>
    <rPh sb="12" eb="14">
      <t>コウシン</t>
    </rPh>
    <phoneticPr fontId="7"/>
  </si>
  <si>
    <t>合　　計</t>
    <phoneticPr fontId="7"/>
  </si>
  <si>
    <t>黄色セル：</t>
    <rPh sb="0" eb="2">
      <t>キイロ</t>
    </rPh>
    <phoneticPr fontId="7"/>
  </si>
  <si>
    <t>事業者が入力</t>
    <rPh sb="0" eb="3">
      <t>ジギョウシャ</t>
    </rPh>
    <rPh sb="4" eb="6">
      <t>ニュウリョク</t>
    </rPh>
    <phoneticPr fontId="7"/>
  </si>
  <si>
    <t>統合的設計による改修に向けた省エネポテンシャル調査事業</t>
    <phoneticPr fontId="7"/>
  </si>
  <si>
    <t>【CO2排出量の算定シート】</t>
    <rPh sb="4" eb="6">
      <t>ハイシュツ</t>
    </rPh>
    <rPh sb="6" eb="7">
      <t>リョウ</t>
    </rPh>
    <rPh sb="8" eb="10">
      <t>サンテイ</t>
    </rPh>
    <phoneticPr fontId="7"/>
  </si>
  <si>
    <t>CO2排出量</t>
    <rPh sb="3" eb="5">
      <t>ハイシュツ</t>
    </rPh>
    <rPh sb="5" eb="6">
      <t>リョウ</t>
    </rPh>
    <phoneticPr fontId="7"/>
  </si>
  <si>
    <r>
      <t>排出係数
（t/GJ, 千kWh,千ｍ</t>
    </r>
    <r>
      <rPr>
        <vertAlign val="superscript"/>
        <sz val="10"/>
        <color theme="1"/>
        <rFont val="ＭＳ 明朝"/>
        <family val="1"/>
        <charset val="128"/>
      </rPr>
      <t>3</t>
    </r>
    <r>
      <rPr>
        <sz val="10"/>
        <color theme="1"/>
        <rFont val="ＭＳ 明朝"/>
        <family val="1"/>
        <charset val="128"/>
      </rPr>
      <t>)</t>
    </r>
    <rPh sb="0" eb="2">
      <t>ハイシュツ</t>
    </rPh>
    <rPh sb="2" eb="4">
      <t>ケイスウ</t>
    </rPh>
    <rPh sb="12" eb="13">
      <t>セン</t>
    </rPh>
    <rPh sb="17" eb="18">
      <t>セン</t>
    </rPh>
    <phoneticPr fontId="7"/>
  </si>
  <si>
    <t>排出量
（ｔ）</t>
    <rPh sb="0" eb="2">
      <t>ハイシュツ</t>
    </rPh>
    <rPh sb="2" eb="3">
      <t>リョウ</t>
    </rPh>
    <phoneticPr fontId="7"/>
  </si>
  <si>
    <t>輸入原料炭</t>
    <rPh sb="0" eb="2">
      <t>ユニュウ</t>
    </rPh>
    <rPh sb="2" eb="4">
      <t>ゲンリョウ</t>
    </rPh>
    <rPh sb="4" eb="5">
      <t>スミ</t>
    </rPh>
    <phoneticPr fontId="63"/>
  </si>
  <si>
    <t>コークス用原料炭</t>
  </si>
  <si>
    <t>吹込用原料炭</t>
  </si>
  <si>
    <t>国産一般炭</t>
  </si>
  <si>
    <t>t</t>
    <phoneticPr fontId="7"/>
  </si>
  <si>
    <t>第２号様式</t>
    <phoneticPr fontId="3"/>
  </si>
  <si>
    <t>事業実施計画書</t>
    <rPh sb="0" eb="2">
      <t>ジギョウ</t>
    </rPh>
    <rPh sb="2" eb="4">
      <t>ジッシ</t>
    </rPh>
    <rPh sb="4" eb="7">
      <t>ケイカクショ</t>
    </rPh>
    <phoneticPr fontId="3"/>
  </si>
  <si>
    <t>１. 事業の概要</t>
    <phoneticPr fontId="7"/>
  </si>
  <si>
    <t>事業の名称</t>
  </si>
  <si>
    <t>株式会社〇〇〇本社ビルゼロエミッションビル化支援事業（設計）</t>
    <rPh sb="27" eb="29">
      <t>セッケイ</t>
    </rPh>
    <phoneticPr fontId="10"/>
  </si>
  <si>
    <t>設置事業所の名称</t>
    <rPh sb="0" eb="2">
      <t>セッチ</t>
    </rPh>
    <phoneticPr fontId="10"/>
  </si>
  <si>
    <t>株式会社〇〇〇本社ビル</t>
    <phoneticPr fontId="10"/>
  </si>
  <si>
    <t>設置事業所の所在地</t>
    <rPh sb="0" eb="2">
      <t>セッチ</t>
    </rPh>
    <phoneticPr fontId="10"/>
  </si>
  <si>
    <t>東京都●●区▲▲　◆－◆－◆ ■■ビル▼階</t>
    <phoneticPr fontId="10"/>
  </si>
  <si>
    <r>
      <t xml:space="preserve">事業の
実施予定
</t>
    </r>
    <r>
      <rPr>
        <sz val="8"/>
        <color rgb="FFFF0000"/>
        <rFont val="ＭＳ 明朝"/>
        <family val="1"/>
        <charset val="128"/>
      </rPr>
      <t>※</t>
    </r>
    <r>
      <rPr>
        <sz val="6"/>
        <color rgb="FFFF0000"/>
        <rFont val="ＭＳ 明朝"/>
        <family val="1"/>
        <charset val="128"/>
      </rPr>
      <t>事業完了予定日とは、全ての事業及び支払いが完了する予定の日</t>
    </r>
    <rPh sb="4" eb="8">
      <t>ジッシヨテイ</t>
    </rPh>
    <rPh sb="10" eb="12">
      <t>ジギョウ</t>
    </rPh>
    <rPh sb="12" eb="17">
      <t>カンリョウヨテイビ</t>
    </rPh>
    <rPh sb="20" eb="21">
      <t>スベ</t>
    </rPh>
    <rPh sb="23" eb="25">
      <t>ジギョウ</t>
    </rPh>
    <rPh sb="25" eb="26">
      <t>オヨ</t>
    </rPh>
    <rPh sb="27" eb="29">
      <t>シハラ</t>
    </rPh>
    <rPh sb="31" eb="33">
      <t>カンリョウ</t>
    </rPh>
    <rPh sb="35" eb="37">
      <t>ヨテイ</t>
    </rPh>
    <rPh sb="38" eb="39">
      <t>ヒ</t>
    </rPh>
    <phoneticPr fontId="10"/>
  </si>
  <si>
    <t>事業開始予定日：</t>
    <rPh sb="0" eb="2">
      <t>ジギョウ</t>
    </rPh>
    <rPh sb="2" eb="4">
      <t>カイシ</t>
    </rPh>
    <rPh sb="4" eb="7">
      <t>ヨテイビ</t>
    </rPh>
    <phoneticPr fontId="10"/>
  </si>
  <si>
    <t>事業完了予定日：</t>
    <rPh sb="0" eb="2">
      <t>ジギョウ</t>
    </rPh>
    <rPh sb="4" eb="6">
      <t>ヨテイ</t>
    </rPh>
    <phoneticPr fontId="7"/>
  </si>
  <si>
    <t>申請区分
（該当に○印）</t>
    <rPh sb="0" eb="2">
      <t>シンセイ</t>
    </rPh>
    <rPh sb="2" eb="4">
      <t>クブン</t>
    </rPh>
    <phoneticPr fontId="10"/>
  </si>
  <si>
    <r>
      <rPr>
        <u/>
        <sz val="11"/>
        <color theme="1"/>
        <rFont val="ＭＳ 明朝"/>
        <family val="1"/>
        <charset val="128"/>
      </rPr>
      <t>ゼロエミビル化設計(助成対象経費の2/3、上限額1,000万円)</t>
    </r>
    <r>
      <rPr>
        <sz val="11"/>
        <color theme="1"/>
        <rFont val="ＭＳ 明朝"/>
        <family val="1"/>
        <charset val="128"/>
      </rPr>
      <t xml:space="preserve">
　</t>
    </r>
    <r>
      <rPr>
        <sz val="10"/>
        <color theme="1"/>
        <rFont val="ＭＳ 明朝"/>
        <family val="1"/>
        <charset val="128"/>
      </rPr>
      <t>（建築省エネルギー技術及び設備省エネルギー技術等を導入して
　　BELS認証の五つ星又はキラ星を取得する改修設計を行うもの）</t>
    </r>
    <rPh sb="6" eb="7">
      <t>カ</t>
    </rPh>
    <rPh sb="7" eb="9">
      <t>セッケイ</t>
    </rPh>
    <rPh sb="10" eb="16">
      <t>ジョセイタイショウケイヒ</t>
    </rPh>
    <rPh sb="21" eb="24">
      <t>ジョウゲンガク</t>
    </rPh>
    <rPh sb="29" eb="31">
      <t>マンエン</t>
    </rPh>
    <phoneticPr fontId="10"/>
  </si>
  <si>
    <t>〇</t>
  </si>
  <si>
    <r>
      <rPr>
        <u/>
        <sz val="11"/>
        <color theme="1"/>
        <rFont val="ＭＳ 明朝"/>
        <family val="1"/>
        <charset val="128"/>
      </rPr>
      <t>ゼロエミビル化設備導入　助成率2/3、上限額1億5,000万円</t>
    </r>
    <r>
      <rPr>
        <sz val="11"/>
        <color theme="1"/>
        <rFont val="ＭＳ 明朝"/>
        <family val="1"/>
        <charset val="128"/>
      </rPr>
      <t xml:space="preserve">
　</t>
    </r>
    <r>
      <rPr>
        <sz val="10"/>
        <color theme="1"/>
        <rFont val="ＭＳ 明朝"/>
        <family val="1"/>
        <charset val="128"/>
      </rPr>
      <t>（BELS認証の五つ星又はキラ星を取得した設計に基づき、建築省
　　エネルギー技術及び設備省エネルギー技術等を導入してZEB</t>
    </r>
    <phoneticPr fontId="10"/>
  </si>
  <si>
    <t>２-１.設計事業の概要</t>
    <rPh sb="4" eb="6">
      <t>セッケイ</t>
    </rPh>
    <rPh sb="6" eb="8">
      <t>ジギョウ</t>
    </rPh>
    <rPh sb="8" eb="10">
      <t>ガイヨウ</t>
    </rPh>
    <phoneticPr fontId="10"/>
  </si>
  <si>
    <t>建物用途</t>
    <rPh sb="0" eb="2">
      <t>タテモノ</t>
    </rPh>
    <rPh sb="2" eb="4">
      <t>ヨウト</t>
    </rPh>
    <phoneticPr fontId="10"/>
  </si>
  <si>
    <t>省エネ達成度（予定）</t>
    <rPh sb="0" eb="1">
      <t>ショウ</t>
    </rPh>
    <rPh sb="3" eb="5">
      <t>タッセイ</t>
    </rPh>
    <rPh sb="5" eb="6">
      <t>ド</t>
    </rPh>
    <rPh sb="7" eb="9">
      <t>ヨテイ</t>
    </rPh>
    <phoneticPr fontId="10"/>
  </si>
  <si>
    <t>基準一次エネルギーから</t>
    <rPh sb="0" eb="2">
      <t>キジュン</t>
    </rPh>
    <rPh sb="2" eb="4">
      <t>イチジ</t>
    </rPh>
    <phoneticPr fontId="10"/>
  </si>
  <si>
    <t>％削減</t>
    <rPh sb="1" eb="3">
      <t>サクゲン</t>
    </rPh>
    <phoneticPr fontId="10"/>
  </si>
  <si>
    <t>導入予定の
設備種別等</t>
    <rPh sb="0" eb="2">
      <t>ドウニュウ</t>
    </rPh>
    <rPh sb="2" eb="4">
      <t>ヨテイ</t>
    </rPh>
    <rPh sb="6" eb="8">
      <t>セツビ</t>
    </rPh>
    <rPh sb="8" eb="10">
      <t>シュベツ</t>
    </rPh>
    <rPh sb="10" eb="11">
      <t>トウ</t>
    </rPh>
    <phoneticPr fontId="10"/>
  </si>
  <si>
    <t>建築省エネルギー技術</t>
    <rPh sb="0" eb="3">
      <t>ケンチクショウ</t>
    </rPh>
    <rPh sb="8" eb="10">
      <t>ギジュツ</t>
    </rPh>
    <phoneticPr fontId="10"/>
  </si>
  <si>
    <t>○</t>
  </si>
  <si>
    <t>設備省エネルギー技術</t>
    <rPh sb="0" eb="3">
      <t>セツビショウ</t>
    </rPh>
    <rPh sb="8" eb="10">
      <t>ギジュツ</t>
    </rPh>
    <phoneticPr fontId="10"/>
  </si>
  <si>
    <t>WEBPRO未評価技術</t>
    <rPh sb="6" eb="9">
      <t>ミヒョウカ</t>
    </rPh>
    <rPh sb="9" eb="11">
      <t>ギジュツ</t>
    </rPh>
    <phoneticPr fontId="10"/>
  </si>
  <si>
    <t>再生可能エネルギー発電等設備</t>
    <rPh sb="0" eb="2">
      <t>サイセイ</t>
    </rPh>
    <rPh sb="2" eb="4">
      <t>カノウ</t>
    </rPh>
    <rPh sb="9" eb="11">
      <t>ハツデン</t>
    </rPh>
    <rPh sb="11" eb="12">
      <t>トウ</t>
    </rPh>
    <rPh sb="12" eb="14">
      <t>セツビ</t>
    </rPh>
    <phoneticPr fontId="10"/>
  </si>
  <si>
    <t>再生可能エネルギー熱利用設備</t>
    <rPh sb="0" eb="2">
      <t>サイセイ</t>
    </rPh>
    <rPh sb="2" eb="4">
      <t>カノウ</t>
    </rPh>
    <rPh sb="9" eb="10">
      <t>ネツ</t>
    </rPh>
    <rPh sb="10" eb="12">
      <t>リヨウ</t>
    </rPh>
    <rPh sb="12" eb="14">
      <t>セツビ</t>
    </rPh>
    <phoneticPr fontId="10"/>
  </si>
  <si>
    <t>その他</t>
    <rPh sb="2" eb="3">
      <t>タ</t>
    </rPh>
    <phoneticPr fontId="10"/>
  </si>
  <si>
    <t>２-２.設備導入事業の概要</t>
    <rPh sb="4" eb="6">
      <t>セツビ</t>
    </rPh>
    <rPh sb="6" eb="8">
      <t>ドウニュウ</t>
    </rPh>
    <rPh sb="8" eb="10">
      <t>ジギョウ</t>
    </rPh>
    <rPh sb="10" eb="12">
      <t>ガイヨウ</t>
    </rPh>
    <phoneticPr fontId="10"/>
  </si>
  <si>
    <t>①導入設備名称</t>
    <rPh sb="1" eb="3">
      <t>ドウニュウ</t>
    </rPh>
    <rPh sb="3" eb="5">
      <t>セツビ</t>
    </rPh>
    <rPh sb="5" eb="7">
      <t>メイショウ</t>
    </rPh>
    <phoneticPr fontId="10"/>
  </si>
  <si>
    <t>②数量</t>
    <rPh sb="1" eb="3">
      <t>スウリョウ</t>
    </rPh>
    <phoneticPr fontId="10"/>
  </si>
  <si>
    <t>※空調の場合、室外機・室内機の台数</t>
    <rPh sb="1" eb="3">
      <t>クウチョウ</t>
    </rPh>
    <rPh sb="4" eb="6">
      <t>バアイ</t>
    </rPh>
    <rPh sb="15" eb="17">
      <t>ダイスウ</t>
    </rPh>
    <phoneticPr fontId="10"/>
  </si>
  <si>
    <t>③室外機</t>
    <rPh sb="1" eb="4">
      <t>シツガイキ</t>
    </rPh>
    <phoneticPr fontId="10"/>
  </si>
  <si>
    <t>➃台数</t>
    <rPh sb="1" eb="3">
      <t>ダイスウ</t>
    </rPh>
    <phoneticPr fontId="10"/>
  </si>
  <si>
    <t>⑤室内機</t>
    <rPh sb="1" eb="4">
      <t>シツナイキ</t>
    </rPh>
    <phoneticPr fontId="10"/>
  </si>
  <si>
    <t>⑥台数</t>
    <rPh sb="1" eb="3">
      <t>ダイスウ</t>
    </rPh>
    <phoneticPr fontId="10"/>
  </si>
  <si>
    <t>電気式パッケージ形空調機</t>
    <phoneticPr fontId="10"/>
  </si>
  <si>
    <t>LED照明設備</t>
    <phoneticPr fontId="10"/>
  </si>
  <si>
    <t>３.備考</t>
    <rPh sb="2" eb="4">
      <t>ビコウ</t>
    </rPh>
    <phoneticPr fontId="10"/>
  </si>
  <si>
    <t>第16号様式の３</t>
    <phoneticPr fontId="3"/>
  </si>
  <si>
    <t>をもって交付決定した事業について、統合的設計による改</t>
    <phoneticPr fontId="3"/>
  </si>
  <si>
    <t>　令和〇年〇月〇日付〇環気総第〇号</t>
    <phoneticPr fontId="3"/>
  </si>
  <si>
    <t>一次エネルギー消費量・CO2排出量の概算</t>
    <phoneticPr fontId="10"/>
  </si>
  <si>
    <t>※別途、委託調査会社から提出される報告書等、省エネポテンシャル調査の詳細がわかる資料を提出してください。</t>
    <phoneticPr fontId="3"/>
  </si>
  <si>
    <t>共通様式</t>
    <rPh sb="0" eb="2">
      <t>キョウツウ</t>
    </rPh>
    <rPh sb="2" eb="4">
      <t>ヨウシキ</t>
    </rPh>
    <phoneticPr fontId="7"/>
  </si>
  <si>
    <t>（助成事業者）</t>
    <rPh sb="1" eb="3">
      <t>ジョセイ</t>
    </rPh>
    <phoneticPr fontId="3"/>
  </si>
  <si>
    <t>　　年　月　日付　環気総第　　号</t>
    <phoneticPr fontId="3"/>
  </si>
  <si>
    <t xml:space="preserve">※当該シートは、基準一次エネルギー消費量の算定時と同様の算定方法で設定しております。	</t>
    <phoneticPr fontId="3"/>
  </si>
  <si>
    <t>※当該シートは、キャップ＆トレード制度の算定方法と同様の算定方法にしております。</t>
    <phoneticPr fontId="3"/>
  </si>
  <si>
    <r>
      <t>千m</t>
    </r>
    <r>
      <rPr>
        <vertAlign val="superscript"/>
        <sz val="10"/>
        <color theme="1"/>
        <rFont val="ＭＳ 明朝"/>
        <family val="1"/>
        <charset val="128"/>
      </rPr>
      <t>3</t>
    </r>
    <rPh sb="0" eb="1">
      <t>セン</t>
    </rPh>
    <phoneticPr fontId="7"/>
  </si>
  <si>
    <t>報告日</t>
    <rPh sb="0" eb="2">
      <t>ホウコク</t>
    </rPh>
    <rPh sb="2" eb="3">
      <t>ビ</t>
    </rPh>
    <phoneticPr fontId="3"/>
  </si>
  <si>
    <t>修に向けた省エネポテンシャル調査事業交付要綱（令和７年３月31日付６環気総第687号）第17条の規定に基づき、次のとおり届け出ます。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</si>
</sst>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411]ggge&quot;年&quot;m&quot;月&quot;d&quot;日&quot;;@"/>
    <numFmt numFmtId="177" formatCode="#"/>
    <numFmt numFmtId="178" formatCode="yyyy&quot;年&quot;m&quot;月&quot;d&quot;日&quot;;@"/>
    <numFmt numFmtId="179" formatCode="General;;"/>
    <numFmt numFmtId="180" formatCode="#,##0_);[Red]\(#,##0\)"/>
    <numFmt numFmtId="181" formatCode="#,##0_ ;[Red]\-#,##0\ "/>
    <numFmt numFmtId="182" formatCode="#,##0_ "/>
    <numFmt numFmtId="183" formatCode="#,##0;[Red]\-#,##0\ &quot;円&quot;"/>
    <numFmt numFmtId="184" formatCode="[$-F800]dddd\,\ mmmm\ dd\,\ yyyy"/>
    <numFmt numFmtId="185" formatCode="yyyy&quot;年&quot;m&quot;月&quot;;@"/>
    <numFmt numFmtId="186" formatCode="##&quot;年度&quot;"/>
    <numFmt numFmtId="187" formatCode="#,##0;\-#,##0;#"/>
    <numFmt numFmtId="188" formatCode="#,##0.00;\-#,##0.00;#.00"/>
    <numFmt numFmtId="189" formatCode="#,##0.0;\-#,##0.0;#.0"/>
    <numFmt numFmtId="190" formatCode="#,##0.000;\-#,##0.000;#.000"/>
    <numFmt numFmtId="191" formatCode="0.0000_);[Red]\(0.0000\)"/>
    <numFmt numFmtId="192" formatCode="0.000_);[Red]\(0.000\)"/>
    <numFmt numFmtId="193" formatCode="#,##0.000_);[Red]\(#,##0.000\)"/>
  </numFmts>
  <fonts count="7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color rgb="FFFF0000"/>
      <name val="ＭＳ Ｐ明朝"/>
      <family val="1"/>
      <charset val="128"/>
    </font>
    <font>
      <sz val="12"/>
      <color indexed="8"/>
      <name val="ＭＳ Ｐ明朝"/>
      <family val="1"/>
      <charset val="128"/>
    </font>
    <font>
      <sz val="6"/>
      <name val="ＭＳ Ｐゴシック"/>
      <family val="3"/>
      <charset val="128"/>
    </font>
    <font>
      <sz val="20"/>
      <color theme="1"/>
      <name val="游ゴシック"/>
      <family val="2"/>
      <charset val="128"/>
      <scheme val="minor"/>
    </font>
    <font>
      <sz val="11"/>
      <name val="游ゴシック"/>
      <family val="2"/>
      <charset val="128"/>
      <scheme val="minor"/>
    </font>
    <font>
      <sz val="6"/>
      <name val="游ゴシック"/>
      <family val="3"/>
      <charset val="128"/>
      <scheme val="minor"/>
    </font>
    <font>
      <sz val="11"/>
      <color rgb="FFFF0000"/>
      <name val="游ゴシック"/>
      <family val="3"/>
      <charset val="128"/>
      <scheme val="minor"/>
    </font>
    <font>
      <sz val="11"/>
      <name val="游ゴシック"/>
      <family val="3"/>
      <charset val="128"/>
      <scheme val="minor"/>
    </font>
    <font>
      <u/>
      <sz val="12.65"/>
      <color theme="10"/>
      <name val="ＭＳ Ｐゴシック"/>
      <family val="3"/>
      <charset val="128"/>
    </font>
    <font>
      <sz val="12.65"/>
      <name val="ＭＳ Ｐゴシック"/>
      <family val="3"/>
      <charset val="128"/>
    </font>
    <font>
      <sz val="10.5"/>
      <name val="ＭＳ 明朝"/>
      <family val="1"/>
      <charset val="128"/>
    </font>
    <font>
      <sz val="11"/>
      <name val="ＭＳ 明朝"/>
      <family val="1"/>
      <charset val="128"/>
    </font>
    <font>
      <sz val="11"/>
      <color theme="1"/>
      <name val="ＭＳ 明朝"/>
      <family val="1"/>
      <charset val="128"/>
    </font>
    <font>
      <sz val="11"/>
      <color indexed="8"/>
      <name val="ＭＳ Ｐ明朝"/>
      <family val="1"/>
      <charset val="128"/>
    </font>
    <font>
      <sz val="10.5"/>
      <color theme="1"/>
      <name val="ＭＳ 明朝"/>
      <family val="1"/>
      <charset val="128"/>
    </font>
    <font>
      <sz val="22"/>
      <name val="ＭＳ 明朝"/>
      <family val="1"/>
      <charset val="128"/>
    </font>
    <font>
      <sz val="11"/>
      <color rgb="FFFF0000"/>
      <name val="ＭＳ 明朝"/>
      <family val="1"/>
      <charset val="128"/>
    </font>
    <font>
      <sz val="12"/>
      <name val="ＭＳ 明朝"/>
      <family val="1"/>
      <charset val="128"/>
    </font>
    <font>
      <sz val="12"/>
      <color rgb="FFFF0000"/>
      <name val="ＭＳ 明朝"/>
      <family val="1"/>
      <charset val="128"/>
    </font>
    <font>
      <sz val="22"/>
      <color theme="1"/>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9"/>
      <color theme="1"/>
      <name val="ＭＳ 明朝"/>
      <family val="1"/>
      <charset val="128"/>
    </font>
    <font>
      <sz val="12"/>
      <color theme="1"/>
      <name val="ＭＳ 明朝"/>
      <family val="1"/>
      <charset val="128"/>
    </font>
    <font>
      <sz val="8"/>
      <color rgb="FFFF0000"/>
      <name val="ＭＳ 明朝"/>
      <family val="1"/>
      <charset val="128"/>
    </font>
    <font>
      <sz val="6"/>
      <color rgb="FFFF0000"/>
      <name val="ＭＳ 明朝"/>
      <family val="1"/>
      <charset val="128"/>
    </font>
    <font>
      <u/>
      <sz val="11"/>
      <color theme="1"/>
      <name val="ＭＳ 明朝"/>
      <family val="1"/>
      <charset val="128"/>
    </font>
    <font>
      <sz val="9"/>
      <name val="游ゴシック"/>
      <family val="3"/>
      <charset val="128"/>
      <scheme val="minor"/>
    </font>
    <font>
      <sz val="11"/>
      <color theme="1"/>
      <name val="ＭＳ Ｐ明朝"/>
      <family val="1"/>
      <charset val="128"/>
    </font>
    <font>
      <sz val="14"/>
      <color theme="1"/>
      <name val="ＭＳ Ｐ明朝"/>
      <family val="1"/>
      <charset val="128"/>
    </font>
    <font>
      <sz val="11"/>
      <color theme="1"/>
      <name val="ＭＳ Ｐゴシック"/>
      <family val="2"/>
      <charset val="128"/>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0"/>
      <name val="ＭＳ Ｐ明朝"/>
      <family val="1"/>
      <charset val="128"/>
    </font>
    <font>
      <b/>
      <sz val="16"/>
      <color theme="1"/>
      <name val="ＭＳ Ｐ明朝"/>
      <family val="1"/>
      <charset val="128"/>
    </font>
    <font>
      <sz val="16"/>
      <color rgb="FFFF0000"/>
      <name val="ＭＳ Ｐ明朝"/>
      <family val="1"/>
      <charset val="128"/>
    </font>
    <font>
      <b/>
      <sz val="14"/>
      <name val="ＭＳ Ｐ明朝"/>
      <family val="1"/>
      <charset val="128"/>
    </font>
    <font>
      <sz val="14"/>
      <color rgb="FFFF0000"/>
      <name val="ＭＳ Ｐ明朝"/>
      <family val="1"/>
      <charset val="128"/>
    </font>
    <font>
      <sz val="11"/>
      <color theme="1"/>
      <name val="游ゴシック"/>
      <family val="2"/>
      <scheme val="minor"/>
    </font>
    <font>
      <sz val="11"/>
      <color rgb="FF0000FF"/>
      <name val="ＭＳ 明朝"/>
      <family val="1"/>
      <charset val="128"/>
    </font>
    <font>
      <sz val="10.5"/>
      <color theme="1"/>
      <name val="ＭＳ Ｐ明朝"/>
      <family val="1"/>
      <charset val="128"/>
    </font>
    <font>
      <sz val="11"/>
      <name val="ＭＳ Ｐゴシック"/>
      <family val="3"/>
      <charset val="128"/>
    </font>
    <font>
      <sz val="10.5"/>
      <color rgb="FF0000FF"/>
      <name val="ＭＳ 明朝"/>
      <family val="1"/>
      <charset val="128"/>
    </font>
    <font>
      <b/>
      <sz val="20"/>
      <color theme="1"/>
      <name val="ＭＳ Ｐ明朝"/>
      <family val="1"/>
      <charset val="128"/>
    </font>
    <font>
      <b/>
      <sz val="20"/>
      <color theme="1"/>
      <name val="游ゴシック"/>
      <family val="2"/>
      <charset val="128"/>
      <scheme val="minor"/>
    </font>
    <font>
      <sz val="11"/>
      <name val="ＭＳ Ｐ明朝"/>
      <family val="1"/>
      <charset val="128"/>
    </font>
    <font>
      <sz val="14"/>
      <name val="ＭＳ Ｐ明朝"/>
      <family val="1"/>
      <charset val="128"/>
    </font>
    <font>
      <sz val="11"/>
      <color rgb="FFFF0000"/>
      <name val="ＭＳ Ｐ明朝"/>
      <family val="1"/>
      <charset val="128"/>
    </font>
    <font>
      <sz val="8"/>
      <color theme="1"/>
      <name val="ＭＳ Ｐ明朝"/>
      <family val="1"/>
      <charset val="128"/>
    </font>
    <font>
      <sz val="11"/>
      <color theme="1"/>
      <name val="ＭＳ 明朝"/>
      <family val="1"/>
    </font>
    <font>
      <sz val="11"/>
      <name val="ＭＳ 明朝"/>
      <family val="1"/>
    </font>
    <font>
      <sz val="22"/>
      <color theme="1"/>
      <name val="ＭＳ 明朝"/>
      <family val="1"/>
    </font>
    <font>
      <sz val="12"/>
      <color theme="1"/>
      <name val="ＭＳ 明朝"/>
      <family val="1"/>
    </font>
    <font>
      <sz val="10"/>
      <name val="ＭＳ 明朝"/>
      <family val="1"/>
    </font>
    <font>
      <b/>
      <sz val="14"/>
      <color rgb="FFFF0000"/>
      <name val="ＭＳ Ｐ明朝"/>
      <family val="1"/>
      <charset val="128"/>
    </font>
    <font>
      <sz val="11"/>
      <color indexed="8"/>
      <name val="ＭＳ Ｐゴシック"/>
      <family val="3"/>
      <charset val="128"/>
    </font>
    <font>
      <sz val="9"/>
      <color theme="1"/>
      <name val="游ゴシック"/>
      <family val="3"/>
      <charset val="128"/>
      <scheme val="minor"/>
    </font>
    <font>
      <sz val="10"/>
      <name val="游ゴシック"/>
      <family val="2"/>
      <charset val="128"/>
      <scheme val="minor"/>
    </font>
    <font>
      <b/>
      <sz val="12"/>
      <name val="ＭＳ 明朝"/>
      <family val="1"/>
    </font>
    <font>
      <vertAlign val="superscript"/>
      <sz val="10"/>
      <name val="ＭＳ 明朝"/>
      <family val="1"/>
      <charset val="128"/>
    </font>
    <font>
      <sz val="10"/>
      <color theme="1"/>
      <name val="ＭＳ 明朝"/>
      <family val="1"/>
    </font>
    <font>
      <b/>
      <sz val="10"/>
      <name val="ＭＳ 明朝"/>
      <family val="1"/>
    </font>
    <font>
      <sz val="9"/>
      <name val="ＭＳ 明朝"/>
      <family val="1"/>
    </font>
    <font>
      <vertAlign val="superscript"/>
      <sz val="10"/>
      <color theme="1"/>
      <name val="ＭＳ 明朝"/>
      <family val="1"/>
      <charset val="128"/>
    </font>
    <font>
      <sz val="9"/>
      <color rgb="FF000000"/>
      <name val="ＭＳ Ｐ明朝"/>
      <family val="1"/>
      <charset val="128"/>
    </font>
    <font>
      <sz val="12"/>
      <color rgb="FFFF0000"/>
      <name val="游ゴシック"/>
      <family val="3"/>
      <charset val="128"/>
      <scheme val="minor"/>
    </font>
    <font>
      <sz val="12"/>
      <color indexed="8"/>
      <name val="游ゴシック"/>
      <family val="3"/>
      <charset val="128"/>
      <scheme val="minor"/>
    </font>
  </fonts>
  <fills count="10">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0E6F5"/>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00"/>
        <bgColor rgb="FF000000"/>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auto="1"/>
      </top>
      <bottom/>
      <diagonal/>
    </border>
    <border>
      <left/>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thin">
        <color indexed="64"/>
      </left>
      <right style="medium">
        <color indexed="64"/>
      </right>
      <top/>
      <bottom/>
      <diagonal/>
    </border>
    <border>
      <left style="thick">
        <color indexed="64"/>
      </left>
      <right style="thick">
        <color indexed="64"/>
      </right>
      <top style="thick">
        <color indexed="64"/>
      </top>
      <bottom style="thick">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s>
  <cellStyleXfs count="36">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1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 fillId="0" borderId="0">
      <alignment vertical="center"/>
    </xf>
    <xf numFmtId="0" fontId="36" fillId="0" borderId="0">
      <alignment vertical="center"/>
    </xf>
    <xf numFmtId="38" fontId="36" fillId="0" borderId="0" applyFont="0" applyFill="0" applyBorder="0" applyAlignment="0" applyProtection="0">
      <alignment vertical="center"/>
    </xf>
    <xf numFmtId="0" fontId="38" fillId="0" borderId="0">
      <alignment vertical="center"/>
    </xf>
    <xf numFmtId="0" fontId="4" fillId="0" borderId="0">
      <alignment vertical="center"/>
    </xf>
    <xf numFmtId="38" fontId="38"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1" fillId="0" borderId="0">
      <alignment vertical="center"/>
    </xf>
    <xf numFmtId="9" fontId="38" fillId="0" borderId="0" applyFont="0" applyFill="0" applyBorder="0" applyAlignment="0" applyProtection="0">
      <alignment vertical="center"/>
    </xf>
    <xf numFmtId="0" fontId="4" fillId="0" borderId="0">
      <alignment vertical="center"/>
    </xf>
    <xf numFmtId="0" fontId="46" fillId="0" borderId="0"/>
    <xf numFmtId="0" fontId="1" fillId="0" borderId="0">
      <alignment vertical="center"/>
    </xf>
    <xf numFmtId="0" fontId="49" fillId="0" borderId="0">
      <alignment vertical="center"/>
    </xf>
    <xf numFmtId="0" fontId="4" fillId="0" borderId="0"/>
    <xf numFmtId="0" fontId="1" fillId="0" borderId="0">
      <alignment vertical="center"/>
    </xf>
    <xf numFmtId="38" fontId="4" fillId="0" borderId="0" applyFont="0" applyFill="0" applyBorder="0" applyAlignment="0" applyProtection="0">
      <alignment vertical="center"/>
    </xf>
    <xf numFmtId="0" fontId="1" fillId="0" borderId="0">
      <alignment vertical="center"/>
    </xf>
    <xf numFmtId="0" fontId="49" fillId="0" borderId="0">
      <alignment vertical="center"/>
    </xf>
    <xf numFmtId="0" fontId="1" fillId="0" borderId="0">
      <alignment vertical="center"/>
    </xf>
    <xf numFmtId="38" fontId="49" fillId="0" borderId="0" applyFont="0" applyFill="0" applyBorder="0" applyAlignment="0" applyProtection="0">
      <alignment vertical="center"/>
    </xf>
    <xf numFmtId="0" fontId="46" fillId="0" borderId="0"/>
    <xf numFmtId="0" fontId="1" fillId="0" borderId="0">
      <alignment vertical="center"/>
    </xf>
    <xf numFmtId="0" fontId="49" fillId="0" borderId="0">
      <alignment vertical="center"/>
    </xf>
    <xf numFmtId="0" fontId="4" fillId="0" borderId="0"/>
    <xf numFmtId="0" fontId="1" fillId="0" borderId="0">
      <alignment vertical="center"/>
    </xf>
    <xf numFmtId="0" fontId="49" fillId="0" borderId="0"/>
    <xf numFmtId="38" fontId="63" fillId="0" borderId="0" applyFont="0" applyFill="0" applyBorder="0" applyAlignment="0" applyProtection="0">
      <alignment vertical="center"/>
    </xf>
    <xf numFmtId="0" fontId="49" fillId="0" borderId="0"/>
    <xf numFmtId="0" fontId="49" fillId="0" borderId="0"/>
  </cellStyleXfs>
  <cellXfs count="954">
    <xf numFmtId="0" fontId="0" fillId="0" borderId="0" xfId="0">
      <alignment vertical="center"/>
    </xf>
    <xf numFmtId="0" fontId="5" fillId="2" borderId="1" xfId="2" applyFont="1" applyFill="1" applyBorder="1">
      <alignment vertical="center"/>
    </xf>
    <xf numFmtId="0" fontId="6" fillId="0" borderId="0" xfId="2" applyFont="1">
      <alignment vertical="center"/>
    </xf>
    <xf numFmtId="0" fontId="8"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7" fillId="0" borderId="0" xfId="0" applyFont="1">
      <alignment vertical="center"/>
    </xf>
    <xf numFmtId="0" fontId="18" fillId="0" borderId="0" xfId="2" applyFont="1">
      <alignment vertical="center"/>
    </xf>
    <xf numFmtId="0" fontId="17" fillId="0" borderId="0" xfId="0" applyFont="1" applyAlignment="1">
      <alignment horizontal="center" vertical="center"/>
    </xf>
    <xf numFmtId="0" fontId="17" fillId="0" borderId="0" xfId="0" applyFont="1" applyProtection="1">
      <alignment vertical="center"/>
      <protection hidden="1"/>
    </xf>
    <xf numFmtId="0" fontId="17" fillId="0" borderId="0" xfId="0" applyFont="1" applyAlignment="1" applyProtection="1">
      <alignment horizontal="center" vertical="center"/>
      <protection hidden="1"/>
    </xf>
    <xf numFmtId="0" fontId="25" fillId="0" borderId="0" xfId="0" applyFont="1" applyProtection="1">
      <alignment vertical="center"/>
      <protection hidden="1"/>
    </xf>
    <xf numFmtId="0" fontId="17" fillId="0" borderId="0" xfId="2" applyFont="1">
      <alignment vertical="center"/>
    </xf>
    <xf numFmtId="0" fontId="17" fillId="0" borderId="0" xfId="2" applyFont="1" applyAlignment="1">
      <alignment horizontal="center" vertical="center"/>
    </xf>
    <xf numFmtId="0" fontId="17" fillId="4" borderId="1" xfId="0" applyFont="1" applyFill="1" applyBorder="1">
      <alignment vertical="center"/>
    </xf>
    <xf numFmtId="0" fontId="17" fillId="5" borderId="1" xfId="0" applyFont="1" applyFill="1" applyBorder="1">
      <alignment vertical="center"/>
    </xf>
    <xf numFmtId="0" fontId="17" fillId="0" borderId="15" xfId="2" applyFont="1" applyBorder="1">
      <alignment vertical="center"/>
    </xf>
    <xf numFmtId="0" fontId="19" fillId="0" borderId="15" xfId="2" applyFont="1" applyBorder="1">
      <alignment vertical="center"/>
    </xf>
    <xf numFmtId="0" fontId="19" fillId="3" borderId="0" xfId="2" applyFont="1" applyFill="1">
      <alignment vertical="center"/>
    </xf>
    <xf numFmtId="0" fontId="17" fillId="3" borderId="0" xfId="2" applyFont="1" applyFill="1">
      <alignment vertical="center"/>
    </xf>
    <xf numFmtId="0" fontId="29" fillId="3" borderId="0" xfId="2" applyFont="1" applyFill="1">
      <alignment vertical="center"/>
    </xf>
    <xf numFmtId="0" fontId="17" fillId="3" borderId="0" xfId="2" applyFont="1" applyFill="1" applyAlignment="1">
      <alignment horizontal="right" vertical="center"/>
    </xf>
    <xf numFmtId="0" fontId="17" fillId="3" borderId="0" xfId="2" applyFont="1" applyFill="1" applyAlignment="1">
      <alignment horizontal="center" vertical="center"/>
    </xf>
    <xf numFmtId="0" fontId="17" fillId="3" borderId="6" xfId="2" applyFont="1" applyFill="1" applyBorder="1" applyAlignment="1">
      <alignment horizontal="center" vertical="center" shrinkToFit="1"/>
    </xf>
    <xf numFmtId="0" fontId="17" fillId="3" borderId="1" xfId="2" applyFont="1" applyFill="1" applyBorder="1" applyAlignment="1">
      <alignment horizontal="center" vertical="center" shrinkToFit="1"/>
    </xf>
    <xf numFmtId="0" fontId="17" fillId="3" borderId="3" xfId="2" applyFont="1" applyFill="1" applyBorder="1" applyAlignment="1">
      <alignment horizontal="left" vertical="center"/>
    </xf>
    <xf numFmtId="0" fontId="17" fillId="3" borderId="3" xfId="2" applyFont="1" applyFill="1" applyBorder="1">
      <alignment vertical="center"/>
    </xf>
    <xf numFmtId="0" fontId="17" fillId="0" borderId="5" xfId="2" applyFont="1" applyBorder="1" applyAlignment="1">
      <alignment horizontal="left" vertical="center"/>
    </xf>
    <xf numFmtId="176" fontId="17" fillId="3" borderId="3" xfId="2" applyNumberFormat="1" applyFont="1" applyFill="1" applyBorder="1" applyAlignment="1">
      <alignment horizontal="right" vertical="center"/>
    </xf>
    <xf numFmtId="0" fontId="16" fillId="4" borderId="1" xfId="2" applyFont="1" applyFill="1" applyBorder="1" applyAlignment="1" applyProtection="1">
      <alignment horizontal="center" vertical="center"/>
      <protection locked="0"/>
    </xf>
    <xf numFmtId="0" fontId="21" fillId="0" borderId="1" xfId="2" applyFont="1" applyBorder="1" applyAlignment="1" applyProtection="1">
      <alignment horizontal="center" vertical="center"/>
      <protection locked="0"/>
    </xf>
    <xf numFmtId="0" fontId="21" fillId="0" borderId="0" xfId="2" applyFont="1">
      <alignment vertical="center"/>
    </xf>
    <xf numFmtId="0" fontId="16" fillId="0" borderId="1" xfId="2" applyFont="1" applyBorder="1" applyAlignment="1" applyProtection="1">
      <alignment horizontal="center" vertical="center"/>
      <protection locked="0"/>
    </xf>
    <xf numFmtId="0" fontId="29" fillId="3" borderId="3" xfId="2" quotePrefix="1" applyFont="1" applyFill="1" applyBorder="1" applyAlignment="1"/>
    <xf numFmtId="0" fontId="17" fillId="3" borderId="3" xfId="2" applyFont="1" applyFill="1" applyBorder="1" applyAlignment="1"/>
    <xf numFmtId="176" fontId="17" fillId="3" borderId="3" xfId="2" applyNumberFormat="1" applyFont="1" applyFill="1" applyBorder="1" applyAlignment="1">
      <alignment horizontal="right"/>
    </xf>
    <xf numFmtId="176" fontId="16" fillId="3" borderId="3" xfId="2" applyNumberFormat="1" applyFont="1" applyFill="1" applyBorder="1" applyAlignment="1"/>
    <xf numFmtId="0" fontId="17" fillId="3" borderId="3" xfId="2" applyFont="1" applyFill="1" applyBorder="1" applyAlignment="1">
      <alignment horizontal="center" vertical="center" wrapText="1"/>
    </xf>
    <xf numFmtId="0" fontId="28" fillId="3" borderId="3" xfId="2" applyFont="1" applyFill="1" applyBorder="1" applyAlignment="1"/>
    <xf numFmtId="178" fontId="17" fillId="3" borderId="3" xfId="2" applyNumberFormat="1" applyFont="1" applyFill="1" applyBorder="1" applyAlignment="1">
      <alignment vertical="center" wrapText="1"/>
    </xf>
    <xf numFmtId="0" fontId="21" fillId="3" borderId="0" xfId="2" applyFont="1" applyFill="1">
      <alignment vertical="center"/>
    </xf>
    <xf numFmtId="179" fontId="17" fillId="0" borderId="4" xfId="0" applyNumberFormat="1" applyFont="1" applyBorder="1" applyAlignment="1">
      <alignment horizontal="center" vertical="center" shrinkToFit="1"/>
    </xf>
    <xf numFmtId="0" fontId="17" fillId="4" borderId="1" xfId="0" applyFont="1" applyFill="1" applyBorder="1" applyAlignment="1" applyProtection="1">
      <alignment horizontal="center" vertical="center"/>
      <protection locked="0"/>
    </xf>
    <xf numFmtId="0" fontId="21" fillId="0" borderId="1" xfId="0" applyFont="1" applyBorder="1" applyAlignment="1">
      <alignment horizontal="center" vertical="center"/>
    </xf>
    <xf numFmtId="0" fontId="17" fillId="0" borderId="1" xfId="0" applyFont="1" applyBorder="1" applyAlignment="1">
      <alignment horizontal="center" vertical="center"/>
    </xf>
    <xf numFmtId="0" fontId="29" fillId="3" borderId="10" xfId="2" quotePrefix="1" applyFont="1" applyFill="1" applyBorder="1" applyAlignment="1"/>
    <xf numFmtId="0" fontId="17" fillId="3" borderId="10" xfId="2" applyFont="1" applyFill="1" applyBorder="1" applyAlignment="1">
      <alignment horizontal="left" vertical="center"/>
    </xf>
    <xf numFmtId="0" fontId="17" fillId="3" borderId="10" xfId="2" applyFont="1" applyFill="1" applyBorder="1" applyAlignment="1"/>
    <xf numFmtId="176" fontId="17" fillId="3" borderId="10" xfId="2" applyNumberFormat="1" applyFont="1" applyFill="1" applyBorder="1" applyAlignment="1">
      <alignment horizontal="right"/>
    </xf>
    <xf numFmtId="176" fontId="16" fillId="3" borderId="10" xfId="2" applyNumberFormat="1" applyFont="1" applyFill="1" applyBorder="1" applyAlignment="1"/>
    <xf numFmtId="176" fontId="17" fillId="3" borderId="10" xfId="2" applyNumberFormat="1" applyFont="1" applyFill="1" applyBorder="1" applyAlignment="1">
      <alignment horizontal="right" vertical="center"/>
    </xf>
    <xf numFmtId="0" fontId="17" fillId="3" borderId="10" xfId="2" applyFont="1" applyFill="1" applyBorder="1" applyAlignment="1">
      <alignment horizontal="center" vertical="center" wrapText="1"/>
    </xf>
    <xf numFmtId="0" fontId="17" fillId="3" borderId="10" xfId="2" applyFont="1" applyFill="1" applyBorder="1">
      <alignment vertical="center"/>
    </xf>
    <xf numFmtId="0" fontId="28" fillId="3" borderId="10" xfId="2" applyFont="1" applyFill="1" applyBorder="1" applyAlignment="1"/>
    <xf numFmtId="178" fontId="17" fillId="3" borderId="10" xfId="2" applyNumberFormat="1" applyFont="1" applyFill="1" applyBorder="1" applyAlignment="1">
      <alignment vertical="center" wrapText="1"/>
    </xf>
    <xf numFmtId="0" fontId="25" fillId="3" borderId="19" xfId="2" applyFont="1" applyFill="1" applyBorder="1" applyAlignment="1">
      <alignment horizontal="center" vertical="center" wrapText="1"/>
    </xf>
    <xf numFmtId="0" fontId="25" fillId="3" borderId="20" xfId="2" applyFont="1" applyFill="1" applyBorder="1" applyAlignment="1">
      <alignment horizontal="center" vertical="center" wrapText="1"/>
    </xf>
    <xf numFmtId="0" fontId="26" fillId="4" borderId="22" xfId="2" applyFont="1" applyFill="1" applyBorder="1" applyAlignment="1" applyProtection="1">
      <alignment horizontal="right" vertical="center"/>
      <protection locked="0"/>
    </xf>
    <xf numFmtId="0" fontId="26" fillId="4" borderId="22" xfId="2" applyFont="1" applyFill="1" applyBorder="1" applyProtection="1">
      <alignment vertical="center"/>
      <protection locked="0"/>
    </xf>
    <xf numFmtId="0" fontId="27" fillId="0" borderId="22" xfId="2" applyFont="1" applyBorder="1" applyAlignment="1" applyProtection="1">
      <alignment horizontal="right" vertical="center"/>
      <protection locked="0"/>
    </xf>
    <xf numFmtId="0" fontId="27" fillId="0" borderId="22" xfId="2" applyFont="1" applyBorder="1" applyProtection="1">
      <alignment vertical="center"/>
      <protection locked="0"/>
    </xf>
    <xf numFmtId="0" fontId="26" fillId="0" borderId="22" xfId="2" applyFont="1" applyBorder="1" applyAlignment="1" applyProtection="1">
      <alignment horizontal="right" vertical="center"/>
      <protection locked="0"/>
    </xf>
    <xf numFmtId="0" fontId="26" fillId="0" borderId="22" xfId="2" applyFont="1" applyBorder="1" applyProtection="1">
      <alignment vertical="center"/>
      <protection locked="0"/>
    </xf>
    <xf numFmtId="0" fontId="26" fillId="4" borderId="17" xfId="2" applyFont="1" applyFill="1" applyBorder="1" applyAlignment="1" applyProtection="1">
      <alignment horizontal="right" vertical="center"/>
      <protection locked="0"/>
    </xf>
    <xf numFmtId="0" fontId="26" fillId="4" borderId="17" xfId="2" applyFont="1" applyFill="1" applyBorder="1" applyProtection="1">
      <alignment vertical="center"/>
      <protection locked="0"/>
    </xf>
    <xf numFmtId="0" fontId="26" fillId="0" borderId="17" xfId="2" applyFont="1" applyBorder="1" applyAlignment="1" applyProtection="1">
      <alignment horizontal="right" vertical="center"/>
      <protection locked="0"/>
    </xf>
    <xf numFmtId="0" fontId="26" fillId="0" borderId="17" xfId="2" applyFont="1" applyBorder="1" applyProtection="1">
      <alignment vertical="center"/>
      <protection locked="0"/>
    </xf>
    <xf numFmtId="0" fontId="29" fillId="3" borderId="13" xfId="2" applyFont="1" applyFill="1" applyBorder="1" applyAlignment="1"/>
    <xf numFmtId="0" fontId="17" fillId="3" borderId="13" xfId="2" applyFont="1" applyFill="1" applyBorder="1" applyAlignment="1">
      <alignment vertical="center" wrapText="1"/>
    </xf>
    <xf numFmtId="0" fontId="28" fillId="0" borderId="0" xfId="2" applyFont="1" applyAlignment="1">
      <alignment horizontal="left" vertical="center"/>
    </xf>
    <xf numFmtId="0" fontId="12" fillId="0" borderId="2" xfId="0" applyFont="1" applyBorder="1" applyAlignment="1">
      <alignment horizontal="centerContinuous" vertical="center"/>
    </xf>
    <xf numFmtId="0" fontId="12" fillId="0" borderId="3" xfId="0" applyFont="1" applyBorder="1" applyAlignment="1">
      <alignment horizontal="centerContinuous" vertical="center"/>
    </xf>
    <xf numFmtId="0" fontId="17" fillId="0" borderId="0" xfId="2" applyFont="1" applyAlignment="1">
      <alignment horizontal="left" vertical="center"/>
    </xf>
    <xf numFmtId="0" fontId="17" fillId="0" borderId="10" xfId="2" applyFont="1" applyBorder="1">
      <alignment vertical="center"/>
    </xf>
    <xf numFmtId="0" fontId="39" fillId="0" borderId="0" xfId="9" applyFont="1" applyProtection="1">
      <alignment vertical="center"/>
      <protection hidden="1"/>
    </xf>
    <xf numFmtId="0" fontId="39" fillId="0" borderId="15" xfId="9" applyFont="1" applyBorder="1" applyProtection="1">
      <alignment vertical="center"/>
      <protection hidden="1"/>
    </xf>
    <xf numFmtId="0" fontId="39" fillId="3" borderId="0" xfId="9" applyFont="1" applyFill="1" applyProtection="1">
      <alignment vertical="center"/>
      <protection hidden="1"/>
    </xf>
    <xf numFmtId="0" fontId="39" fillId="3" borderId="0" xfId="9" applyFont="1" applyFill="1" applyAlignment="1" applyProtection="1">
      <alignment horizontal="right" vertical="center"/>
      <protection hidden="1"/>
    </xf>
    <xf numFmtId="0" fontId="40" fillId="0" borderId="0" xfId="2" applyFont="1" applyProtection="1">
      <alignment vertical="center"/>
      <protection hidden="1"/>
    </xf>
    <xf numFmtId="0" fontId="4" fillId="0" borderId="0" xfId="2" applyProtection="1">
      <alignment vertical="center"/>
      <protection hidden="1"/>
    </xf>
    <xf numFmtId="0" fontId="11" fillId="0" borderId="0" xfId="2" applyFont="1" applyProtection="1">
      <alignment vertical="center"/>
      <protection hidden="1"/>
    </xf>
    <xf numFmtId="0" fontId="34" fillId="0" borderId="0" xfId="2" applyFont="1" applyProtection="1">
      <alignment vertical="center"/>
      <protection hidden="1"/>
    </xf>
    <xf numFmtId="0" fontId="17" fillId="0" borderId="0" xfId="0" applyFont="1" applyAlignment="1" applyProtection="1">
      <alignment horizontal="right" vertical="center"/>
      <protection hidden="1"/>
    </xf>
    <xf numFmtId="0" fontId="18" fillId="0" borderId="0" xfId="2" applyFont="1" applyProtection="1">
      <alignment vertical="center"/>
      <protection hidden="1"/>
    </xf>
    <xf numFmtId="0" fontId="12" fillId="4" borderId="3" xfId="0" applyFont="1" applyFill="1" applyBorder="1" applyAlignment="1" applyProtection="1">
      <alignment horizontal="center" vertical="center"/>
      <protection locked="0"/>
    </xf>
    <xf numFmtId="0" fontId="34" fillId="3" borderId="0" xfId="2" applyFont="1" applyFill="1" applyProtection="1">
      <alignment vertical="center"/>
      <protection hidden="1"/>
    </xf>
    <xf numFmtId="0" fontId="40" fillId="0" borderId="10" xfId="2" applyFont="1" applyBorder="1" applyProtection="1">
      <alignment vertical="center"/>
      <protection hidden="1"/>
    </xf>
    <xf numFmtId="0" fontId="34" fillId="0" borderId="9" xfId="2" applyFont="1" applyBorder="1" applyProtection="1">
      <alignment vertical="center"/>
      <protection hidden="1"/>
    </xf>
    <xf numFmtId="0" fontId="48" fillId="0" borderId="10" xfId="2" applyFont="1" applyBorder="1">
      <alignment vertical="center"/>
    </xf>
    <xf numFmtId="0" fontId="34" fillId="0" borderId="10" xfId="2" applyFont="1" applyBorder="1" applyProtection="1">
      <alignment vertical="center"/>
      <protection hidden="1"/>
    </xf>
    <xf numFmtId="0" fontId="34" fillId="0" borderId="11" xfId="2" applyFont="1" applyBorder="1" applyProtection="1">
      <alignment vertical="center"/>
      <protection hidden="1"/>
    </xf>
    <xf numFmtId="0" fontId="34" fillId="0" borderId="15" xfId="2" applyFont="1" applyBorder="1" applyProtection="1">
      <alignment vertical="center"/>
      <protection hidden="1"/>
    </xf>
    <xf numFmtId="0" fontId="34" fillId="0" borderId="5" xfId="2" applyFont="1" applyBorder="1" applyProtection="1">
      <alignment vertical="center"/>
      <protection hidden="1"/>
    </xf>
    <xf numFmtId="0" fontId="40" fillId="3" borderId="0" xfId="9" applyFont="1" applyFill="1" applyAlignment="1" applyProtection="1">
      <alignment horizontal="right" vertical="center"/>
      <protection hidden="1"/>
    </xf>
    <xf numFmtId="0" fontId="40" fillId="0" borderId="15" xfId="9" applyFont="1" applyBorder="1" applyProtection="1">
      <alignment vertical="center"/>
      <protection hidden="1"/>
    </xf>
    <xf numFmtId="0" fontId="40" fillId="3" borderId="0" xfId="9" applyFont="1" applyFill="1" applyProtection="1">
      <alignment vertical="center"/>
      <protection hidden="1"/>
    </xf>
    <xf numFmtId="0" fontId="40" fillId="3" borderId="5" xfId="9" applyFont="1" applyFill="1" applyBorder="1" applyProtection="1">
      <alignment vertical="center"/>
      <protection hidden="1"/>
    </xf>
    <xf numFmtId="0" fontId="40" fillId="3" borderId="15" xfId="9" applyFont="1" applyFill="1" applyBorder="1" applyProtection="1">
      <alignment vertical="center"/>
      <protection hidden="1"/>
    </xf>
    <xf numFmtId="0" fontId="34" fillId="3" borderId="15" xfId="2" applyFont="1" applyFill="1" applyBorder="1" applyProtection="1">
      <alignment vertical="center"/>
      <protection hidden="1"/>
    </xf>
    <xf numFmtId="0" fontId="34" fillId="3" borderId="5" xfId="2" applyFont="1" applyFill="1" applyBorder="1" applyProtection="1">
      <alignment vertical="center"/>
      <protection hidden="1"/>
    </xf>
    <xf numFmtId="0" fontId="34" fillId="3" borderId="1" xfId="2" applyFont="1" applyFill="1" applyBorder="1" applyAlignment="1" applyProtection="1">
      <alignment horizontal="center" vertical="center"/>
      <protection hidden="1"/>
    </xf>
    <xf numFmtId="0" fontId="34" fillId="4" borderId="24" xfId="2" applyFont="1" applyFill="1" applyBorder="1" applyProtection="1">
      <alignment vertical="center"/>
      <protection hidden="1"/>
    </xf>
    <xf numFmtId="0" fontId="34" fillId="4" borderId="25" xfId="2" applyFont="1" applyFill="1" applyBorder="1" applyProtection="1">
      <alignment vertical="center"/>
      <protection hidden="1"/>
    </xf>
    <xf numFmtId="0" fontId="34" fillId="4" borderId="26" xfId="2" applyFont="1" applyFill="1" applyBorder="1" applyProtection="1">
      <alignment vertical="center"/>
      <protection hidden="1"/>
    </xf>
    <xf numFmtId="0" fontId="34" fillId="3" borderId="12" xfId="2" applyFont="1" applyFill="1" applyBorder="1" applyProtection="1">
      <alignment vertical="center"/>
      <protection hidden="1"/>
    </xf>
    <xf numFmtId="0" fontId="34" fillId="3" borderId="13" xfId="2" applyFont="1" applyFill="1" applyBorder="1" applyProtection="1">
      <alignment vertical="center"/>
      <protection hidden="1"/>
    </xf>
    <xf numFmtId="0" fontId="34" fillId="3" borderId="14" xfId="2" applyFont="1" applyFill="1" applyBorder="1" applyProtection="1">
      <alignment vertical="center"/>
      <protection hidden="1"/>
    </xf>
    <xf numFmtId="0" fontId="34" fillId="3" borderId="1" xfId="2" applyFont="1" applyFill="1" applyBorder="1" applyAlignment="1" applyProtection="1">
      <alignment horizontal="center" vertical="center" wrapText="1"/>
      <protection hidden="1"/>
    </xf>
    <xf numFmtId="0" fontId="17" fillId="2" borderId="9" xfId="2" applyFont="1" applyFill="1" applyBorder="1">
      <alignment vertical="center"/>
    </xf>
    <xf numFmtId="0" fontId="17" fillId="2" borderId="10" xfId="2" applyFont="1" applyFill="1" applyBorder="1">
      <alignment vertical="center"/>
    </xf>
    <xf numFmtId="0" fontId="17" fillId="2" borderId="11" xfId="2" applyFont="1" applyFill="1" applyBorder="1">
      <alignment vertical="center"/>
    </xf>
    <xf numFmtId="0" fontId="17" fillId="2" borderId="15" xfId="2" applyFont="1" applyFill="1" applyBorder="1">
      <alignment vertical="center"/>
    </xf>
    <xf numFmtId="0" fontId="17" fillId="2" borderId="0" xfId="2" applyFont="1" applyFill="1">
      <alignment vertical="center"/>
    </xf>
    <xf numFmtId="0" fontId="17" fillId="2" borderId="5" xfId="2" applyFont="1" applyFill="1" applyBorder="1">
      <alignment vertical="center"/>
    </xf>
    <xf numFmtId="0" fontId="17" fillId="2" borderId="12" xfId="2" applyFont="1" applyFill="1" applyBorder="1">
      <alignment vertical="center"/>
    </xf>
    <xf numFmtId="0" fontId="17" fillId="2" borderId="13" xfId="2" applyFont="1" applyFill="1" applyBorder="1">
      <alignment vertical="center"/>
    </xf>
    <xf numFmtId="0" fontId="17" fillId="2" borderId="14" xfId="2" applyFont="1" applyFill="1" applyBorder="1">
      <alignment vertical="center"/>
    </xf>
    <xf numFmtId="0" fontId="17" fillId="6" borderId="1" xfId="0" applyFont="1" applyFill="1" applyBorder="1">
      <alignment vertical="center"/>
    </xf>
    <xf numFmtId="0" fontId="29" fillId="0" borderId="9" xfId="2" quotePrefix="1" applyFont="1" applyBorder="1">
      <alignment vertical="center"/>
    </xf>
    <xf numFmtId="177" fontId="26" fillId="0" borderId="3" xfId="0" applyNumberFormat="1" applyFont="1" applyBorder="1" applyAlignment="1">
      <alignment horizontal="left" vertical="center" shrinkToFit="1"/>
    </xf>
    <xf numFmtId="177" fontId="26" fillId="0" borderId="4" xfId="0" applyNumberFormat="1" applyFont="1" applyBorder="1" applyAlignment="1">
      <alignment horizontal="left" vertical="center" shrinkToFit="1"/>
    </xf>
    <xf numFmtId="177" fontId="26" fillId="0" borderId="3" xfId="0" applyNumberFormat="1" applyFont="1" applyBorder="1" applyAlignment="1">
      <alignment vertical="center" shrinkToFit="1"/>
    </xf>
    <xf numFmtId="177" fontId="26" fillId="0" borderId="4" xfId="0" applyNumberFormat="1" applyFont="1" applyBorder="1" applyAlignment="1">
      <alignment vertical="center" shrinkToFit="1"/>
    </xf>
    <xf numFmtId="176" fontId="16" fillId="0" borderId="3" xfId="2" applyNumberFormat="1" applyFont="1" applyBorder="1" applyProtection="1">
      <alignment vertical="center"/>
      <protection locked="0"/>
    </xf>
    <xf numFmtId="176" fontId="16" fillId="0" borderId="4" xfId="2" applyNumberFormat="1" applyFont="1" applyBorder="1" applyProtection="1">
      <alignment vertical="center"/>
      <protection locked="0"/>
    </xf>
    <xf numFmtId="176" fontId="16" fillId="0" borderId="11" xfId="2" applyNumberFormat="1" applyFont="1" applyBorder="1" applyProtection="1">
      <alignment vertical="center"/>
      <protection locked="0"/>
    </xf>
    <xf numFmtId="0" fontId="17" fillId="5" borderId="2" xfId="0" applyFont="1" applyFill="1" applyBorder="1" applyProtection="1">
      <alignment vertical="center"/>
      <protection hidden="1"/>
    </xf>
    <xf numFmtId="0" fontId="17" fillId="5" borderId="4" xfId="0" applyFont="1" applyFill="1" applyBorder="1" applyProtection="1">
      <alignment vertical="center"/>
      <protection hidden="1"/>
    </xf>
    <xf numFmtId="0" fontId="47" fillId="0" borderId="0" xfId="0" applyFont="1" applyProtection="1">
      <alignment vertical="center"/>
      <protection hidden="1"/>
    </xf>
    <xf numFmtId="0" fontId="17" fillId="0" borderId="0" xfId="0" applyFont="1" applyAlignment="1" applyProtection="1">
      <alignment horizontal="left" vertical="center"/>
      <protection hidden="1"/>
    </xf>
    <xf numFmtId="0" fontId="16" fillId="3" borderId="0" xfId="2" applyFont="1" applyFill="1" applyAlignment="1" applyProtection="1">
      <alignment horizontal="center" vertical="center" wrapText="1"/>
      <protection hidden="1"/>
    </xf>
    <xf numFmtId="0" fontId="50" fillId="0" borderId="0" xfId="0" applyFont="1" applyProtection="1">
      <alignment vertical="center"/>
      <protection hidden="1"/>
    </xf>
    <xf numFmtId="0" fontId="16" fillId="0" borderId="0" xfId="0" applyFont="1" applyProtection="1">
      <alignment vertical="center"/>
      <protection hidden="1"/>
    </xf>
    <xf numFmtId="0" fontId="16" fillId="3" borderId="0" xfId="0" applyFont="1" applyFill="1" applyProtection="1">
      <alignment vertical="center"/>
      <protection hidden="1"/>
    </xf>
    <xf numFmtId="0" fontId="15" fillId="3" borderId="0" xfId="0" applyFont="1" applyFill="1" applyProtection="1">
      <alignment vertical="center"/>
      <protection hidden="1"/>
    </xf>
    <xf numFmtId="0" fontId="16" fillId="3" borderId="0" xfId="0" applyFont="1" applyFill="1" applyAlignment="1" applyProtection="1">
      <alignment horizontal="left" vertical="center"/>
      <protection hidden="1"/>
    </xf>
    <xf numFmtId="0" fontId="16" fillId="3" borderId="0" xfId="0" applyFont="1" applyFill="1" applyAlignment="1" applyProtection="1">
      <alignment horizontal="center" vertical="center"/>
      <protection hidden="1"/>
    </xf>
    <xf numFmtId="0" fontId="16" fillId="3" borderId="0" xfId="0" applyFont="1" applyFill="1" applyAlignment="1" applyProtection="1">
      <alignment horizontal="distributed" vertical="center"/>
      <protection hidden="1"/>
    </xf>
    <xf numFmtId="177" fontId="16" fillId="3" borderId="0" xfId="0" applyNumberFormat="1" applyFont="1" applyFill="1" applyProtection="1">
      <alignment vertical="center"/>
      <protection hidden="1"/>
    </xf>
    <xf numFmtId="0" fontId="20" fillId="3" borderId="0" xfId="0" applyFont="1" applyFill="1" applyAlignment="1" applyProtection="1">
      <alignment horizontal="center" vertical="center"/>
      <protection hidden="1"/>
    </xf>
    <xf numFmtId="0" fontId="21" fillId="0" borderId="0" xfId="0" applyFont="1" applyAlignment="1" applyProtection="1">
      <protection hidden="1"/>
    </xf>
    <xf numFmtId="0" fontId="17" fillId="0" borderId="5" xfId="0" applyFont="1" applyBorder="1" applyProtection="1">
      <alignment vertical="center"/>
      <protection hidden="1"/>
    </xf>
    <xf numFmtId="0" fontId="21" fillId="0" borderId="0" xfId="0" applyFont="1" applyProtection="1">
      <alignment vertical="center"/>
      <protection hidden="1"/>
    </xf>
    <xf numFmtId="0" fontId="17" fillId="0" borderId="3" xfId="0" applyFont="1" applyBorder="1" applyProtection="1">
      <alignment vertical="center"/>
      <protection hidden="1"/>
    </xf>
    <xf numFmtId="0" fontId="17" fillId="0" borderId="10" xfId="0" applyFont="1" applyBorder="1" applyProtection="1">
      <alignment vertical="center"/>
      <protection hidden="1"/>
    </xf>
    <xf numFmtId="0" fontId="17" fillId="0" borderId="11" xfId="0" applyFont="1" applyBorder="1" applyProtection="1">
      <alignment vertical="center"/>
      <protection hidden="1"/>
    </xf>
    <xf numFmtId="0" fontId="29" fillId="0" borderId="3" xfId="0" applyFont="1" applyBorder="1" applyAlignment="1" applyProtection="1">
      <alignment horizontal="center" vertical="center" wrapText="1"/>
      <protection hidden="1"/>
    </xf>
    <xf numFmtId="38" fontId="22" fillId="0" borderId="3" xfId="5" applyFont="1" applyBorder="1" applyAlignment="1" applyProtection="1">
      <alignment vertical="center"/>
      <protection hidden="1"/>
    </xf>
    <xf numFmtId="0" fontId="22" fillId="0" borderId="4" xfId="0" applyFont="1" applyBorder="1" applyProtection="1">
      <alignment vertical="center"/>
      <protection hidden="1"/>
    </xf>
    <xf numFmtId="38" fontId="22" fillId="0" borderId="3" xfId="5" applyFont="1" applyBorder="1" applyAlignment="1" applyProtection="1">
      <alignment horizontal="center" vertical="center"/>
      <protection hidden="1"/>
    </xf>
    <xf numFmtId="0" fontId="22" fillId="0" borderId="3" xfId="0" applyFont="1" applyBorder="1" applyProtection="1">
      <alignment vertical="center"/>
      <protection hidden="1"/>
    </xf>
    <xf numFmtId="0" fontId="17" fillId="0" borderId="9" xfId="0" applyFont="1" applyBorder="1" applyProtection="1">
      <alignment vertical="center"/>
      <protection hidden="1"/>
    </xf>
    <xf numFmtId="0" fontId="17" fillId="0" borderId="15" xfId="0" applyFont="1" applyBorder="1" applyAlignment="1" applyProtection="1">
      <alignment vertical="top"/>
      <protection hidden="1"/>
    </xf>
    <xf numFmtId="0" fontId="17" fillId="0" borderId="0" xfId="0" applyFont="1" applyAlignment="1" applyProtection="1">
      <alignment vertical="top"/>
      <protection hidden="1"/>
    </xf>
    <xf numFmtId="0" fontId="17" fillId="0" borderId="5" xfId="0" applyFont="1" applyBorder="1" applyAlignment="1" applyProtection="1">
      <alignment vertical="top"/>
      <protection hidden="1"/>
    </xf>
    <xf numFmtId="0" fontId="17" fillId="0" borderId="12" xfId="0" applyFont="1" applyBorder="1" applyAlignment="1" applyProtection="1">
      <alignment vertical="top"/>
      <protection hidden="1"/>
    </xf>
    <xf numFmtId="0" fontId="17" fillId="0" borderId="13" xfId="0" applyFont="1" applyBorder="1" applyAlignment="1" applyProtection="1">
      <alignment vertical="top"/>
      <protection hidden="1"/>
    </xf>
    <xf numFmtId="0" fontId="17" fillId="0" borderId="14" xfId="0" applyFont="1" applyBorder="1" applyAlignment="1" applyProtection="1">
      <alignment vertical="top"/>
      <protection hidden="1"/>
    </xf>
    <xf numFmtId="0" fontId="34" fillId="0" borderId="0" xfId="0" applyFont="1">
      <alignment vertical="center"/>
    </xf>
    <xf numFmtId="0" fontId="52" fillId="0" borderId="0" xfId="0" applyFont="1">
      <alignment vertical="center"/>
    </xf>
    <xf numFmtId="0" fontId="52" fillId="0" borderId="0" xfId="0" applyFont="1" applyProtection="1">
      <alignment vertical="center"/>
      <protection hidden="1"/>
    </xf>
    <xf numFmtId="0" fontId="5" fillId="4" borderId="1" xfId="2" applyFont="1" applyFill="1" applyBorder="1">
      <alignment vertical="center"/>
    </xf>
    <xf numFmtId="0" fontId="26" fillId="3" borderId="9" xfId="2" applyFont="1" applyFill="1" applyBorder="1">
      <alignment vertical="center"/>
    </xf>
    <xf numFmtId="0" fontId="57" fillId="0" borderId="10" xfId="2" applyFont="1" applyBorder="1">
      <alignment vertical="center"/>
    </xf>
    <xf numFmtId="0" fontId="16" fillId="3" borderId="10" xfId="2" applyFont="1" applyFill="1" applyBorder="1">
      <alignment vertical="center"/>
    </xf>
    <xf numFmtId="177" fontId="61" fillId="0" borderId="3" xfId="0" applyNumberFormat="1" applyFont="1" applyBorder="1" applyAlignment="1">
      <alignment horizontal="left" vertical="center" shrinkToFit="1"/>
    </xf>
    <xf numFmtId="177" fontId="61" fillId="0" borderId="4" xfId="0" applyNumberFormat="1" applyFont="1" applyBorder="1" applyAlignment="1">
      <alignment horizontal="left" vertical="center" shrinkToFit="1"/>
    </xf>
    <xf numFmtId="177" fontId="61" fillId="0" borderId="3" xfId="0" applyNumberFormat="1" applyFont="1" applyBorder="1" applyAlignment="1">
      <alignment vertical="center" shrinkToFit="1"/>
    </xf>
    <xf numFmtId="177" fontId="61" fillId="0" borderId="4" xfId="0" applyNumberFormat="1" applyFont="1" applyBorder="1" applyAlignment="1">
      <alignment vertical="center" shrinkToFit="1"/>
    </xf>
    <xf numFmtId="176" fontId="58" fillId="0" borderId="3" xfId="2" applyNumberFormat="1" applyFont="1" applyBorder="1" applyProtection="1">
      <alignment vertical="center"/>
      <protection locked="0"/>
    </xf>
    <xf numFmtId="176" fontId="58" fillId="0" borderId="4" xfId="2" applyNumberFormat="1" applyFont="1" applyBorder="1" applyProtection="1">
      <alignment vertical="center"/>
      <protection locked="0"/>
    </xf>
    <xf numFmtId="176" fontId="58" fillId="0" borderId="11" xfId="2" applyNumberFormat="1" applyFont="1" applyBorder="1" applyProtection="1">
      <alignment vertical="center"/>
      <protection locked="0"/>
    </xf>
    <xf numFmtId="0" fontId="60" fillId="0" borderId="9" xfId="2" quotePrefix="1" applyFont="1" applyBorder="1">
      <alignment vertical="center"/>
    </xf>
    <xf numFmtId="0" fontId="25" fillId="2" borderId="15" xfId="2" applyFont="1" applyFill="1" applyBorder="1">
      <alignment vertical="center"/>
    </xf>
    <xf numFmtId="183" fontId="54" fillId="0" borderId="42" xfId="1" applyNumberFormat="1" applyFont="1" applyFill="1" applyBorder="1" applyAlignment="1" applyProtection="1">
      <alignment horizontal="center" vertical="center"/>
      <protection hidden="1"/>
    </xf>
    <xf numFmtId="38" fontId="54" fillId="0" borderId="42" xfId="1" applyFont="1" applyFill="1" applyBorder="1" applyAlignment="1" applyProtection="1">
      <alignment horizontal="center" vertical="center"/>
      <protection hidden="1"/>
    </xf>
    <xf numFmtId="0" fontId="41" fillId="3" borderId="2" xfId="9" applyFont="1" applyFill="1" applyBorder="1" applyAlignment="1" applyProtection="1">
      <alignment horizontal="center" vertical="center"/>
      <protection hidden="1"/>
    </xf>
    <xf numFmtId="0" fontId="41" fillId="3" borderId="0" xfId="9" applyFont="1" applyFill="1" applyProtection="1">
      <alignment vertical="center"/>
      <protection hidden="1"/>
    </xf>
    <xf numFmtId="0" fontId="26" fillId="0" borderId="0" xfId="2" applyFont="1">
      <alignment vertical="center"/>
    </xf>
    <xf numFmtId="0" fontId="24" fillId="0" borderId="0" xfId="2" applyFont="1" applyAlignment="1">
      <alignment horizontal="center" vertical="center"/>
    </xf>
    <xf numFmtId="176" fontId="26" fillId="0" borderId="0" xfId="2" applyNumberFormat="1" applyFont="1" applyAlignment="1">
      <alignment horizontal="right" vertical="center"/>
    </xf>
    <xf numFmtId="0" fontId="15" fillId="0" borderId="0" xfId="0" applyFont="1" applyProtection="1">
      <alignment vertical="center"/>
      <protection hidden="1"/>
    </xf>
    <xf numFmtId="0" fontId="15" fillId="0" borderId="0" xfId="0" applyFont="1" applyAlignment="1" applyProtection="1">
      <alignment horizontal="left" vertical="center"/>
      <protection hidden="1"/>
    </xf>
    <xf numFmtId="0" fontId="41" fillId="2" borderId="1" xfId="9" applyFont="1" applyFill="1" applyBorder="1" applyAlignment="1" applyProtection="1">
      <alignment horizontal="center" vertical="center"/>
      <protection locked="0"/>
    </xf>
    <xf numFmtId="0" fontId="34" fillId="2" borderId="24" xfId="2" applyFont="1" applyFill="1" applyBorder="1" applyProtection="1">
      <alignment vertical="center"/>
      <protection hidden="1"/>
    </xf>
    <xf numFmtId="0" fontId="34" fillId="2" borderId="25" xfId="2" applyFont="1" applyFill="1" applyBorder="1" applyProtection="1">
      <alignment vertical="center"/>
      <protection hidden="1"/>
    </xf>
    <xf numFmtId="0" fontId="34" fillId="2" borderId="26" xfId="2" applyFont="1" applyFill="1" applyBorder="1" applyProtection="1">
      <alignment vertical="center"/>
      <protection hidden="1"/>
    </xf>
    <xf numFmtId="0" fontId="11" fillId="2" borderId="3" xfId="0" applyFont="1" applyFill="1" applyBorder="1" applyAlignment="1" applyProtection="1">
      <alignment horizontal="center" vertical="center"/>
      <protection locked="0"/>
    </xf>
    <xf numFmtId="0" fontId="16" fillId="0" borderId="9" xfId="2" applyFont="1" applyBorder="1">
      <alignment vertical="center"/>
    </xf>
    <xf numFmtId="0" fontId="12" fillId="0" borderId="0" xfId="0" applyFont="1" applyAlignment="1">
      <alignment horizontal="left"/>
    </xf>
    <xf numFmtId="0" fontId="4"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5" xfId="2"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64" fillId="0" borderId="0" xfId="0" applyFont="1">
      <alignment vertical="center"/>
    </xf>
    <xf numFmtId="0" fontId="65" fillId="0" borderId="5" xfId="0" applyFont="1" applyBorder="1" applyAlignment="1"/>
    <xf numFmtId="0" fontId="33" fillId="0" borderId="1" xfId="0" applyFont="1" applyBorder="1" applyAlignment="1">
      <alignment horizontal="center" vertical="center" wrapText="1"/>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33" fillId="0" borderId="0" xfId="0" applyFont="1">
      <alignment vertical="center"/>
    </xf>
    <xf numFmtId="38" fontId="4" fillId="0" borderId="0" xfId="1" applyFont="1">
      <alignment vertical="center"/>
    </xf>
    <xf numFmtId="0" fontId="21" fillId="2" borderId="9" xfId="2" applyFont="1" applyFill="1" applyBorder="1">
      <alignment vertical="center"/>
    </xf>
    <xf numFmtId="0" fontId="21" fillId="2" borderId="15" xfId="2" applyFont="1" applyFill="1" applyBorder="1">
      <alignment vertical="center"/>
    </xf>
    <xf numFmtId="0" fontId="16" fillId="0" borderId="0" xfId="0" applyFont="1" applyAlignment="1" applyProtection="1">
      <alignment vertical="top"/>
      <protection hidden="1"/>
    </xf>
    <xf numFmtId="0" fontId="61" fillId="0" borderId="13" xfId="32" applyFont="1" applyBorder="1" applyAlignment="1">
      <alignment vertical="center"/>
    </xf>
    <xf numFmtId="0" fontId="58" fillId="0" borderId="0" xfId="34" applyFont="1"/>
    <xf numFmtId="0" fontId="61" fillId="0" borderId="13" xfId="34" applyFont="1" applyBorder="1"/>
    <xf numFmtId="0" fontId="58" fillId="0" borderId="13" xfId="34" applyFont="1" applyBorder="1"/>
    <xf numFmtId="3" fontId="58" fillId="0" borderId="13" xfId="34" applyNumberFormat="1" applyFont="1" applyBorder="1"/>
    <xf numFmtId="0" fontId="61" fillId="0" borderId="9" xfId="32" applyFont="1" applyBorder="1" applyAlignment="1">
      <alignment vertical="center"/>
    </xf>
    <xf numFmtId="0" fontId="61" fillId="0" borderId="10" xfId="32" applyFont="1" applyBorder="1" applyAlignment="1">
      <alignment vertical="center"/>
    </xf>
    <xf numFmtId="0" fontId="61" fillId="0" borderId="10" xfId="34" applyFont="1" applyBorder="1"/>
    <xf numFmtId="0" fontId="58" fillId="0" borderId="10" xfId="34" applyFont="1" applyBorder="1"/>
    <xf numFmtId="3" fontId="58" fillId="0" borderId="10" xfId="34" applyNumberFormat="1" applyFont="1" applyBorder="1"/>
    <xf numFmtId="3" fontId="58" fillId="0" borderId="11" xfId="34" applyNumberFormat="1" applyFont="1" applyBorder="1"/>
    <xf numFmtId="0" fontId="61" fillId="0" borderId="15" xfId="32" applyFont="1" applyBorder="1" applyAlignment="1">
      <alignment vertical="center"/>
    </xf>
    <xf numFmtId="0" fontId="61" fillId="0" borderId="0" xfId="32" applyFont="1" applyAlignment="1">
      <alignment vertical="center"/>
    </xf>
    <xf numFmtId="0" fontId="61" fillId="0" borderId="0" xfId="34" applyFont="1"/>
    <xf numFmtId="3" fontId="58" fillId="0" borderId="0" xfId="34" applyNumberFormat="1" applyFont="1"/>
    <xf numFmtId="3" fontId="58" fillId="0" borderId="5" xfId="34" applyNumberFormat="1" applyFont="1" applyBorder="1"/>
    <xf numFmtId="0" fontId="61" fillId="0" borderId="15" xfId="34" applyFont="1" applyBorder="1"/>
    <xf numFmtId="0" fontId="58" fillId="0" borderId="15" xfId="34" applyFont="1" applyBorder="1"/>
    <xf numFmtId="0" fontId="61" fillId="0" borderId="0" xfId="34" applyFont="1" applyAlignment="1">
      <alignment vertical="center"/>
    </xf>
    <xf numFmtId="0" fontId="61" fillId="7" borderId="27" xfId="34" applyFont="1" applyFill="1" applyBorder="1" applyAlignment="1">
      <alignment vertical="center"/>
    </xf>
    <xf numFmtId="0" fontId="61" fillId="7" borderId="28" xfId="34" applyFont="1" applyFill="1" applyBorder="1" applyAlignment="1">
      <alignment vertical="center"/>
    </xf>
    <xf numFmtId="0" fontId="61" fillId="7" borderId="60" xfId="34" applyFont="1" applyFill="1" applyBorder="1" applyAlignment="1">
      <alignment vertical="center"/>
    </xf>
    <xf numFmtId="0" fontId="61" fillId="0" borderId="0" xfId="34" applyFont="1" applyAlignment="1">
      <alignment horizontal="center" vertical="center"/>
    </xf>
    <xf numFmtId="0" fontId="61" fillId="0" borderId="5" xfId="34" applyFont="1" applyBorder="1" applyAlignment="1">
      <alignment horizontal="center" vertical="center"/>
    </xf>
    <xf numFmtId="0" fontId="58" fillId="0" borderId="0" xfId="34" applyFont="1" applyAlignment="1">
      <alignment horizontal="center" wrapText="1"/>
    </xf>
    <xf numFmtId="0" fontId="58" fillId="0" borderId="0" xfId="34" applyFont="1" applyAlignment="1">
      <alignment horizontal="center"/>
    </xf>
    <xf numFmtId="0" fontId="61" fillId="7" borderId="63" xfId="34" applyFont="1" applyFill="1" applyBorder="1" applyAlignment="1">
      <alignment vertical="center"/>
    </xf>
    <xf numFmtId="0" fontId="61" fillId="7" borderId="50" xfId="34" applyFont="1" applyFill="1" applyBorder="1" applyAlignment="1">
      <alignment vertical="center"/>
    </xf>
    <xf numFmtId="0" fontId="61" fillId="7" borderId="64" xfId="34" applyFont="1" applyFill="1" applyBorder="1" applyAlignment="1">
      <alignment vertical="center"/>
    </xf>
    <xf numFmtId="0" fontId="61" fillId="7" borderId="65" xfId="34" applyFont="1" applyFill="1" applyBorder="1" applyAlignment="1">
      <alignment horizontal="distributed" vertical="center" justifyLastLine="1"/>
    </xf>
    <xf numFmtId="186" fontId="61" fillId="7" borderId="65" xfId="34" applyNumberFormat="1" applyFont="1" applyFill="1" applyBorder="1" applyAlignment="1">
      <alignment horizontal="distributed" vertical="center" justifyLastLine="1"/>
    </xf>
    <xf numFmtId="0" fontId="61" fillId="7" borderId="66" xfId="34" applyFont="1" applyFill="1" applyBorder="1" applyAlignment="1">
      <alignment horizontal="center" vertical="center" justifyLastLine="1"/>
    </xf>
    <xf numFmtId="0" fontId="61" fillId="7" borderId="67" xfId="34" applyFont="1" applyFill="1" applyBorder="1" applyAlignment="1">
      <alignment horizontal="center" vertical="center" wrapText="1" justifyLastLine="1"/>
    </xf>
    <xf numFmtId="3" fontId="61" fillId="0" borderId="0" xfId="34" applyNumberFormat="1" applyFont="1" applyAlignment="1">
      <alignment horizontal="center" vertical="center" wrapText="1"/>
    </xf>
    <xf numFmtId="3" fontId="61" fillId="0" borderId="5" xfId="34" applyNumberFormat="1" applyFont="1" applyBorder="1" applyAlignment="1">
      <alignment horizontal="center" vertical="center" wrapText="1"/>
    </xf>
    <xf numFmtId="0" fontId="58" fillId="0" borderId="0" xfId="34" applyFont="1" applyAlignment="1">
      <alignment horizontal="left"/>
    </xf>
    <xf numFmtId="0" fontId="0" fillId="0" borderId="0" xfId="2" applyFont="1">
      <alignment vertical="center"/>
    </xf>
    <xf numFmtId="0" fontId="61" fillId="0" borderId="12" xfId="34" applyFont="1" applyBorder="1" applyAlignment="1">
      <alignment horizontal="center" vertical="center" textRotation="255"/>
    </xf>
    <xf numFmtId="0" fontId="61" fillId="0" borderId="14" xfId="34" applyFont="1" applyBorder="1" applyAlignment="1">
      <alignment vertical="center"/>
    </xf>
    <xf numFmtId="0" fontId="61" fillId="0" borderId="8" xfId="34" applyFont="1" applyBorder="1" applyAlignment="1">
      <alignment horizontal="center" vertical="center"/>
    </xf>
    <xf numFmtId="187" fontId="61" fillId="8" borderId="8" xfId="34" applyNumberFormat="1" applyFont="1" applyFill="1" applyBorder="1" applyAlignment="1" applyProtection="1">
      <alignment horizontal="right" vertical="center"/>
      <protection locked="0"/>
    </xf>
    <xf numFmtId="188" fontId="61" fillId="3" borderId="8" xfId="34" applyNumberFormat="1" applyFont="1" applyFill="1" applyBorder="1" applyAlignment="1" applyProtection="1">
      <alignment horizontal="right" vertical="center"/>
      <protection locked="0"/>
    </xf>
    <xf numFmtId="187" fontId="61" fillId="0" borderId="69" xfId="34" applyNumberFormat="1" applyFont="1" applyBorder="1" applyAlignment="1">
      <alignment horizontal="right" vertical="center"/>
    </xf>
    <xf numFmtId="187" fontId="61" fillId="0" borderId="0" xfId="34" applyNumberFormat="1" applyFont="1" applyAlignment="1">
      <alignment vertical="center"/>
    </xf>
    <xf numFmtId="187" fontId="61" fillId="0" borderId="5" xfId="34" applyNumberFormat="1" applyFont="1" applyBorder="1" applyAlignment="1">
      <alignment vertical="center"/>
    </xf>
    <xf numFmtId="0" fontId="0" fillId="0" borderId="13" xfId="2" applyFont="1" applyBorder="1" applyAlignment="1">
      <alignment horizontal="left" vertical="center"/>
    </xf>
    <xf numFmtId="0" fontId="61" fillId="0" borderId="2" xfId="34" applyFont="1" applyBorder="1" applyAlignment="1">
      <alignment horizontal="center" vertical="center" textRotation="255"/>
    </xf>
    <xf numFmtId="0" fontId="61" fillId="0" borderId="3" xfId="34" applyFont="1" applyBorder="1" applyAlignment="1">
      <alignment horizontal="distributed" vertical="center"/>
    </xf>
    <xf numFmtId="0" fontId="61" fillId="0" borderId="4" xfId="34" applyFont="1" applyBorder="1" applyAlignment="1">
      <alignment horizontal="left" vertical="center"/>
    </xf>
    <xf numFmtId="0" fontId="61" fillId="0" borderId="1" xfId="34" applyFont="1" applyBorder="1" applyAlignment="1">
      <alignment horizontal="center" vertical="center"/>
    </xf>
    <xf numFmtId="187" fontId="61" fillId="8" borderId="1" xfId="34" applyNumberFormat="1" applyFont="1" applyFill="1" applyBorder="1" applyAlignment="1" applyProtection="1">
      <alignment horizontal="right" vertical="center"/>
      <protection locked="0"/>
    </xf>
    <xf numFmtId="188" fontId="61" fillId="3" borderId="1" xfId="34" applyNumberFormat="1" applyFont="1" applyFill="1" applyBorder="1" applyAlignment="1" applyProtection="1">
      <alignment horizontal="right" vertical="center"/>
      <protection locked="0"/>
    </xf>
    <xf numFmtId="187" fontId="61" fillId="0" borderId="70" xfId="34" applyNumberFormat="1" applyFont="1" applyBorder="1" applyAlignment="1">
      <alignment horizontal="right" vertical="center"/>
    </xf>
    <xf numFmtId="0" fontId="61" fillId="0" borderId="4" xfId="34" applyFont="1" applyBorder="1" applyAlignment="1">
      <alignment vertical="center"/>
    </xf>
    <xf numFmtId="0" fontId="61" fillId="0" borderId="9" xfId="34" applyFont="1" applyBorder="1" applyAlignment="1">
      <alignment horizontal="center" vertical="center" textRotation="255"/>
    </xf>
    <xf numFmtId="0" fontId="61" fillId="0" borderId="11" xfId="34" applyFont="1" applyBorder="1" applyAlignment="1">
      <alignment vertical="center"/>
    </xf>
    <xf numFmtId="0" fontId="61" fillId="0" borderId="2" xfId="34" applyFont="1" applyBorder="1" applyAlignment="1">
      <alignment vertical="center"/>
    </xf>
    <xf numFmtId="0" fontId="61" fillId="0" borderId="11" xfId="34" applyFont="1" applyBorder="1" applyAlignment="1">
      <alignment vertical="center" wrapText="1"/>
    </xf>
    <xf numFmtId="0" fontId="61" fillId="0" borderId="2" xfId="34" applyFont="1" applyBorder="1" applyAlignment="1">
      <alignment vertical="center" wrapText="1"/>
    </xf>
    <xf numFmtId="0" fontId="61" fillId="0" borderId="14" xfId="34" applyFont="1" applyBorder="1" applyAlignment="1">
      <alignment vertical="center" wrapText="1"/>
    </xf>
    <xf numFmtId="0" fontId="61" fillId="0" borderId="4" xfId="34" applyFont="1" applyBorder="1" applyAlignment="1">
      <alignment horizontal="distributed" vertical="center"/>
    </xf>
    <xf numFmtId="0" fontId="61" fillId="0" borderId="15" xfId="34" applyFont="1" applyBorder="1" applyAlignment="1">
      <alignment horizontal="center" vertical="center" textRotation="255"/>
    </xf>
    <xf numFmtId="0" fontId="61" fillId="0" borderId="5" xfId="34" applyFont="1" applyBorder="1" applyAlignment="1">
      <alignment vertical="center"/>
    </xf>
    <xf numFmtId="0" fontId="61" fillId="0" borderId="2" xfId="34" applyFont="1" applyBorder="1" applyAlignment="1">
      <alignment horizontal="center" vertical="center" wrapText="1"/>
    </xf>
    <xf numFmtId="0" fontId="61" fillId="8" borderId="3" xfId="34" applyFont="1" applyFill="1" applyBorder="1" applyAlignment="1">
      <alignment horizontal="distributed" vertical="center"/>
    </xf>
    <xf numFmtId="0" fontId="61" fillId="8" borderId="1" xfId="34" applyFont="1" applyFill="1" applyBorder="1" applyAlignment="1" applyProtection="1">
      <alignment horizontal="center" vertical="center"/>
      <protection locked="0"/>
    </xf>
    <xf numFmtId="189" fontId="61" fillId="8" borderId="1" xfId="34" applyNumberFormat="1" applyFont="1" applyFill="1" applyBorder="1" applyAlignment="1" applyProtection="1">
      <alignment horizontal="right" vertical="center"/>
      <protection locked="0"/>
    </xf>
    <xf numFmtId="187" fontId="61" fillId="3" borderId="70" xfId="34" applyNumberFormat="1" applyFont="1" applyFill="1" applyBorder="1" applyAlignment="1" applyProtection="1">
      <alignment horizontal="right" vertical="center"/>
      <protection locked="0"/>
    </xf>
    <xf numFmtId="0" fontId="61" fillId="0" borderId="5" xfId="34" applyFont="1" applyBorder="1" applyAlignment="1">
      <alignment horizontal="center" vertical="center" wrapText="1"/>
    </xf>
    <xf numFmtId="0" fontId="61" fillId="8" borderId="3" xfId="34" applyFont="1" applyFill="1" applyBorder="1" applyAlignment="1" applyProtection="1">
      <alignment horizontal="distributed" vertical="center"/>
      <protection locked="0"/>
    </xf>
    <xf numFmtId="0" fontId="61" fillId="0" borderId="71" xfId="34" applyFont="1" applyBorder="1" applyAlignment="1">
      <alignment horizontal="center" vertical="center" textRotation="255"/>
    </xf>
    <xf numFmtId="0" fontId="61" fillId="0" borderId="72" xfId="34" applyFont="1" applyBorder="1" applyAlignment="1">
      <alignment vertical="center"/>
    </xf>
    <xf numFmtId="0" fontId="61" fillId="0" borderId="65" xfId="34" applyFont="1" applyBorder="1" applyAlignment="1">
      <alignment horizontal="center" vertical="center"/>
    </xf>
    <xf numFmtId="187" fontId="61" fillId="0" borderId="73" xfId="34" applyNumberFormat="1" applyFont="1" applyBorder="1" applyAlignment="1" applyProtection="1">
      <alignment horizontal="right" vertical="center"/>
      <protection locked="0"/>
    </xf>
    <xf numFmtId="187" fontId="61" fillId="0" borderId="74" xfId="34" applyNumberFormat="1" applyFont="1" applyBorder="1" applyAlignment="1">
      <alignment horizontal="right" vertical="center"/>
    </xf>
    <xf numFmtId="190" fontId="61" fillId="3" borderId="8" xfId="34" applyNumberFormat="1" applyFont="1" applyFill="1" applyBorder="1" applyAlignment="1" applyProtection="1">
      <alignment horizontal="right" vertical="center"/>
      <protection locked="0"/>
    </xf>
    <xf numFmtId="190" fontId="61" fillId="3" borderId="1" xfId="34" applyNumberFormat="1" applyFont="1" applyFill="1" applyBorder="1" applyAlignment="1" applyProtection="1">
      <alignment horizontal="right" vertical="center"/>
      <protection locked="0"/>
    </xf>
    <xf numFmtId="190" fontId="61" fillId="3" borderId="2" xfId="34" applyNumberFormat="1" applyFont="1" applyFill="1" applyBorder="1" applyAlignment="1" applyProtection="1">
      <alignment horizontal="right" vertical="center"/>
      <protection locked="0"/>
    </xf>
    <xf numFmtId="187" fontId="61" fillId="0" borderId="75" xfId="34" applyNumberFormat="1" applyFont="1" applyBorder="1" applyAlignment="1">
      <alignment horizontal="right" vertical="center"/>
    </xf>
    <xf numFmtId="0" fontId="0" fillId="0" borderId="76" xfId="2" applyFont="1" applyBorder="1" applyAlignment="1">
      <alignment horizontal="left" vertical="center"/>
    </xf>
    <xf numFmtId="0" fontId="61" fillId="0" borderId="6" xfId="34" applyFont="1" applyBorder="1" applyAlignment="1">
      <alignment horizontal="center" vertical="center"/>
    </xf>
    <xf numFmtId="3" fontId="61" fillId="0" borderId="77" xfId="34" applyNumberFormat="1" applyFont="1" applyBorder="1" applyAlignment="1">
      <alignment horizontal="center" vertical="center"/>
    </xf>
    <xf numFmtId="190" fontId="61" fillId="0" borderId="9" xfId="34" applyNumberFormat="1" applyFont="1" applyBorder="1" applyAlignment="1">
      <alignment horizontal="center" vertical="center"/>
    </xf>
    <xf numFmtId="187" fontId="61" fillId="0" borderId="78" xfId="34" applyNumberFormat="1" applyFont="1" applyBorder="1" applyAlignment="1">
      <alignment vertical="center"/>
    </xf>
    <xf numFmtId="3" fontId="61" fillId="0" borderId="5" xfId="34" applyNumberFormat="1" applyFont="1" applyBorder="1" applyAlignment="1">
      <alignment vertical="center"/>
    </xf>
    <xf numFmtId="0" fontId="61" fillId="0" borderId="15" xfId="34" applyFont="1" applyBorder="1" applyAlignment="1">
      <alignment vertical="center"/>
    </xf>
    <xf numFmtId="0" fontId="69" fillId="0" borderId="81" xfId="34" applyFont="1" applyBorder="1" applyAlignment="1">
      <alignment horizontal="center" vertical="center" textRotation="255"/>
    </xf>
    <xf numFmtId="0" fontId="61" fillId="0" borderId="82" xfId="34" applyFont="1" applyBorder="1" applyAlignment="1">
      <alignment vertical="center" shrinkToFit="1"/>
    </xf>
    <xf numFmtId="0" fontId="61" fillId="0" borderId="83" xfId="34" applyFont="1" applyBorder="1" applyAlignment="1">
      <alignment horizontal="center" vertical="center"/>
    </xf>
    <xf numFmtId="187" fontId="61" fillId="8" borderId="83" xfId="34" applyNumberFormat="1" applyFont="1" applyFill="1" applyBorder="1" applyAlignment="1" applyProtection="1">
      <alignment vertical="center"/>
      <protection locked="0"/>
    </xf>
    <xf numFmtId="190" fontId="61" fillId="3" borderId="81" xfId="34" applyNumberFormat="1" applyFont="1" applyFill="1" applyBorder="1" applyAlignment="1" applyProtection="1">
      <alignment vertical="center"/>
      <protection locked="0"/>
    </xf>
    <xf numFmtId="187" fontId="61" fillId="0" borderId="84" xfId="34" applyNumberFormat="1" applyFont="1" applyBorder="1" applyAlignment="1">
      <alignment vertical="center"/>
    </xf>
    <xf numFmtId="0" fontId="69" fillId="0" borderId="12" xfId="34" applyFont="1" applyBorder="1" applyAlignment="1">
      <alignment horizontal="center" vertical="center" textRotation="255"/>
    </xf>
    <xf numFmtId="0" fontId="61" fillId="0" borderId="14" xfId="34" applyFont="1" applyBorder="1" applyAlignment="1">
      <alignment vertical="center" shrinkToFit="1"/>
    </xf>
    <xf numFmtId="187" fontId="61" fillId="8" borderId="8" xfId="34" applyNumberFormat="1" applyFont="1" applyFill="1" applyBorder="1" applyAlignment="1" applyProtection="1">
      <alignment vertical="center"/>
      <protection locked="0"/>
    </xf>
    <xf numFmtId="0" fontId="61" fillId="3" borderId="12" xfId="34" applyFont="1" applyFill="1" applyBorder="1" applyAlignment="1" applyProtection="1">
      <alignment vertical="center"/>
      <protection locked="0"/>
    </xf>
    <xf numFmtId="187" fontId="61" fillId="0" borderId="75" xfId="34" applyNumberFormat="1" applyFont="1" applyBorder="1" applyAlignment="1">
      <alignment vertical="center"/>
    </xf>
    <xf numFmtId="190" fontId="61" fillId="3" borderId="12" xfId="34" applyNumberFormat="1" applyFont="1" applyFill="1" applyBorder="1" applyAlignment="1" applyProtection="1">
      <alignment vertical="center"/>
      <protection locked="0"/>
    </xf>
    <xf numFmtId="187" fontId="61" fillId="0" borderId="70" xfId="34" applyNumberFormat="1" applyFont="1" applyBorder="1" applyAlignment="1">
      <alignment vertical="center"/>
    </xf>
    <xf numFmtId="0" fontId="61" fillId="0" borderId="7" xfId="34" applyFont="1" applyBorder="1" applyAlignment="1">
      <alignment horizontal="center" vertical="center"/>
    </xf>
    <xf numFmtId="0" fontId="69" fillId="0" borderId="71" xfId="34" applyFont="1" applyBorder="1" applyAlignment="1">
      <alignment horizontal="center" vertical="center" textRotation="255"/>
    </xf>
    <xf numFmtId="0" fontId="61" fillId="0" borderId="72" xfId="34" applyFont="1" applyBorder="1" applyAlignment="1">
      <alignment horizontal="center" vertical="center"/>
    </xf>
    <xf numFmtId="187" fontId="61" fillId="0" borderId="65" xfId="34" applyNumberFormat="1" applyFont="1" applyBorder="1" applyAlignment="1">
      <alignment vertical="center"/>
    </xf>
    <xf numFmtId="188" fontId="61" fillId="0" borderId="71" xfId="34" applyNumberFormat="1" applyFont="1" applyBorder="1" applyAlignment="1">
      <alignment vertical="center"/>
    </xf>
    <xf numFmtId="187" fontId="61" fillId="0" borderId="74" xfId="34" applyNumberFormat="1" applyFont="1" applyBorder="1" applyAlignment="1">
      <alignment vertical="center"/>
    </xf>
    <xf numFmtId="0" fontId="69" fillId="0" borderId="81" xfId="34" applyFont="1" applyBorder="1" applyAlignment="1">
      <alignment horizontal="center" vertical="center" textRotation="255" wrapText="1"/>
    </xf>
    <xf numFmtId="0" fontId="61" fillId="0" borderId="82" xfId="34" applyFont="1" applyBorder="1" applyAlignment="1">
      <alignment vertical="center"/>
    </xf>
    <xf numFmtId="187" fontId="61" fillId="0" borderId="85" xfId="34" applyNumberFormat="1" applyFont="1" applyBorder="1" applyAlignment="1">
      <alignment vertical="center"/>
    </xf>
    <xf numFmtId="187" fontId="61" fillId="0" borderId="86" xfId="34" applyNumberFormat="1" applyFont="1" applyBorder="1" applyAlignment="1">
      <alignment vertical="center"/>
    </xf>
    <xf numFmtId="0" fontId="69" fillId="0" borderId="2" xfId="34" applyFont="1" applyBorder="1" applyAlignment="1">
      <alignment horizontal="center" vertical="center" textRotation="255" wrapText="1"/>
    </xf>
    <xf numFmtId="187" fontId="61" fillId="8" borderId="1" xfId="34" applyNumberFormat="1" applyFont="1" applyFill="1" applyBorder="1" applyAlignment="1" applyProtection="1">
      <alignment vertical="center"/>
      <protection locked="0"/>
    </xf>
    <xf numFmtId="187" fontId="61" fillId="0" borderId="87" xfId="34" applyNumberFormat="1" applyFont="1" applyBorder="1" applyAlignment="1">
      <alignment vertical="center"/>
    </xf>
    <xf numFmtId="0" fontId="69" fillId="0" borderId="71" xfId="34" applyFont="1" applyBorder="1" applyAlignment="1">
      <alignment horizontal="center" vertical="center" textRotation="255" wrapText="1"/>
    </xf>
    <xf numFmtId="0" fontId="61" fillId="0" borderId="66" xfId="34" applyFont="1" applyBorder="1" applyAlignment="1">
      <alignment horizontal="center" vertical="center"/>
    </xf>
    <xf numFmtId="3" fontId="61" fillId="0" borderId="73" xfId="34" applyNumberFormat="1" applyFont="1" applyBorder="1" applyAlignment="1">
      <alignment horizontal="center" vertical="center"/>
    </xf>
    <xf numFmtId="3" fontId="61" fillId="0" borderId="88" xfId="34" applyNumberFormat="1" applyFont="1" applyBorder="1" applyAlignment="1">
      <alignment horizontal="center" vertical="center"/>
    </xf>
    <xf numFmtId="0" fontId="61" fillId="0" borderId="0" xfId="34" applyFont="1" applyAlignment="1">
      <alignment horizontal="right" vertical="center"/>
    </xf>
    <xf numFmtId="0" fontId="61" fillId="0" borderId="89" xfId="34" applyFont="1" applyBorder="1" applyAlignment="1">
      <alignment vertical="center" wrapText="1"/>
    </xf>
    <xf numFmtId="0" fontId="61" fillId="0" borderId="90" xfId="34" applyFont="1" applyBorder="1" applyAlignment="1">
      <alignment vertical="center" wrapText="1"/>
    </xf>
    <xf numFmtId="0" fontId="61" fillId="0" borderId="91" xfId="34" applyFont="1" applyBorder="1" applyAlignment="1">
      <alignment horizontal="center" vertical="center" wrapText="1"/>
    </xf>
    <xf numFmtId="0" fontId="61" fillId="0" borderId="92" xfId="34" applyFont="1" applyBorder="1" applyAlignment="1">
      <alignment horizontal="center" vertical="center"/>
    </xf>
    <xf numFmtId="3" fontId="61" fillId="0" borderId="93" xfId="34" applyNumberFormat="1" applyFont="1" applyBorder="1" applyAlignment="1">
      <alignment vertical="center"/>
    </xf>
    <xf numFmtId="0" fontId="61" fillId="0" borderId="0" xfId="34" applyFont="1" applyAlignment="1">
      <alignment vertical="center" wrapText="1"/>
    </xf>
    <xf numFmtId="0" fontId="70" fillId="0" borderId="0" xfId="34" applyFont="1" applyAlignment="1">
      <alignment horizontal="distributed" vertical="center" wrapText="1"/>
    </xf>
    <xf numFmtId="0" fontId="61" fillId="0" borderId="0" xfId="34" applyFont="1" applyAlignment="1">
      <alignment horizontal="center" vertical="center" wrapText="1"/>
    </xf>
    <xf numFmtId="0" fontId="58" fillId="0" borderId="0" xfId="34" applyFont="1" applyAlignment="1">
      <alignment horizontal="center" vertical="center"/>
    </xf>
    <xf numFmtId="187" fontId="61" fillId="0" borderId="0" xfId="34" applyNumberFormat="1" applyFont="1" applyAlignment="1">
      <alignment horizontal="right" vertical="center"/>
    </xf>
    <xf numFmtId="3" fontId="61" fillId="0" borderId="0" xfId="34" applyNumberFormat="1" applyFont="1" applyAlignment="1">
      <alignment horizontal="center" vertical="center"/>
    </xf>
    <xf numFmtId="3" fontId="61" fillId="0" borderId="5" xfId="34" applyNumberFormat="1" applyFont="1" applyBorder="1" applyAlignment="1">
      <alignment horizontal="center" vertical="center"/>
    </xf>
    <xf numFmtId="0" fontId="61" fillId="0" borderId="12" xfId="34" applyFont="1" applyBorder="1" applyAlignment="1">
      <alignment vertical="center"/>
    </xf>
    <xf numFmtId="0" fontId="61" fillId="0" borderId="13" xfId="34" applyFont="1" applyBorder="1" applyAlignment="1">
      <alignment vertical="center"/>
    </xf>
    <xf numFmtId="0" fontId="61" fillId="0" borderId="13" xfId="34" applyFont="1" applyBorder="1" applyAlignment="1">
      <alignment horizontal="center" vertical="center" wrapText="1"/>
    </xf>
    <xf numFmtId="0" fontId="61" fillId="0" borderId="13" xfId="34" applyFont="1" applyBorder="1" applyAlignment="1">
      <alignment horizontal="distributed" vertical="center" wrapText="1"/>
    </xf>
    <xf numFmtId="0" fontId="61" fillId="0" borderId="13" xfId="34" applyFont="1" applyBorder="1" applyAlignment="1">
      <alignment vertical="center" shrinkToFit="1"/>
    </xf>
    <xf numFmtId="0" fontId="61" fillId="0" borderId="13" xfId="34" applyFont="1" applyBorder="1" applyAlignment="1">
      <alignment horizontal="center" vertical="center" shrinkToFit="1"/>
    </xf>
    <xf numFmtId="0" fontId="58" fillId="0" borderId="13" xfId="34" applyFont="1" applyBorder="1" applyAlignment="1">
      <alignment horizontal="center" vertical="center"/>
    </xf>
    <xf numFmtId="187" fontId="61" fillId="0" borderId="13" xfId="34" applyNumberFormat="1" applyFont="1" applyBorder="1" applyAlignment="1">
      <alignment vertical="center"/>
    </xf>
    <xf numFmtId="3" fontId="61" fillId="0" borderId="13" xfId="34" applyNumberFormat="1" applyFont="1" applyBorder="1" applyAlignment="1">
      <alignment vertical="center"/>
    </xf>
    <xf numFmtId="3" fontId="61" fillId="0" borderId="14" xfId="34" applyNumberFormat="1" applyFont="1" applyBorder="1" applyAlignment="1">
      <alignment vertical="center"/>
    </xf>
    <xf numFmtId="0" fontId="61" fillId="0" borderId="0" xfId="34" applyFont="1" applyAlignment="1">
      <alignment horizontal="left" vertical="center"/>
    </xf>
    <xf numFmtId="0" fontId="70" fillId="0" borderId="0" xfId="34" applyFont="1" applyAlignment="1">
      <alignment horizontal="right" vertical="center"/>
    </xf>
    <xf numFmtId="180" fontId="70" fillId="0" borderId="0" xfId="34" applyNumberFormat="1" applyFont="1" applyAlignment="1">
      <alignment vertical="center"/>
    </xf>
    <xf numFmtId="3" fontId="61" fillId="0" borderId="0" xfId="34" applyNumberFormat="1" applyFont="1" applyAlignment="1">
      <alignment vertical="center"/>
    </xf>
    <xf numFmtId="0" fontId="61" fillId="0" borderId="0" xfId="35" applyFont="1" applyAlignment="1">
      <alignment vertical="center"/>
    </xf>
    <xf numFmtId="0" fontId="61" fillId="0" borderId="27" xfId="34" applyFont="1" applyBorder="1" applyAlignment="1">
      <alignment vertical="center"/>
    </xf>
    <xf numFmtId="0" fontId="61" fillId="0" borderId="28" xfId="34" applyFont="1" applyBorder="1" applyAlignment="1">
      <alignment vertical="center"/>
    </xf>
    <xf numFmtId="0" fontId="61" fillId="0" borderId="60" xfId="34" applyFont="1" applyBorder="1" applyAlignment="1">
      <alignment vertical="center"/>
    </xf>
    <xf numFmtId="0" fontId="61" fillId="0" borderId="94" xfId="34" applyFont="1" applyBorder="1" applyAlignment="1">
      <alignment vertical="center"/>
    </xf>
    <xf numFmtId="0" fontId="61" fillId="0" borderId="1" xfId="34" applyFont="1" applyBorder="1" applyAlignment="1">
      <alignment horizontal="distributed" vertical="center" justifyLastLine="1"/>
    </xf>
    <xf numFmtId="186" fontId="61" fillId="0" borderId="1" xfId="34" applyNumberFormat="1" applyFont="1" applyBorder="1" applyAlignment="1">
      <alignment horizontal="distributed" vertical="center" justifyLastLine="1"/>
    </xf>
    <xf numFmtId="0" fontId="61" fillId="0" borderId="7" xfId="34" applyFont="1" applyBorder="1" applyAlignment="1">
      <alignment horizontal="center" vertical="center" justifyLastLine="1"/>
    </xf>
    <xf numFmtId="0" fontId="68" fillId="0" borderId="3" xfId="34" applyFont="1" applyBorder="1" applyAlignment="1">
      <alignment horizontal="distributed" vertical="center" wrapText="1" justifyLastLine="1"/>
    </xf>
    <xf numFmtId="3" fontId="61" fillId="0" borderId="70" xfId="34" applyNumberFormat="1" applyFont="1" applyBorder="1" applyAlignment="1">
      <alignment horizontal="distributed" vertical="center" wrapText="1" justifyLastLine="1"/>
    </xf>
    <xf numFmtId="187" fontId="61" fillId="3" borderId="1" xfId="34" applyNumberFormat="1" applyFont="1" applyFill="1" applyBorder="1" applyAlignment="1" applyProtection="1">
      <alignment horizontal="right" vertical="center"/>
      <protection locked="0"/>
    </xf>
    <xf numFmtId="191" fontId="61" fillId="0" borderId="1" xfId="34" applyNumberFormat="1" applyFont="1" applyBorder="1" applyAlignment="1">
      <alignment vertical="center"/>
    </xf>
    <xf numFmtId="189" fontId="61" fillId="3" borderId="2" xfId="34" applyNumberFormat="1" applyFont="1" applyFill="1" applyBorder="1" applyAlignment="1" applyProtection="1">
      <alignment horizontal="right" vertical="center"/>
      <protection locked="0"/>
    </xf>
    <xf numFmtId="188" fontId="61" fillId="3" borderId="96" xfId="34" applyNumberFormat="1" applyFont="1" applyFill="1" applyBorder="1" applyAlignment="1" applyProtection="1">
      <alignment horizontal="right" vertical="center"/>
      <protection locked="0"/>
    </xf>
    <xf numFmtId="191" fontId="61" fillId="8" borderId="1" xfId="34" applyNumberFormat="1" applyFont="1" applyFill="1" applyBorder="1" applyAlignment="1">
      <alignment vertical="center"/>
    </xf>
    <xf numFmtId="0" fontId="61" fillId="3" borderId="3" xfId="34" applyFont="1" applyFill="1" applyBorder="1" applyAlignment="1">
      <alignment horizontal="distributed" vertical="center"/>
    </xf>
    <xf numFmtId="0" fontId="61" fillId="3" borderId="1" xfId="34" applyFont="1" applyFill="1" applyBorder="1" applyAlignment="1" applyProtection="1">
      <alignment horizontal="center" vertical="center"/>
      <protection locked="0"/>
    </xf>
    <xf numFmtId="191" fontId="61" fillId="8" borderId="1" xfId="34" applyNumberFormat="1" applyFont="1" applyFill="1" applyBorder="1" applyAlignment="1" applyProtection="1">
      <alignment vertical="center"/>
      <protection locked="0"/>
    </xf>
    <xf numFmtId="187" fontId="61" fillId="0" borderId="88" xfId="34" applyNumberFormat="1" applyFont="1" applyBorder="1" applyAlignment="1" applyProtection="1">
      <alignment horizontal="right" vertical="center"/>
      <protection locked="0"/>
    </xf>
    <xf numFmtId="191" fontId="61" fillId="0" borderId="73" xfId="34" applyNumberFormat="1" applyFont="1" applyBorder="1" applyAlignment="1" applyProtection="1">
      <alignment vertical="center"/>
      <protection locked="0"/>
    </xf>
    <xf numFmtId="187" fontId="61" fillId="3" borderId="8" xfId="34" applyNumberFormat="1" applyFont="1" applyFill="1" applyBorder="1" applyAlignment="1" applyProtection="1">
      <alignment horizontal="right" vertical="center"/>
      <protection locked="0"/>
    </xf>
    <xf numFmtId="188" fontId="61" fillId="3" borderId="97" xfId="34" applyNumberFormat="1" applyFont="1" applyFill="1" applyBorder="1" applyAlignment="1" applyProtection="1">
      <alignment horizontal="right" vertical="center"/>
      <protection locked="0"/>
    </xf>
    <xf numFmtId="191" fontId="61" fillId="8" borderId="8" xfId="34" applyNumberFormat="1" applyFont="1" applyFill="1" applyBorder="1" applyAlignment="1">
      <alignment vertical="center"/>
    </xf>
    <xf numFmtId="191" fontId="61" fillId="3" borderId="96" xfId="34" applyNumberFormat="1" applyFont="1" applyFill="1" applyBorder="1" applyAlignment="1">
      <alignment vertical="center"/>
    </xf>
    <xf numFmtId="189" fontId="61" fillId="0" borderId="73" xfId="34" applyNumberFormat="1" applyFont="1" applyBorder="1" applyAlignment="1">
      <alignment horizontal="center" vertical="center"/>
    </xf>
    <xf numFmtId="180" fontId="61" fillId="0" borderId="77" xfId="34" applyNumberFormat="1" applyFont="1" applyBorder="1" applyAlignment="1">
      <alignment vertical="center"/>
    </xf>
    <xf numFmtId="187" fontId="61" fillId="0" borderId="78" xfId="34" applyNumberFormat="1" applyFont="1" applyBorder="1" applyAlignment="1">
      <alignment horizontal="right" vertical="center"/>
    </xf>
    <xf numFmtId="187" fontId="61" fillId="3" borderId="83" xfId="34" applyNumberFormat="1" applyFont="1" applyFill="1" applyBorder="1" applyAlignment="1" applyProtection="1">
      <alignment vertical="center"/>
      <protection locked="0"/>
    </xf>
    <xf numFmtId="193" fontId="61" fillId="8" borderId="83" xfId="34" applyNumberFormat="1" applyFont="1" applyFill="1" applyBorder="1" applyAlignment="1">
      <alignment vertical="center"/>
    </xf>
    <xf numFmtId="187" fontId="61" fillId="0" borderId="84" xfId="34" applyNumberFormat="1" applyFont="1" applyBorder="1" applyAlignment="1">
      <alignment horizontal="right" vertical="center"/>
    </xf>
    <xf numFmtId="187" fontId="61" fillId="3" borderId="8" xfId="34" applyNumberFormat="1" applyFont="1" applyFill="1" applyBorder="1" applyAlignment="1" applyProtection="1">
      <alignment vertical="center"/>
      <protection locked="0"/>
    </xf>
    <xf numFmtId="193" fontId="61" fillId="3" borderId="96" xfId="34" applyNumberFormat="1" applyFont="1" applyFill="1" applyBorder="1" applyAlignment="1">
      <alignment vertical="center"/>
    </xf>
    <xf numFmtId="187" fontId="61" fillId="3" borderId="75" xfId="34" applyNumberFormat="1" applyFont="1" applyFill="1" applyBorder="1" applyAlignment="1">
      <alignment horizontal="right" vertical="center"/>
    </xf>
    <xf numFmtId="188" fontId="61" fillId="0" borderId="73" xfId="34" applyNumberFormat="1" applyFont="1" applyBorder="1" applyAlignment="1">
      <alignment vertical="center"/>
    </xf>
    <xf numFmtId="180" fontId="61" fillId="0" borderId="73" xfId="34" applyNumberFormat="1" applyFont="1" applyBorder="1" applyAlignment="1">
      <alignment horizontal="center" vertical="center"/>
    </xf>
    <xf numFmtId="187" fontId="61" fillId="0" borderId="98" xfId="34" applyNumberFormat="1" applyFont="1" applyBorder="1" applyAlignment="1">
      <alignment vertical="center"/>
    </xf>
    <xf numFmtId="191" fontId="61" fillId="8" borderId="99" xfId="33" applyNumberFormat="1" applyFont="1" applyFill="1" applyBorder="1" applyProtection="1">
      <alignment vertical="center"/>
      <protection locked="0"/>
    </xf>
    <xf numFmtId="187" fontId="61" fillId="0" borderId="100" xfId="34" applyNumberFormat="1" applyFont="1" applyBorder="1" applyAlignment="1">
      <alignment horizontal="right" vertical="center"/>
    </xf>
    <xf numFmtId="187" fontId="61" fillId="3" borderId="1" xfId="34" applyNumberFormat="1" applyFont="1" applyFill="1" applyBorder="1" applyAlignment="1" applyProtection="1">
      <alignment vertical="center"/>
      <protection locked="0"/>
    </xf>
    <xf numFmtId="187" fontId="61" fillId="0" borderId="101" xfId="34" applyNumberFormat="1" applyFont="1" applyBorder="1" applyAlignment="1">
      <alignment vertical="center"/>
    </xf>
    <xf numFmtId="191" fontId="61" fillId="8" borderId="1" xfId="33" applyNumberFormat="1" applyFont="1" applyFill="1" applyBorder="1" applyProtection="1">
      <alignment vertical="center"/>
      <protection locked="0"/>
    </xf>
    <xf numFmtId="180" fontId="61" fillId="0" borderId="102" xfId="34" applyNumberFormat="1" applyFont="1" applyBorder="1" applyAlignment="1">
      <alignment horizontal="center" vertical="center"/>
    </xf>
    <xf numFmtId="0" fontId="61" fillId="0" borderId="103" xfId="34" applyFont="1" applyBorder="1" applyAlignment="1">
      <alignment vertical="center" wrapText="1"/>
    </xf>
    <xf numFmtId="0" fontId="61" fillId="0" borderId="104" xfId="34" applyFont="1" applyBorder="1" applyAlignment="1">
      <alignment vertical="center" wrapText="1"/>
    </xf>
    <xf numFmtId="0" fontId="61" fillId="0" borderId="105" xfId="34" applyFont="1" applyBorder="1" applyAlignment="1">
      <alignment horizontal="center" vertical="center" wrapText="1"/>
    </xf>
    <xf numFmtId="0" fontId="61" fillId="0" borderId="106" xfId="34" applyFont="1" applyBorder="1" applyAlignment="1">
      <alignment horizontal="center" vertical="center"/>
    </xf>
    <xf numFmtId="3" fontId="61" fillId="0" borderId="107" xfId="34" applyNumberFormat="1" applyFont="1" applyBorder="1" applyAlignment="1">
      <alignment vertical="center"/>
    </xf>
    <xf numFmtId="3" fontId="61" fillId="0" borderId="108" xfId="34" applyNumberFormat="1" applyFont="1" applyBorder="1" applyAlignment="1">
      <alignment vertical="center"/>
    </xf>
    <xf numFmtId="182" fontId="61" fillId="0" borderId="0" xfId="34" applyNumberFormat="1" applyFont="1" applyAlignment="1">
      <alignment horizontal="center" vertical="center"/>
    </xf>
    <xf numFmtId="193" fontId="61" fillId="0" borderId="13" xfId="34" applyNumberFormat="1" applyFont="1" applyBorder="1" applyAlignment="1">
      <alignment horizontal="center" vertical="center"/>
    </xf>
    <xf numFmtId="0" fontId="72" fillId="9" borderId="25" xfId="0" applyFont="1" applyFill="1" applyBorder="1">
      <alignment vertical="center"/>
    </xf>
    <xf numFmtId="0" fontId="39" fillId="0" borderId="5" xfId="9" applyFont="1" applyBorder="1" applyProtection="1">
      <alignment vertical="center"/>
      <protection hidden="1"/>
    </xf>
    <xf numFmtId="0" fontId="68" fillId="0" borderId="1" xfId="34" applyFont="1" applyBorder="1" applyAlignment="1">
      <alignment horizontal="center" vertical="center"/>
    </xf>
    <xf numFmtId="0" fontId="25" fillId="0" borderId="1" xfId="34" applyFont="1" applyBorder="1" applyAlignment="1">
      <alignment horizontal="center" vertical="center"/>
    </xf>
    <xf numFmtId="189" fontId="68" fillId="3" borderId="2" xfId="34" applyNumberFormat="1" applyFont="1" applyFill="1" applyBorder="1" applyAlignment="1" applyProtection="1">
      <alignment horizontal="right" vertical="center"/>
      <protection locked="0"/>
    </xf>
    <xf numFmtId="189" fontId="68" fillId="3" borderId="9" xfId="34" applyNumberFormat="1" applyFont="1" applyFill="1" applyBorder="1" applyAlignment="1" applyProtection="1">
      <alignment horizontal="right" vertical="center"/>
      <protection locked="0"/>
    </xf>
    <xf numFmtId="38" fontId="40" fillId="2" borderId="2" xfId="11" applyFont="1" applyFill="1" applyBorder="1" applyAlignment="1" applyProtection="1">
      <alignment horizontal="center" vertical="center"/>
      <protection hidden="1"/>
    </xf>
    <xf numFmtId="192" fontId="61" fillId="0" borderId="1" xfId="34" applyNumberFormat="1" applyFont="1" applyBorder="1" applyAlignment="1">
      <alignment vertical="center"/>
    </xf>
    <xf numFmtId="193" fontId="61" fillId="0" borderId="1" xfId="34" applyNumberFormat="1" applyFont="1" applyBorder="1" applyAlignment="1">
      <alignment vertical="center"/>
    </xf>
    <xf numFmtId="180" fontId="61" fillId="0" borderId="108" xfId="34" applyNumberFormat="1" applyFont="1" applyBorder="1" applyAlignment="1">
      <alignment horizontal="center" vertical="center"/>
    </xf>
    <xf numFmtId="187" fontId="61" fillId="0" borderId="109" xfId="34" applyNumberFormat="1" applyFont="1" applyBorder="1" applyAlignment="1">
      <alignment horizontal="right" vertical="center"/>
    </xf>
    <xf numFmtId="187" fontId="61" fillId="0" borderId="110" xfId="34" applyNumberFormat="1" applyFont="1" applyBorder="1" applyAlignment="1">
      <alignment horizontal="right" vertical="center"/>
    </xf>
    <xf numFmtId="3" fontId="61" fillId="0" borderId="111" xfId="34" applyNumberFormat="1" applyFont="1" applyBorder="1" applyAlignment="1">
      <alignment vertical="center"/>
    </xf>
    <xf numFmtId="3" fontId="61" fillId="0" borderId="112" xfId="34" applyNumberFormat="1" applyFont="1" applyBorder="1" applyAlignment="1">
      <alignment vertical="center"/>
    </xf>
    <xf numFmtId="187" fontId="61" fillId="0" borderId="110" xfId="34" applyNumberFormat="1" applyFont="1" applyBorder="1" applyAlignment="1">
      <alignment vertical="center"/>
    </xf>
    <xf numFmtId="38" fontId="12" fillId="2" borderId="1" xfId="1" applyFont="1" applyFill="1" applyBorder="1" applyAlignment="1" applyProtection="1">
      <alignment horizontal="center" vertical="center"/>
      <protection locked="0"/>
    </xf>
    <xf numFmtId="0" fontId="33" fillId="0" borderId="2" xfId="0" applyFont="1" applyBorder="1" applyAlignment="1">
      <alignment vertical="center" wrapText="1"/>
    </xf>
    <xf numFmtId="0" fontId="33" fillId="0" borderId="3" xfId="0" applyFont="1" applyBorder="1" applyAlignment="1">
      <alignment vertical="center" wrapText="1"/>
    </xf>
    <xf numFmtId="0" fontId="12" fillId="0" borderId="2" xfId="0" applyFont="1" applyBorder="1">
      <alignment vertical="center"/>
    </xf>
    <xf numFmtId="0" fontId="12" fillId="0" borderId="4" xfId="0" applyFont="1" applyBorder="1">
      <alignment vertical="center"/>
    </xf>
    <xf numFmtId="0" fontId="12" fillId="0" borderId="2" xfId="0" applyFont="1" applyBorder="1" applyAlignment="1">
      <alignment vertical="center" wrapText="1"/>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6" xfId="0" applyBorder="1" applyAlignment="1">
      <alignment horizontal="center" vertical="center"/>
    </xf>
    <xf numFmtId="0" fontId="0" fillId="0" borderId="8" xfId="0" applyBorder="1" applyAlignment="1">
      <alignment horizontal="center" vertical="center"/>
    </xf>
    <xf numFmtId="0" fontId="9" fillId="4" borderId="2" xfId="0" applyFont="1" applyFill="1" applyBorder="1" applyProtection="1">
      <alignment vertical="center"/>
      <protection locked="0"/>
    </xf>
    <xf numFmtId="0" fontId="9" fillId="4" borderId="3" xfId="0" applyFont="1" applyFill="1" applyBorder="1" applyProtection="1">
      <alignment vertical="center"/>
      <protection locked="0"/>
    </xf>
    <xf numFmtId="0" fontId="9" fillId="4" borderId="4" xfId="0" applyFont="1" applyFill="1" applyBorder="1" applyProtection="1">
      <alignment vertical="center"/>
      <protection locked="0"/>
    </xf>
    <xf numFmtId="0" fontId="0" fillId="0" borderId="1" xfId="0" applyBorder="1" applyAlignment="1">
      <alignment horizontal="center" vertical="center"/>
    </xf>
    <xf numFmtId="0" fontId="12" fillId="4" borderId="12" xfId="0"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58" fontId="12" fillId="2" borderId="2" xfId="0" applyNumberFormat="1" applyFont="1" applyFill="1" applyBorder="1" applyAlignment="1" applyProtection="1">
      <alignment horizontal="center" vertical="center"/>
      <protection hidden="1"/>
    </xf>
    <xf numFmtId="58" fontId="12" fillId="2" borderId="3" xfId="0" applyNumberFormat="1" applyFont="1" applyFill="1" applyBorder="1" applyAlignment="1" applyProtection="1">
      <alignment horizontal="center" vertical="center"/>
      <protection hidden="1"/>
    </xf>
    <xf numFmtId="58" fontId="12" fillId="2" borderId="4" xfId="0" applyNumberFormat="1" applyFont="1" applyFill="1" applyBorder="1" applyAlignment="1" applyProtection="1">
      <alignment horizontal="center" vertical="center"/>
      <protection hidden="1"/>
    </xf>
    <xf numFmtId="0" fontId="12" fillId="0" borderId="4" xfId="0" applyFont="1" applyBorder="1" applyAlignment="1">
      <alignment horizontal="center" vertical="center"/>
    </xf>
    <xf numFmtId="0" fontId="0" fillId="0" borderId="7" xfId="0" applyBorder="1" applyAlignment="1">
      <alignment horizontal="center"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1" fillId="2" borderId="2" xfId="0" applyFont="1" applyFill="1" applyBorder="1" applyProtection="1">
      <alignment vertical="center"/>
      <protection locked="0"/>
    </xf>
    <xf numFmtId="0" fontId="11" fillId="2" borderId="3" xfId="0" applyFont="1" applyFill="1" applyBorder="1" applyProtection="1">
      <alignment vertical="center"/>
      <protection locked="0"/>
    </xf>
    <xf numFmtId="0" fontId="11" fillId="2" borderId="4" xfId="0" applyFont="1" applyFill="1" applyBorder="1" applyProtection="1">
      <alignment vertical="center"/>
      <protection locked="0"/>
    </xf>
    <xf numFmtId="0" fontId="12" fillId="2" borderId="2" xfId="4" applyFont="1" applyFill="1" applyBorder="1" applyAlignment="1" applyProtection="1">
      <alignment vertical="center" wrapText="1"/>
      <protection locked="0"/>
    </xf>
    <xf numFmtId="0" fontId="12" fillId="2" borderId="3" xfId="4" applyFont="1" applyFill="1" applyBorder="1" applyAlignment="1" applyProtection="1">
      <alignment vertical="center" wrapText="1"/>
      <protection locked="0"/>
    </xf>
    <xf numFmtId="0" fontId="12" fillId="2" borderId="4" xfId="4" applyFont="1" applyFill="1" applyBorder="1" applyAlignment="1" applyProtection="1">
      <alignment vertical="center" wrapText="1"/>
      <protection locked="0"/>
    </xf>
    <xf numFmtId="0" fontId="14" fillId="2" borderId="2" xfId="4" applyFont="1" applyFill="1" applyBorder="1" applyAlignment="1" applyProtection="1">
      <alignment vertical="center"/>
      <protection locked="0"/>
    </xf>
    <xf numFmtId="0" fontId="14" fillId="2" borderId="3" xfId="4" applyFont="1" applyFill="1" applyBorder="1" applyAlignment="1" applyProtection="1">
      <alignment vertical="center"/>
      <protection locked="0"/>
    </xf>
    <xf numFmtId="0" fontId="14" fillId="2" borderId="4" xfId="4" applyFont="1" applyFill="1" applyBorder="1" applyAlignment="1" applyProtection="1">
      <alignment vertical="center"/>
      <protection locked="0"/>
    </xf>
    <xf numFmtId="0" fontId="12" fillId="4" borderId="2"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0" fontId="12" fillId="4" borderId="4"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0" fillId="0" borderId="7" xfId="0" applyBorder="1" applyAlignment="1">
      <alignment horizontal="center" vertical="center"/>
    </xf>
    <xf numFmtId="0" fontId="2" fillId="2" borderId="2"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12" fillId="4" borderId="2"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12" fillId="2" borderId="2" xfId="0" applyFont="1" applyFill="1" applyBorder="1" applyProtection="1">
      <alignment vertical="center"/>
      <protection locked="0"/>
    </xf>
    <xf numFmtId="0" fontId="12" fillId="2" borderId="3" xfId="0" applyFont="1" applyFill="1" applyBorder="1" applyProtection="1">
      <alignment vertical="center"/>
      <protection locked="0"/>
    </xf>
    <xf numFmtId="0" fontId="12" fillId="2" borderId="4" xfId="0" applyFont="1" applyFill="1" applyBorder="1" applyProtection="1">
      <alignment vertical="center"/>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locked="0"/>
    </xf>
    <xf numFmtId="0" fontId="14" fillId="2" borderId="2" xfId="4" applyFont="1" applyFill="1" applyBorder="1" applyAlignment="1" applyProtection="1">
      <alignment vertical="center" wrapText="1"/>
      <protection locked="0"/>
    </xf>
    <xf numFmtId="0" fontId="14" fillId="2" borderId="3" xfId="4" applyFont="1" applyFill="1" applyBorder="1" applyAlignment="1" applyProtection="1">
      <alignment vertical="center" wrapText="1"/>
      <protection locked="0"/>
    </xf>
    <xf numFmtId="0" fontId="14" fillId="2" borderId="4" xfId="4" applyFont="1" applyFill="1" applyBorder="1" applyAlignment="1" applyProtection="1">
      <alignment vertical="center" wrapText="1"/>
      <protection locked="0"/>
    </xf>
    <xf numFmtId="0" fontId="9" fillId="2" borderId="2" xfId="0" applyFont="1" applyFill="1" applyBorder="1" applyProtection="1">
      <alignment vertical="center"/>
      <protection locked="0"/>
    </xf>
    <xf numFmtId="0" fontId="9" fillId="2" borderId="3" xfId="0" applyFont="1" applyFill="1" applyBorder="1" applyProtection="1">
      <alignment vertical="center"/>
      <protection locked="0"/>
    </xf>
    <xf numFmtId="0" fontId="9" fillId="2" borderId="4" xfId="0" applyFont="1" applyFill="1" applyBorder="1" applyProtection="1">
      <alignment vertical="center"/>
      <protection locked="0"/>
    </xf>
    <xf numFmtId="180" fontId="11" fillId="2" borderId="2" xfId="0" applyNumberFormat="1" applyFont="1" applyFill="1" applyBorder="1" applyAlignment="1">
      <alignment horizontal="center" vertical="center" wrapText="1"/>
    </xf>
    <xf numFmtId="180" fontId="11" fillId="2" borderId="4" xfId="0" applyNumberFormat="1" applyFont="1" applyFill="1" applyBorder="1" applyAlignment="1">
      <alignment horizontal="center" vertical="center" wrapText="1"/>
    </xf>
    <xf numFmtId="0" fontId="0" fillId="0" borderId="0" xfId="0" applyAlignment="1">
      <alignment horizontal="right"/>
    </xf>
    <xf numFmtId="184" fontId="9" fillId="2" borderId="2" xfId="0" applyNumberFormat="1" applyFont="1" applyFill="1" applyBorder="1" applyAlignment="1" applyProtection="1">
      <alignment horizontal="left" vertical="center"/>
      <protection locked="0"/>
    </xf>
    <xf numFmtId="184" fontId="9" fillId="2" borderId="3" xfId="0" applyNumberFormat="1" applyFont="1" applyFill="1" applyBorder="1" applyAlignment="1" applyProtection="1">
      <alignment horizontal="left" vertical="center"/>
      <protection locked="0"/>
    </xf>
    <xf numFmtId="184" fontId="9" fillId="2" borderId="4" xfId="0" applyNumberFormat="1" applyFont="1" applyFill="1" applyBorder="1" applyAlignment="1" applyProtection="1">
      <alignment horizontal="left" vertical="center"/>
      <protection locked="0"/>
    </xf>
    <xf numFmtId="184" fontId="11" fillId="2" borderId="1" xfId="3" applyNumberFormat="1" applyFont="1" applyFill="1" applyBorder="1" applyAlignment="1" applyProtection="1">
      <alignment horizontal="left" vertical="center"/>
      <protection locked="0"/>
    </xf>
    <xf numFmtId="0" fontId="9" fillId="2" borderId="2" xfId="0" applyFont="1" applyFill="1" applyBorder="1" applyAlignment="1" applyProtection="1">
      <alignment vertical="center" shrinkToFit="1"/>
      <protection locked="0"/>
    </xf>
    <xf numFmtId="0" fontId="9" fillId="2" borderId="3" xfId="0" applyFont="1" applyFill="1" applyBorder="1" applyAlignment="1" applyProtection="1">
      <alignment vertical="center" shrinkToFit="1"/>
      <protection locked="0"/>
    </xf>
    <xf numFmtId="0" fontId="9" fillId="2" borderId="4"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12" fillId="2" borderId="2" xfId="0" applyFont="1" applyFill="1" applyBorder="1" applyAlignment="1" applyProtection="1">
      <alignment vertical="center" shrinkToFit="1"/>
      <protection locked="0"/>
    </xf>
    <xf numFmtId="0" fontId="12" fillId="2" borderId="3" xfId="0" applyFont="1" applyFill="1" applyBorder="1" applyAlignment="1" applyProtection="1">
      <alignment vertical="center" shrinkToFit="1"/>
      <protection locked="0"/>
    </xf>
    <xf numFmtId="0" fontId="12" fillId="2" borderId="4" xfId="0" applyFont="1" applyFill="1" applyBorder="1" applyAlignment="1" applyProtection="1">
      <alignment vertical="center" shrinkToFit="1"/>
      <protection locked="0"/>
    </xf>
    <xf numFmtId="0" fontId="13" fillId="2" borderId="2" xfId="4" applyFill="1" applyBorder="1" applyAlignment="1" applyProtection="1">
      <alignment vertical="center"/>
      <protection locked="0"/>
    </xf>
    <xf numFmtId="0" fontId="13" fillId="2" borderId="3" xfId="4" applyFill="1" applyBorder="1" applyAlignment="1" applyProtection="1">
      <alignment vertical="center"/>
      <protection locked="0"/>
    </xf>
    <xf numFmtId="0" fontId="13" fillId="2" borderId="4" xfId="4" applyFill="1" applyBorder="1" applyAlignment="1" applyProtection="1">
      <alignment vertical="center"/>
      <protection locked="0"/>
    </xf>
    <xf numFmtId="185" fontId="9" fillId="2" borderId="2" xfId="0" applyNumberFormat="1" applyFont="1" applyFill="1" applyBorder="1" applyAlignment="1" applyProtection="1">
      <alignment horizontal="center" vertical="center"/>
      <protection locked="0"/>
    </xf>
    <xf numFmtId="185" fontId="9" fillId="2" borderId="3" xfId="0" applyNumberFormat="1" applyFont="1" applyFill="1" applyBorder="1" applyAlignment="1" applyProtection="1">
      <alignment horizontal="center" vertical="center"/>
      <protection locked="0"/>
    </xf>
    <xf numFmtId="185" fontId="9" fillId="2" borderId="4" xfId="0" applyNumberFormat="1" applyFont="1" applyFill="1" applyBorder="1" applyAlignment="1" applyProtection="1">
      <alignment horizontal="center" vertical="center"/>
      <protection locked="0"/>
    </xf>
    <xf numFmtId="58" fontId="11" fillId="0" borderId="2" xfId="0" applyNumberFormat="1"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4" xfId="0" applyFont="1" applyBorder="1" applyAlignment="1" applyProtection="1">
      <alignment horizontal="center" vertical="center"/>
      <protection hidden="1"/>
    </xf>
    <xf numFmtId="58" fontId="11" fillId="2" borderId="2" xfId="0" applyNumberFormat="1" applyFont="1" applyFill="1" applyBorder="1" applyAlignment="1" applyProtection="1">
      <alignment horizontal="center" vertical="center"/>
      <protection locked="0"/>
    </xf>
    <xf numFmtId="58" fontId="11" fillId="2" borderId="3" xfId="0" applyNumberFormat="1" applyFont="1" applyFill="1" applyBorder="1" applyAlignment="1" applyProtection="1">
      <alignment horizontal="center" vertical="center"/>
      <protection locked="0"/>
    </xf>
    <xf numFmtId="58" fontId="11" fillId="2" borderId="4" xfId="0" applyNumberFormat="1" applyFont="1" applyFill="1" applyBorder="1" applyAlignment="1" applyProtection="1">
      <alignment horizontal="center" vertical="center"/>
      <protection locked="0"/>
    </xf>
    <xf numFmtId="0" fontId="0" fillId="0" borderId="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12" fillId="4" borderId="9" xfId="0" applyFont="1" applyFill="1" applyBorder="1" applyProtection="1">
      <alignment vertical="center"/>
      <protection locked="0"/>
    </xf>
    <xf numFmtId="0" fontId="12" fillId="4" borderId="10" xfId="0" applyFont="1" applyFill="1" applyBorder="1" applyProtection="1">
      <alignment vertical="center"/>
      <protection locked="0"/>
    </xf>
    <xf numFmtId="0" fontId="12" fillId="4" borderId="11" xfId="0" applyFont="1" applyFill="1" applyBorder="1" applyProtection="1">
      <alignment vertical="center"/>
      <protection locked="0"/>
    </xf>
    <xf numFmtId="0" fontId="11" fillId="2" borderId="9" xfId="0" applyFont="1" applyFill="1" applyBorder="1" applyProtection="1">
      <alignment vertical="center"/>
      <protection locked="0"/>
    </xf>
    <xf numFmtId="0" fontId="11" fillId="2" borderId="10" xfId="0" applyFont="1" applyFill="1" applyBorder="1" applyProtection="1">
      <alignment vertical="center"/>
      <protection locked="0"/>
    </xf>
    <xf numFmtId="0" fontId="11" fillId="2" borderId="11" xfId="0" applyFont="1" applyFill="1" applyBorder="1" applyProtection="1">
      <alignment vertical="center"/>
      <protection locked="0"/>
    </xf>
    <xf numFmtId="0" fontId="11" fillId="2" borderId="12" xfId="0" applyFont="1" applyFill="1" applyBorder="1" applyProtection="1">
      <alignment vertical="center"/>
      <protection locked="0"/>
    </xf>
    <xf numFmtId="0" fontId="11" fillId="2" borderId="13" xfId="0" applyFont="1" applyFill="1" applyBorder="1" applyProtection="1">
      <alignment vertical="center"/>
      <protection locked="0"/>
    </xf>
    <xf numFmtId="182" fontId="12" fillId="4" borderId="2" xfId="0" applyNumberFormat="1" applyFont="1" applyFill="1" applyBorder="1" applyAlignment="1" applyProtection="1">
      <alignment horizontal="right" vertical="center"/>
      <protection locked="0"/>
    </xf>
    <xf numFmtId="182" fontId="12" fillId="4" borderId="3" xfId="0" applyNumberFormat="1" applyFont="1" applyFill="1" applyBorder="1" applyAlignment="1" applyProtection="1">
      <alignment horizontal="right" vertical="center"/>
      <protection locked="0"/>
    </xf>
    <xf numFmtId="3" fontId="11" fillId="2" borderId="2" xfId="0" applyNumberFormat="1" applyFont="1" applyFill="1" applyBorder="1" applyProtection="1">
      <alignmen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12" fillId="4" borderId="9"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12" fillId="4" borderId="1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0" fillId="0" borderId="3" xfId="0" applyBorder="1" applyAlignment="1">
      <alignment horizontal="center" vertical="center"/>
    </xf>
    <xf numFmtId="0" fontId="4" fillId="0" borderId="13" xfId="0" applyFont="1" applyBorder="1" applyAlignment="1">
      <alignment horizontal="left" vertical="center"/>
    </xf>
    <xf numFmtId="0" fontId="0" fillId="0" borderId="13" xfId="0" applyBorder="1">
      <alignment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38"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0" fontId="0" fillId="0" borderId="10" xfId="0" applyBorder="1" applyAlignment="1">
      <alignment horizontal="left" vertical="top" wrapText="1"/>
    </xf>
    <xf numFmtId="185" fontId="2" fillId="4" borderId="2" xfId="0" applyNumberFormat="1" applyFont="1" applyFill="1" applyBorder="1" applyAlignment="1" applyProtection="1">
      <alignment horizontal="center" vertical="center"/>
      <protection locked="0"/>
    </xf>
    <xf numFmtId="185" fontId="2" fillId="4" borderId="3" xfId="0" applyNumberFormat="1" applyFont="1" applyFill="1" applyBorder="1" applyAlignment="1" applyProtection="1">
      <alignment horizontal="center" vertical="center"/>
      <protection locked="0"/>
    </xf>
    <xf numFmtId="185" fontId="2" fillId="4" borderId="4" xfId="0" applyNumberFormat="1"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33" fillId="0" borderId="3" xfId="0" applyFont="1" applyBorder="1" applyAlignment="1">
      <alignment horizontal="center" vertical="center"/>
    </xf>
    <xf numFmtId="180" fontId="12" fillId="0" borderId="2" xfId="0" applyNumberFormat="1" applyFont="1" applyBorder="1" applyAlignment="1">
      <alignment horizontal="center" vertical="center" wrapText="1"/>
    </xf>
    <xf numFmtId="180" fontId="12" fillId="0" borderId="4" xfId="0" applyNumberFormat="1" applyFont="1" applyBorder="1" applyAlignment="1">
      <alignment horizontal="center" vertical="center" wrapText="1"/>
    </xf>
    <xf numFmtId="180" fontId="11" fillId="0" borderId="2" xfId="0" applyNumberFormat="1" applyFont="1" applyBorder="1" applyAlignment="1">
      <alignment horizontal="center" vertical="center" wrapText="1"/>
    </xf>
    <xf numFmtId="180" fontId="11" fillId="0" borderId="4" xfId="0" applyNumberFormat="1" applyFont="1" applyBorder="1" applyAlignment="1">
      <alignment horizontal="center" vertical="center" wrapText="1"/>
    </xf>
    <xf numFmtId="0" fontId="12" fillId="0" borderId="1" xfId="0" applyFont="1" applyBorder="1" applyAlignment="1">
      <alignment horizontal="center" vertical="center"/>
    </xf>
    <xf numFmtId="0" fontId="34" fillId="4" borderId="25" xfId="2" applyFont="1" applyFill="1" applyBorder="1" applyProtection="1">
      <alignment vertical="center"/>
      <protection hidden="1"/>
    </xf>
    <xf numFmtId="182" fontId="34" fillId="4" borderId="25" xfId="2" applyNumberFormat="1" applyFont="1" applyFill="1" applyBorder="1" applyAlignment="1" applyProtection="1">
      <alignment horizontal="center" vertical="center" wrapText="1"/>
      <protection hidden="1"/>
    </xf>
    <xf numFmtId="182" fontId="34" fillId="4" borderId="25" xfId="2" applyNumberFormat="1" applyFont="1" applyFill="1" applyBorder="1" applyAlignment="1" applyProtection="1">
      <alignment horizontal="center" vertical="center"/>
      <protection hidden="1"/>
    </xf>
    <xf numFmtId="0" fontId="34" fillId="4" borderId="26" xfId="2" applyFont="1" applyFill="1" applyBorder="1" applyProtection="1">
      <alignment vertical="center"/>
      <protection hidden="1"/>
    </xf>
    <xf numFmtId="182" fontId="34" fillId="4" borderId="26" xfId="2" applyNumberFormat="1" applyFont="1" applyFill="1" applyBorder="1" applyAlignment="1" applyProtection="1">
      <alignment horizontal="center" vertical="center" wrapText="1"/>
      <protection hidden="1"/>
    </xf>
    <xf numFmtId="182" fontId="34" fillId="4" borderId="26" xfId="2" applyNumberFormat="1" applyFont="1" applyFill="1" applyBorder="1" applyAlignment="1" applyProtection="1">
      <alignment horizontal="center" vertical="center"/>
      <protection hidden="1"/>
    </xf>
    <xf numFmtId="0" fontId="55" fillId="4" borderId="25" xfId="2" applyFont="1" applyFill="1" applyBorder="1" applyProtection="1">
      <alignment vertical="center"/>
      <protection hidden="1"/>
    </xf>
    <xf numFmtId="182" fontId="55" fillId="4" borderId="25" xfId="2" applyNumberFormat="1" applyFont="1" applyFill="1" applyBorder="1" applyAlignment="1" applyProtection="1">
      <alignment horizontal="center" vertical="center" wrapText="1"/>
      <protection hidden="1"/>
    </xf>
    <xf numFmtId="182" fontId="55" fillId="4" borderId="25" xfId="2" applyNumberFormat="1" applyFont="1" applyFill="1" applyBorder="1" applyAlignment="1" applyProtection="1">
      <alignment horizontal="center" vertical="center"/>
      <protection hidden="1"/>
    </xf>
    <xf numFmtId="0" fontId="55" fillId="4" borderId="24" xfId="2" applyFont="1" applyFill="1" applyBorder="1" applyProtection="1">
      <alignment vertical="center"/>
      <protection hidden="1"/>
    </xf>
    <xf numFmtId="182" fontId="55" fillId="4" borderId="24" xfId="2" applyNumberFormat="1" applyFont="1" applyFill="1" applyBorder="1" applyAlignment="1" applyProtection="1">
      <alignment horizontal="center" vertical="center" wrapText="1"/>
      <protection hidden="1"/>
    </xf>
    <xf numFmtId="182" fontId="55" fillId="4" borderId="24" xfId="2" applyNumberFormat="1" applyFont="1" applyFill="1" applyBorder="1" applyAlignment="1" applyProtection="1">
      <alignment horizontal="center" vertical="center"/>
      <protection hidden="1"/>
    </xf>
    <xf numFmtId="0" fontId="34" fillId="3" borderId="1" xfId="2" applyFont="1" applyFill="1" applyBorder="1" applyAlignment="1" applyProtection="1">
      <alignment horizontal="center" vertical="center"/>
      <protection hidden="1"/>
    </xf>
    <xf numFmtId="0" fontId="34" fillId="3" borderId="1" xfId="2" applyFont="1" applyFill="1" applyBorder="1" applyAlignment="1" applyProtection="1">
      <alignment horizontal="center" vertical="center" wrapText="1"/>
      <protection hidden="1"/>
    </xf>
    <xf numFmtId="38" fontId="40" fillId="4" borderId="2" xfId="11" applyFont="1" applyFill="1" applyBorder="1" applyAlignment="1" applyProtection="1">
      <alignment horizontal="center" vertical="center"/>
      <protection locked="0"/>
    </xf>
    <xf numFmtId="38" fontId="40" fillId="4" borderId="4" xfId="11" applyFont="1" applyFill="1" applyBorder="1" applyAlignment="1" applyProtection="1">
      <alignment horizontal="center" vertical="center"/>
      <protection locked="0"/>
    </xf>
    <xf numFmtId="177" fontId="40" fillId="2" borderId="46" xfId="1" applyNumberFormat="1" applyFont="1" applyFill="1" applyBorder="1" applyAlignment="1" applyProtection="1">
      <alignment horizontal="center" vertical="center"/>
      <protection hidden="1"/>
    </xf>
    <xf numFmtId="177" fontId="40" fillId="2" borderId="47" xfId="1" applyNumberFormat="1" applyFont="1" applyFill="1" applyBorder="1" applyAlignment="1" applyProtection="1">
      <alignment horizontal="center" vertical="center"/>
      <protection hidden="1"/>
    </xf>
    <xf numFmtId="177" fontId="40" fillId="2" borderId="48" xfId="1" applyNumberFormat="1" applyFont="1" applyFill="1" applyBorder="1" applyAlignment="1" applyProtection="1">
      <alignment horizontal="center" vertical="center"/>
      <protection hidden="1"/>
    </xf>
    <xf numFmtId="181" fontId="54" fillId="0" borderId="40" xfId="5" applyNumberFormat="1" applyFont="1" applyFill="1" applyBorder="1" applyAlignment="1" applyProtection="1">
      <alignment horizontal="right" vertical="center" indent="1"/>
      <protection hidden="1"/>
    </xf>
    <xf numFmtId="181" fontId="54" fillId="0" borderId="30" xfId="5" applyNumberFormat="1" applyFont="1" applyFill="1" applyBorder="1" applyAlignment="1" applyProtection="1">
      <alignment horizontal="right" vertical="center" indent="1"/>
      <protection hidden="1"/>
    </xf>
    <xf numFmtId="181" fontId="54" fillId="0" borderId="41" xfId="5" applyNumberFormat="1" applyFont="1" applyFill="1" applyBorder="1" applyAlignment="1" applyProtection="1">
      <alignment horizontal="right" vertical="center" indent="1"/>
      <protection hidden="1"/>
    </xf>
    <xf numFmtId="0" fontId="41" fillId="3" borderId="2" xfId="9" applyFont="1" applyFill="1" applyBorder="1" applyAlignment="1" applyProtection="1">
      <alignment horizontal="center" vertical="center"/>
      <protection hidden="1"/>
    </xf>
    <xf numFmtId="0" fontId="41" fillId="3" borderId="4" xfId="9" applyFont="1" applyFill="1" applyBorder="1" applyAlignment="1" applyProtection="1">
      <alignment horizontal="center" vertical="center"/>
      <protection hidden="1"/>
    </xf>
    <xf numFmtId="0" fontId="41" fillId="3" borderId="43" xfId="9" applyFont="1" applyFill="1" applyBorder="1" applyAlignment="1" applyProtection="1">
      <alignment horizontal="center" vertical="center"/>
      <protection hidden="1"/>
    </xf>
    <xf numFmtId="0" fontId="41" fillId="3" borderId="44" xfId="9" applyFont="1" applyFill="1" applyBorder="1" applyAlignment="1" applyProtection="1">
      <alignment horizontal="center" vertical="center"/>
      <protection hidden="1"/>
    </xf>
    <xf numFmtId="0" fontId="41" fillId="3" borderId="45" xfId="9" applyFont="1" applyFill="1" applyBorder="1" applyAlignment="1" applyProtection="1">
      <alignment horizontal="center" vertical="center"/>
      <protection hidden="1"/>
    </xf>
    <xf numFmtId="0" fontId="17" fillId="4" borderId="2" xfId="0" applyFont="1" applyFill="1" applyBorder="1" applyAlignment="1" applyProtection="1">
      <alignment horizontal="center" vertical="center"/>
      <protection hidden="1"/>
    </xf>
    <xf numFmtId="0" fontId="17" fillId="4" borderId="4" xfId="0" applyFont="1" applyFill="1" applyBorder="1" applyAlignment="1" applyProtection="1">
      <alignment horizontal="center" vertical="center"/>
      <protection hidden="1"/>
    </xf>
    <xf numFmtId="0" fontId="17" fillId="4" borderId="9" xfId="0" applyFont="1" applyFill="1" applyBorder="1" applyAlignment="1" applyProtection="1">
      <alignment horizontal="center" vertical="center"/>
      <protection hidden="1"/>
    </xf>
    <xf numFmtId="0" fontId="17" fillId="4" borderId="11" xfId="0" applyFont="1" applyFill="1" applyBorder="1" applyAlignment="1" applyProtection="1">
      <alignment horizontal="center" vertical="center"/>
      <protection hidden="1"/>
    </xf>
    <xf numFmtId="0" fontId="40" fillId="3" borderId="2" xfId="9" applyFont="1" applyFill="1" applyBorder="1" applyAlignment="1" applyProtection="1">
      <alignment horizontal="center" vertical="center"/>
      <protection hidden="1"/>
    </xf>
    <xf numFmtId="0" fontId="40" fillId="3" borderId="4" xfId="9" applyFont="1" applyFill="1" applyBorder="1" applyAlignment="1" applyProtection="1">
      <alignment horizontal="center" vertical="center"/>
      <protection hidden="1"/>
    </xf>
    <xf numFmtId="38" fontId="40" fillId="2" borderId="2" xfId="11" applyFont="1" applyFill="1" applyBorder="1" applyAlignment="1" applyProtection="1">
      <alignment horizontal="center" vertical="center"/>
      <protection locked="0"/>
    </xf>
    <xf numFmtId="38" fontId="40" fillId="2" borderId="4" xfId="11" applyFont="1" applyFill="1" applyBorder="1" applyAlignment="1" applyProtection="1">
      <alignment horizontal="center" vertical="center"/>
      <protection locked="0"/>
    </xf>
    <xf numFmtId="0" fontId="40" fillId="3" borderId="43" xfId="9" applyFont="1" applyFill="1" applyBorder="1" applyAlignment="1" applyProtection="1">
      <alignment horizontal="center" vertical="center"/>
      <protection hidden="1"/>
    </xf>
    <xf numFmtId="0" fontId="40" fillId="3" borderId="44" xfId="9" applyFont="1" applyFill="1" applyBorder="1" applyAlignment="1" applyProtection="1">
      <alignment horizontal="center" vertical="center"/>
      <protection hidden="1"/>
    </xf>
    <xf numFmtId="0" fontId="40" fillId="3" borderId="45" xfId="9" applyFont="1" applyFill="1" applyBorder="1" applyAlignment="1" applyProtection="1">
      <alignment horizontal="center" vertical="center"/>
      <protection hidden="1"/>
    </xf>
    <xf numFmtId="0" fontId="41" fillId="0" borderId="28" xfId="2" applyFont="1" applyBorder="1" applyAlignment="1" applyProtection="1">
      <alignment horizontal="left" vertical="center" wrapText="1"/>
      <protection hidden="1"/>
    </xf>
    <xf numFmtId="0" fontId="34" fillId="0" borderId="34" xfId="2" applyFont="1" applyBorder="1" applyAlignment="1" applyProtection="1">
      <alignment horizontal="left" vertical="center" indent="4"/>
      <protection hidden="1"/>
    </xf>
    <xf numFmtId="0" fontId="34" fillId="0" borderId="35" xfId="2" applyFont="1" applyBorder="1" applyAlignment="1" applyProtection="1">
      <alignment horizontal="left" vertical="center" indent="4"/>
      <protection hidden="1"/>
    </xf>
    <xf numFmtId="0" fontId="34" fillId="0" borderId="36" xfId="2" applyFont="1" applyBorder="1" applyAlignment="1" applyProtection="1">
      <alignment horizontal="left" vertical="center" indent="4"/>
      <protection hidden="1"/>
    </xf>
    <xf numFmtId="181" fontId="54" fillId="0" borderId="34" xfId="2" applyNumberFormat="1" applyFont="1" applyBorder="1" applyAlignment="1" applyProtection="1">
      <alignment horizontal="right" vertical="center" indent="1"/>
      <protection hidden="1"/>
    </xf>
    <xf numFmtId="181" fontId="54" fillId="0" borderId="35" xfId="2" applyNumberFormat="1" applyFont="1" applyBorder="1" applyAlignment="1" applyProtection="1">
      <alignment horizontal="right" vertical="center" indent="1"/>
      <protection hidden="1"/>
    </xf>
    <xf numFmtId="181" fontId="54" fillId="0" borderId="36" xfId="2" applyNumberFormat="1" applyFont="1" applyBorder="1" applyAlignment="1" applyProtection="1">
      <alignment horizontal="right" vertical="center" indent="1"/>
      <protection hidden="1"/>
    </xf>
    <xf numFmtId="0" fontId="53" fillId="0" borderId="40" xfId="2" applyFont="1" applyBorder="1" applyAlignment="1" applyProtection="1">
      <alignment horizontal="left" vertical="center" wrapText="1" indent="4"/>
      <protection hidden="1"/>
    </xf>
    <xf numFmtId="0" fontId="53" fillId="0" borderId="30" xfId="2" applyFont="1" applyBorder="1" applyAlignment="1" applyProtection="1">
      <alignment horizontal="left" vertical="center" wrapText="1" indent="4"/>
      <protection hidden="1"/>
    </xf>
    <xf numFmtId="0" fontId="53" fillId="0" borderId="41" xfId="2" applyFont="1" applyBorder="1" applyAlignment="1" applyProtection="1">
      <alignment horizontal="left" vertical="center" wrapText="1" indent="4"/>
      <protection hidden="1"/>
    </xf>
    <xf numFmtId="181" fontId="35" fillId="0" borderId="40" xfId="5" applyNumberFormat="1" applyFont="1" applyFill="1" applyBorder="1" applyAlignment="1" applyProtection="1">
      <alignment horizontal="right" vertical="center" indent="1"/>
      <protection hidden="1"/>
    </xf>
    <xf numFmtId="181" fontId="35" fillId="0" borderId="30" xfId="5" applyNumberFormat="1" applyFont="1" applyFill="1" applyBorder="1" applyAlignment="1" applyProtection="1">
      <alignment horizontal="right" vertical="center" indent="1"/>
      <protection hidden="1"/>
    </xf>
    <xf numFmtId="181" fontId="35" fillId="0" borderId="41" xfId="5" applyNumberFormat="1" applyFont="1" applyFill="1" applyBorder="1" applyAlignment="1" applyProtection="1">
      <alignment horizontal="right" vertical="center" indent="1"/>
      <protection hidden="1"/>
    </xf>
    <xf numFmtId="38" fontId="35" fillId="2" borderId="34" xfId="5" applyFont="1" applyFill="1" applyBorder="1" applyAlignment="1" applyProtection="1">
      <alignment horizontal="center" vertical="center"/>
      <protection hidden="1"/>
    </xf>
    <xf numFmtId="38" fontId="35" fillId="2" borderId="35" xfId="5" applyFont="1" applyFill="1" applyBorder="1" applyAlignment="1" applyProtection="1">
      <alignment horizontal="center" vertical="center"/>
      <protection hidden="1"/>
    </xf>
    <xf numFmtId="38" fontId="35" fillId="2" borderId="36" xfId="5" applyFont="1" applyFill="1" applyBorder="1" applyAlignment="1" applyProtection="1">
      <alignment horizontal="center" vertical="center"/>
      <protection hidden="1"/>
    </xf>
    <xf numFmtId="0" fontId="42" fillId="0" borderId="0" xfId="2" applyFont="1" applyAlignment="1" applyProtection="1">
      <alignment horizontal="center" vertical="center"/>
      <protection hidden="1"/>
    </xf>
    <xf numFmtId="0" fontId="43" fillId="0" borderId="32" xfId="2" applyFont="1" applyBorder="1" applyAlignment="1" applyProtection="1">
      <alignment horizontal="center" vertical="center"/>
      <protection hidden="1"/>
    </xf>
    <xf numFmtId="0" fontId="34" fillId="0" borderId="40" xfId="2" applyFont="1" applyBorder="1" applyAlignment="1" applyProtection="1">
      <alignment horizontal="left" vertical="center" wrapText="1" indent="5"/>
      <protection hidden="1"/>
    </xf>
    <xf numFmtId="0" fontId="34" fillId="0" borderId="30" xfId="2" applyFont="1" applyBorder="1" applyAlignment="1" applyProtection="1">
      <alignment horizontal="left" vertical="center" wrapText="1" indent="5"/>
      <protection hidden="1"/>
    </xf>
    <xf numFmtId="0" fontId="34" fillId="0" borderId="41" xfId="2" applyFont="1" applyBorder="1" applyAlignment="1" applyProtection="1">
      <alignment horizontal="left" vertical="center" wrapText="1" indent="5"/>
      <protection hidden="1"/>
    </xf>
    <xf numFmtId="38" fontId="44" fillId="0" borderId="40" xfId="5" applyFont="1" applyFill="1" applyBorder="1" applyAlignment="1" applyProtection="1">
      <alignment horizontal="center" vertical="center"/>
      <protection hidden="1"/>
    </xf>
    <xf numFmtId="38" fontId="44" fillId="0" borderId="30" xfId="5" applyFont="1" applyFill="1" applyBorder="1" applyAlignment="1" applyProtection="1">
      <alignment horizontal="center" vertical="center"/>
      <protection hidden="1"/>
    </xf>
    <xf numFmtId="38" fontId="44" fillId="0" borderId="41" xfId="5" applyFont="1" applyFill="1" applyBorder="1" applyAlignment="1" applyProtection="1">
      <alignment horizontal="center" vertical="center"/>
      <protection hidden="1"/>
    </xf>
    <xf numFmtId="38" fontId="62" fillId="0" borderId="40" xfId="5" applyFont="1" applyFill="1" applyBorder="1" applyAlignment="1" applyProtection="1">
      <alignment horizontal="center" vertical="center"/>
      <protection hidden="1"/>
    </xf>
    <xf numFmtId="38" fontId="62" fillId="0" borderId="30" xfId="5" applyFont="1" applyFill="1" applyBorder="1" applyAlignment="1" applyProtection="1">
      <alignment horizontal="center" vertical="center"/>
      <protection hidden="1"/>
    </xf>
    <xf numFmtId="38" fontId="62" fillId="0" borderId="41" xfId="5" applyFont="1" applyFill="1" applyBorder="1" applyAlignment="1" applyProtection="1">
      <alignment horizontal="center" vertical="center"/>
      <protection hidden="1"/>
    </xf>
    <xf numFmtId="0" fontId="53" fillId="0" borderId="39" xfId="2" applyFont="1" applyBorder="1" applyAlignment="1" applyProtection="1">
      <alignment horizontal="left" vertical="center" indent="4"/>
      <protection hidden="1"/>
    </xf>
    <xf numFmtId="0" fontId="53" fillId="0" borderId="3" xfId="2" applyFont="1" applyBorder="1" applyAlignment="1" applyProtection="1">
      <alignment horizontal="left" vertical="center" indent="4"/>
      <protection hidden="1"/>
    </xf>
    <xf numFmtId="0" fontId="53" fillId="0" borderId="38" xfId="2" applyFont="1" applyBorder="1" applyAlignment="1" applyProtection="1">
      <alignment horizontal="left" vertical="center" indent="4"/>
      <protection hidden="1"/>
    </xf>
    <xf numFmtId="181" fontId="54" fillId="0" borderId="39" xfId="2" applyNumberFormat="1" applyFont="1" applyBorder="1" applyAlignment="1" applyProtection="1">
      <alignment horizontal="right" vertical="center" indent="1"/>
      <protection hidden="1"/>
    </xf>
    <xf numFmtId="181" fontId="54" fillId="0" borderId="3" xfId="2" applyNumberFormat="1" applyFont="1" applyBorder="1" applyAlignment="1" applyProtection="1">
      <alignment horizontal="right" vertical="center" indent="1"/>
      <protection hidden="1"/>
    </xf>
    <xf numFmtId="181" fontId="54" fillId="0" borderId="38" xfId="2" applyNumberFormat="1" applyFont="1" applyBorder="1" applyAlignment="1" applyProtection="1">
      <alignment horizontal="right" vertical="center" indent="1"/>
      <protection hidden="1"/>
    </xf>
    <xf numFmtId="0" fontId="34" fillId="0" borderId="31" xfId="2" applyFont="1" applyBorder="1" applyAlignment="1" applyProtection="1">
      <alignment horizontal="center" vertical="center"/>
      <protection hidden="1"/>
    </xf>
    <xf numFmtId="0" fontId="34" fillId="0" borderId="42" xfId="2" applyFont="1" applyBorder="1" applyAlignment="1" applyProtection="1">
      <alignment horizontal="center" vertical="center"/>
      <protection hidden="1"/>
    </xf>
    <xf numFmtId="0" fontId="34" fillId="0" borderId="34" xfId="2" applyFont="1" applyBorder="1" applyAlignment="1" applyProtection="1">
      <alignment horizontal="left" vertical="center" wrapText="1" indent="5"/>
      <protection hidden="1"/>
    </xf>
    <xf numFmtId="0" fontId="34" fillId="0" borderId="35" xfId="2" applyFont="1" applyBorder="1" applyAlignment="1" applyProtection="1">
      <alignment horizontal="left" vertical="center" wrapText="1" indent="5"/>
      <protection hidden="1"/>
    </xf>
    <xf numFmtId="0" fontId="34" fillId="0" borderId="36" xfId="2" applyFont="1" applyBorder="1" applyAlignment="1" applyProtection="1">
      <alignment horizontal="left" vertical="center" wrapText="1" indent="5"/>
      <protection hidden="1"/>
    </xf>
    <xf numFmtId="0" fontId="34" fillId="0" borderId="39" xfId="2" applyFont="1" applyBorder="1" applyAlignment="1" applyProtection="1">
      <alignment horizontal="left" vertical="center" wrapText="1" indent="5"/>
      <protection hidden="1"/>
    </xf>
    <xf numFmtId="0" fontId="34" fillId="0" borderId="3" xfId="2" applyFont="1" applyBorder="1" applyAlignment="1" applyProtection="1">
      <alignment horizontal="left" vertical="center" wrapText="1" indent="5"/>
      <protection hidden="1"/>
    </xf>
    <xf numFmtId="0" fontId="34" fillId="0" borderId="38" xfId="2" applyFont="1" applyBorder="1" applyAlignment="1" applyProtection="1">
      <alignment horizontal="left" vertical="center" wrapText="1" indent="5"/>
      <protection hidden="1"/>
    </xf>
    <xf numFmtId="12" fontId="54" fillId="0" borderId="39" xfId="5" applyNumberFormat="1" applyFont="1" applyFill="1" applyBorder="1" applyAlignment="1" applyProtection="1">
      <alignment horizontal="center" vertical="center"/>
      <protection hidden="1"/>
    </xf>
    <xf numFmtId="12" fontId="54" fillId="0" borderId="3" xfId="5" applyNumberFormat="1" applyFont="1" applyFill="1" applyBorder="1" applyAlignment="1" applyProtection="1">
      <alignment horizontal="center" vertical="center"/>
      <protection hidden="1"/>
    </xf>
    <xf numFmtId="12" fontId="54" fillId="0" borderId="38" xfId="5" applyNumberFormat="1" applyFont="1" applyFill="1" applyBorder="1" applyAlignment="1" applyProtection="1">
      <alignment horizontal="center" vertical="center"/>
      <protection hidden="1"/>
    </xf>
    <xf numFmtId="0" fontId="34" fillId="0" borderId="27" xfId="2" applyFont="1" applyBorder="1" applyAlignment="1" applyProtection="1">
      <alignment horizontal="center" vertical="center" wrapText="1"/>
      <protection hidden="1"/>
    </xf>
    <xf numFmtId="0" fontId="34" fillId="0" borderId="28" xfId="2" applyFont="1" applyBorder="1" applyAlignment="1" applyProtection="1">
      <alignment horizontal="center" vertical="center" wrapText="1"/>
      <protection hidden="1"/>
    </xf>
    <xf numFmtId="0" fontId="34" fillId="0" borderId="33" xfId="2" applyFont="1" applyBorder="1" applyAlignment="1" applyProtection="1">
      <alignment horizontal="center" vertical="center" wrapText="1"/>
      <protection hidden="1"/>
    </xf>
    <xf numFmtId="0" fontId="34" fillId="0" borderId="29" xfId="2" applyFont="1" applyBorder="1" applyAlignment="1" applyProtection="1">
      <alignment horizontal="center" vertical="center" wrapText="1"/>
      <protection hidden="1"/>
    </xf>
    <xf numFmtId="0" fontId="34" fillId="0" borderId="32" xfId="2" applyFont="1" applyBorder="1" applyAlignment="1" applyProtection="1">
      <alignment horizontal="center" vertical="center" wrapText="1"/>
      <protection hidden="1"/>
    </xf>
    <xf numFmtId="0" fontId="34" fillId="0" borderId="37" xfId="2" applyFont="1" applyBorder="1" applyAlignment="1" applyProtection="1">
      <alignment horizontal="center" vertical="center" wrapText="1"/>
      <protection hidden="1"/>
    </xf>
    <xf numFmtId="38" fontId="45" fillId="4" borderId="34" xfId="5" applyFont="1" applyFill="1" applyBorder="1" applyAlignment="1" applyProtection="1">
      <alignment horizontal="center" vertical="center"/>
      <protection hidden="1"/>
    </xf>
    <xf numFmtId="38" fontId="45" fillId="4" borderId="35" xfId="5" applyFont="1" applyFill="1" applyBorder="1" applyAlignment="1" applyProtection="1">
      <alignment horizontal="center" vertical="center"/>
      <protection hidden="1"/>
    </xf>
    <xf numFmtId="38" fontId="45" fillId="4" borderId="36" xfId="5" applyFont="1" applyFill="1" applyBorder="1" applyAlignment="1" applyProtection="1">
      <alignment horizontal="center" vertical="center"/>
      <protection hidden="1"/>
    </xf>
    <xf numFmtId="12" fontId="45" fillId="0" borderId="39" xfId="5" applyNumberFormat="1" applyFont="1" applyFill="1" applyBorder="1" applyAlignment="1" applyProtection="1">
      <alignment horizontal="center" vertical="center"/>
      <protection hidden="1"/>
    </xf>
    <xf numFmtId="12" fontId="45" fillId="0" borderId="3" xfId="5" applyNumberFormat="1" applyFont="1" applyFill="1" applyBorder="1" applyAlignment="1" applyProtection="1">
      <alignment horizontal="center" vertical="center"/>
      <protection hidden="1"/>
    </xf>
    <xf numFmtId="12" fontId="45" fillId="0" borderId="38" xfId="5" applyNumberFormat="1" applyFont="1" applyFill="1" applyBorder="1" applyAlignment="1" applyProtection="1">
      <alignment horizontal="center" vertical="center"/>
      <protection hidden="1"/>
    </xf>
    <xf numFmtId="0" fontId="34" fillId="0" borderId="27" xfId="2" applyFont="1" applyBorder="1" applyAlignment="1" applyProtection="1">
      <alignment horizontal="center" vertical="center"/>
      <protection hidden="1"/>
    </xf>
    <xf numFmtId="0" fontId="34" fillId="0" borderId="28" xfId="2" applyFont="1" applyBorder="1" applyAlignment="1" applyProtection="1">
      <alignment horizontal="center" vertical="center"/>
      <protection hidden="1"/>
    </xf>
    <xf numFmtId="0" fontId="34" fillId="0" borderId="33" xfId="2" applyFont="1" applyBorder="1" applyAlignment="1" applyProtection="1">
      <alignment horizontal="center" vertical="center"/>
      <protection hidden="1"/>
    </xf>
    <xf numFmtId="0" fontId="34" fillId="0" borderId="29" xfId="2" applyFont="1" applyBorder="1" applyAlignment="1" applyProtection="1">
      <alignment horizontal="center" vertical="center"/>
      <protection hidden="1"/>
    </xf>
    <xf numFmtId="0" fontId="34" fillId="0" borderId="32" xfId="2" applyFont="1" applyBorder="1" applyAlignment="1" applyProtection="1">
      <alignment horizontal="center" vertical="center"/>
      <protection hidden="1"/>
    </xf>
    <xf numFmtId="0" fontId="34" fillId="0" borderId="37" xfId="2" applyFont="1" applyBorder="1" applyAlignment="1" applyProtection="1">
      <alignment horizontal="center" vertical="center"/>
      <protection hidden="1"/>
    </xf>
    <xf numFmtId="0" fontId="34" fillId="3" borderId="2" xfId="2" applyFont="1" applyFill="1" applyBorder="1" applyAlignment="1" applyProtection="1">
      <alignment horizontal="center" vertical="center"/>
      <protection hidden="1"/>
    </xf>
    <xf numFmtId="0" fontId="34" fillId="3" borderId="3" xfId="2" applyFont="1" applyFill="1" applyBorder="1" applyAlignment="1" applyProtection="1">
      <alignment horizontal="center" vertical="center"/>
      <protection hidden="1"/>
    </xf>
    <xf numFmtId="0" fontId="34" fillId="3" borderId="4" xfId="2" applyFont="1" applyFill="1" applyBorder="1" applyAlignment="1" applyProtection="1">
      <alignment horizontal="center" vertical="center"/>
      <protection hidden="1"/>
    </xf>
    <xf numFmtId="0" fontId="34" fillId="2" borderId="51" xfId="2" applyFont="1" applyFill="1" applyBorder="1" applyProtection="1">
      <alignment vertical="center"/>
      <protection hidden="1"/>
    </xf>
    <xf numFmtId="0" fontId="34" fillId="2" borderId="52" xfId="2" applyFont="1" applyFill="1" applyBorder="1" applyProtection="1">
      <alignment vertical="center"/>
      <protection hidden="1"/>
    </xf>
    <xf numFmtId="0" fontId="34" fillId="2" borderId="53" xfId="2" applyFont="1" applyFill="1" applyBorder="1" applyProtection="1">
      <alignment vertical="center"/>
      <protection hidden="1"/>
    </xf>
    <xf numFmtId="3" fontId="34" fillId="2" borderId="51" xfId="2" applyNumberFormat="1" applyFont="1" applyFill="1" applyBorder="1" applyAlignment="1" applyProtection="1">
      <alignment horizontal="center" vertical="center" wrapText="1"/>
      <protection hidden="1"/>
    </xf>
    <xf numFmtId="3" fontId="34" fillId="2" borderId="53" xfId="2" applyNumberFormat="1" applyFont="1" applyFill="1" applyBorder="1" applyAlignment="1" applyProtection="1">
      <alignment horizontal="center" vertical="center" wrapText="1"/>
      <protection hidden="1"/>
    </xf>
    <xf numFmtId="0" fontId="34" fillId="2" borderId="54" xfId="2" applyFont="1" applyFill="1" applyBorder="1" applyAlignment="1" applyProtection="1">
      <alignment horizontal="center" vertical="center"/>
      <protection hidden="1"/>
    </xf>
    <xf numFmtId="0" fontId="34" fillId="2" borderId="55" xfId="2" applyFont="1" applyFill="1" applyBorder="1" applyAlignment="1" applyProtection="1">
      <alignment horizontal="center" vertical="center"/>
      <protection hidden="1"/>
    </xf>
    <xf numFmtId="0" fontId="34" fillId="2" borderId="56" xfId="2" applyFont="1" applyFill="1" applyBorder="1" applyAlignment="1" applyProtection="1">
      <alignment horizontal="center" vertical="center"/>
      <protection hidden="1"/>
    </xf>
    <xf numFmtId="3" fontId="34" fillId="2" borderId="54" xfId="2" applyNumberFormat="1" applyFont="1" applyFill="1" applyBorder="1" applyAlignment="1" applyProtection="1">
      <alignment horizontal="center" vertical="center" wrapText="1"/>
      <protection hidden="1"/>
    </xf>
    <xf numFmtId="3" fontId="34" fillId="2" borderId="56" xfId="2" applyNumberFormat="1" applyFont="1" applyFill="1" applyBorder="1" applyAlignment="1" applyProtection="1">
      <alignment horizontal="center" vertical="center" wrapText="1"/>
      <protection hidden="1"/>
    </xf>
    <xf numFmtId="0" fontId="34" fillId="3" borderId="2" xfId="2" applyFont="1" applyFill="1" applyBorder="1" applyAlignment="1" applyProtection="1">
      <alignment horizontal="center" vertical="center" wrapText="1"/>
      <protection hidden="1"/>
    </xf>
    <xf numFmtId="0" fontId="34" fillId="3" borderId="4" xfId="2" applyFont="1" applyFill="1" applyBorder="1" applyAlignment="1" applyProtection="1">
      <alignment horizontal="center" vertical="center" wrapText="1"/>
      <protection hidden="1"/>
    </xf>
    <xf numFmtId="0" fontId="34" fillId="2" borderId="57" xfId="2" applyFont="1" applyFill="1" applyBorder="1" applyAlignment="1" applyProtection="1">
      <alignment horizontal="center" vertical="center"/>
      <protection hidden="1"/>
    </xf>
    <xf numFmtId="0" fontId="34" fillId="2" borderId="58" xfId="2" applyFont="1" applyFill="1" applyBorder="1" applyAlignment="1" applyProtection="1">
      <alignment horizontal="center" vertical="center"/>
      <protection hidden="1"/>
    </xf>
    <xf numFmtId="0" fontId="34" fillId="2" borderId="59" xfId="2" applyFont="1" applyFill="1" applyBorder="1" applyAlignment="1" applyProtection="1">
      <alignment horizontal="center" vertical="center"/>
      <protection hidden="1"/>
    </xf>
    <xf numFmtId="3" fontId="34" fillId="2" borderId="57" xfId="2" applyNumberFormat="1" applyFont="1" applyFill="1" applyBorder="1" applyAlignment="1" applyProtection="1">
      <alignment horizontal="center" vertical="center" wrapText="1"/>
      <protection hidden="1"/>
    </xf>
    <xf numFmtId="3" fontId="34" fillId="2" borderId="59" xfId="2" applyNumberFormat="1" applyFont="1" applyFill="1" applyBorder="1" applyAlignment="1" applyProtection="1">
      <alignment horizontal="center" vertical="center" wrapText="1"/>
      <protection hidden="1"/>
    </xf>
    <xf numFmtId="176" fontId="17" fillId="6" borderId="0" xfId="0" applyNumberFormat="1" applyFont="1" applyFill="1" applyAlignment="1" applyProtection="1">
      <alignment horizontal="right" vertical="center"/>
      <protection hidden="1"/>
    </xf>
    <xf numFmtId="176" fontId="17" fillId="5" borderId="0" xfId="0" applyNumberFormat="1" applyFont="1" applyFill="1" applyAlignment="1" applyProtection="1">
      <alignment horizontal="right" vertical="center"/>
      <protection hidden="1"/>
    </xf>
    <xf numFmtId="0" fontId="16" fillId="3" borderId="0" xfId="2" applyFont="1" applyFill="1" applyAlignment="1" applyProtection="1">
      <alignment horizontal="center" vertical="center"/>
      <protection hidden="1"/>
    </xf>
    <xf numFmtId="0" fontId="16" fillId="3" borderId="0" xfId="0" applyFont="1" applyFill="1" applyAlignment="1" applyProtection="1">
      <alignment horizontal="distributed" vertical="center"/>
      <protection hidden="1"/>
    </xf>
    <xf numFmtId="0" fontId="16" fillId="5" borderId="0" xfId="0" applyFont="1" applyFill="1" applyAlignment="1">
      <alignment horizontal="left" vertical="center" shrinkToFit="1"/>
    </xf>
    <xf numFmtId="0" fontId="21" fillId="5" borderId="0" xfId="0" applyFont="1" applyFill="1" applyAlignment="1" applyProtection="1">
      <alignment horizontal="left" vertical="center"/>
      <protection hidden="1"/>
    </xf>
    <xf numFmtId="177" fontId="16" fillId="5" borderId="0" xfId="0" applyNumberFormat="1" applyFont="1" applyFill="1" applyAlignment="1">
      <alignment horizontal="left" vertical="center" shrinkToFit="1"/>
    </xf>
    <xf numFmtId="177" fontId="21" fillId="5" borderId="0" xfId="0" applyNumberFormat="1" applyFont="1" applyFill="1" applyAlignment="1" applyProtection="1">
      <alignment horizontal="left" vertical="center" shrinkToFit="1"/>
      <protection hidden="1"/>
    </xf>
    <xf numFmtId="177" fontId="16" fillId="5" borderId="0" xfId="0" applyNumberFormat="1" applyFont="1" applyFill="1" applyAlignment="1">
      <alignment horizontal="left" vertical="center"/>
    </xf>
    <xf numFmtId="177" fontId="21" fillId="5" borderId="0" xfId="0" applyNumberFormat="1" applyFont="1" applyFill="1" applyAlignment="1" applyProtection="1">
      <alignment horizontal="left" vertical="center"/>
      <protection hidden="1"/>
    </xf>
    <xf numFmtId="0" fontId="16" fillId="5" borderId="0" xfId="0" applyFont="1" applyFill="1" applyAlignment="1">
      <alignment horizontal="left" vertical="center"/>
    </xf>
    <xf numFmtId="0" fontId="15" fillId="0" borderId="0" xfId="0" applyFont="1" applyAlignment="1" applyProtection="1">
      <alignment horizontal="left" vertical="center" wrapText="1"/>
      <protection hidden="1"/>
    </xf>
    <xf numFmtId="0" fontId="20" fillId="0" borderId="0" xfId="0" applyFont="1" applyAlignment="1" applyProtection="1">
      <alignment horizontal="center" vertical="center"/>
      <protection hidden="1"/>
    </xf>
    <xf numFmtId="0" fontId="25" fillId="4" borderId="0" xfId="0" applyFont="1" applyFill="1" applyProtection="1">
      <alignment vertical="center"/>
      <protection hidden="1"/>
    </xf>
    <xf numFmtId="0" fontId="0" fillId="4" borderId="0" xfId="0" applyFill="1">
      <alignment vertical="center"/>
    </xf>
    <xf numFmtId="0" fontId="25" fillId="0" borderId="0" xfId="0" applyFont="1" applyProtection="1">
      <alignment vertical="center"/>
      <protection hidden="1"/>
    </xf>
    <xf numFmtId="0" fontId="0" fillId="0" borderId="0" xfId="0">
      <alignment vertical="center"/>
    </xf>
    <xf numFmtId="0" fontId="16" fillId="3" borderId="13" xfId="0" applyFont="1" applyFill="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177" fontId="17" fillId="5" borderId="2" xfId="0" applyNumberFormat="1" applyFont="1" applyFill="1" applyBorder="1" applyAlignment="1" applyProtection="1">
      <alignment horizontal="left" vertical="center"/>
      <protection hidden="1"/>
    </xf>
    <xf numFmtId="177" fontId="17" fillId="5" borderId="3" xfId="0" applyNumberFormat="1" applyFont="1" applyFill="1" applyBorder="1" applyAlignment="1" applyProtection="1">
      <alignment horizontal="left" vertical="center"/>
      <protection hidden="1"/>
    </xf>
    <xf numFmtId="177" fontId="17" fillId="5" borderId="4" xfId="0" applyNumberFormat="1" applyFont="1" applyFill="1" applyBorder="1" applyAlignment="1" applyProtection="1">
      <alignment horizontal="left" vertical="center"/>
      <protection hidden="1"/>
    </xf>
    <xf numFmtId="177" fontId="21" fillId="5" borderId="2" xfId="0" applyNumberFormat="1" applyFont="1" applyFill="1" applyBorder="1" applyProtection="1">
      <alignment vertical="center"/>
      <protection hidden="1"/>
    </xf>
    <xf numFmtId="177" fontId="21" fillId="5" borderId="3" xfId="0" applyNumberFormat="1" applyFont="1" applyFill="1" applyBorder="1" applyProtection="1">
      <alignment vertical="center"/>
      <protection hidden="1"/>
    </xf>
    <xf numFmtId="177" fontId="21" fillId="5" borderId="4" xfId="0" applyNumberFormat="1" applyFont="1" applyFill="1" applyBorder="1" applyProtection="1">
      <alignment vertical="center"/>
      <protection hidden="1"/>
    </xf>
    <xf numFmtId="177" fontId="21" fillId="5" borderId="2" xfId="1" applyNumberFormat="1" applyFont="1" applyFill="1" applyBorder="1" applyAlignment="1" applyProtection="1">
      <alignment vertical="center"/>
      <protection hidden="1"/>
    </xf>
    <xf numFmtId="177" fontId="21" fillId="5" borderId="3" xfId="1" applyNumberFormat="1" applyFont="1" applyFill="1" applyBorder="1" applyAlignment="1" applyProtection="1">
      <alignment vertical="center"/>
      <protection hidden="1"/>
    </xf>
    <xf numFmtId="177" fontId="21" fillId="5" borderId="4" xfId="1" applyNumberFormat="1" applyFont="1" applyFill="1" applyBorder="1" applyAlignment="1" applyProtection="1">
      <alignment vertical="center"/>
      <protection hidden="1"/>
    </xf>
    <xf numFmtId="0" fontId="22" fillId="0" borderId="2"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38" fontId="22" fillId="2" borderId="2" xfId="5" applyFont="1" applyFill="1" applyBorder="1" applyAlignment="1" applyProtection="1">
      <alignment horizontal="center" vertical="center"/>
      <protection locked="0"/>
    </xf>
    <xf numFmtId="38" fontId="22" fillId="2" borderId="3" xfId="5" applyFont="1" applyFill="1" applyBorder="1" applyAlignment="1" applyProtection="1">
      <alignment horizontal="center" vertical="center"/>
      <protection locked="0"/>
    </xf>
    <xf numFmtId="38" fontId="23" fillId="2" borderId="2" xfId="5" applyFont="1" applyFill="1" applyBorder="1" applyAlignment="1" applyProtection="1">
      <alignment horizontal="center" vertical="center"/>
      <protection hidden="1"/>
    </xf>
    <xf numFmtId="38" fontId="23" fillId="2" borderId="3" xfId="5" applyFont="1" applyFill="1" applyBorder="1" applyAlignment="1" applyProtection="1">
      <alignment horizontal="center" vertical="center"/>
      <protection hidden="1"/>
    </xf>
    <xf numFmtId="177" fontId="17" fillId="5" borderId="2" xfId="0" applyNumberFormat="1" applyFont="1" applyFill="1" applyBorder="1" applyAlignment="1" applyProtection="1">
      <alignment horizontal="left" vertical="center" shrinkToFit="1"/>
      <protection hidden="1"/>
    </xf>
    <xf numFmtId="177" fontId="17" fillId="5" borderId="3" xfId="0" applyNumberFormat="1" applyFont="1" applyFill="1" applyBorder="1" applyAlignment="1" applyProtection="1">
      <alignment horizontal="left" vertical="center" shrinkToFit="1"/>
      <protection hidden="1"/>
    </xf>
    <xf numFmtId="177" fontId="17" fillId="5" borderId="4" xfId="0" applyNumberFormat="1" applyFont="1" applyFill="1" applyBorder="1" applyAlignment="1" applyProtection="1">
      <alignment horizontal="left" vertical="center" shrinkToFit="1"/>
      <protection hidden="1"/>
    </xf>
    <xf numFmtId="177" fontId="17" fillId="5" borderId="2" xfId="1" applyNumberFormat="1" applyFont="1" applyFill="1" applyBorder="1" applyAlignment="1" applyProtection="1">
      <alignment horizontal="left" vertical="center"/>
      <protection hidden="1"/>
    </xf>
    <xf numFmtId="177" fontId="17" fillId="5" borderId="3" xfId="1" applyNumberFormat="1" applyFont="1" applyFill="1" applyBorder="1" applyAlignment="1" applyProtection="1">
      <alignment horizontal="left" vertical="center"/>
      <protection hidden="1"/>
    </xf>
    <xf numFmtId="177" fontId="17" fillId="5" borderId="4" xfId="1" applyNumberFormat="1" applyFont="1" applyFill="1" applyBorder="1" applyAlignment="1" applyProtection="1">
      <alignment horizontal="left" vertical="center"/>
      <protection hidden="1"/>
    </xf>
    <xf numFmtId="0" fontId="51" fillId="0" borderId="0" xfId="0" applyFont="1" applyAlignment="1">
      <alignment horizontal="center" vertical="center"/>
    </xf>
    <xf numFmtId="0" fontId="51" fillId="0" borderId="0" xfId="0" applyFont="1" applyAlignment="1" applyProtection="1">
      <alignment horizontal="center" vertical="center"/>
      <protection hidden="1"/>
    </xf>
    <xf numFmtId="0" fontId="21" fillId="2" borderId="3" xfId="0" applyFont="1" applyFill="1" applyBorder="1" applyAlignment="1" applyProtection="1">
      <alignment horizontal="center" vertical="center"/>
      <protection hidden="1"/>
    </xf>
    <xf numFmtId="0" fontId="17" fillId="2" borderId="3" xfId="0" applyFont="1" applyFill="1" applyBorder="1" applyAlignment="1" applyProtection="1">
      <alignment horizontal="center" vertical="center"/>
      <protection locked="0"/>
    </xf>
    <xf numFmtId="0" fontId="21" fillId="0" borderId="0" xfId="0" applyFont="1" applyAlignment="1" applyProtection="1">
      <alignment vertical="top" wrapText="1"/>
      <protection hidden="1"/>
    </xf>
    <xf numFmtId="176" fontId="26" fillId="5" borderId="10" xfId="2" applyNumberFormat="1" applyFont="1" applyFill="1" applyBorder="1" applyAlignment="1">
      <alignment horizontal="right" vertical="center"/>
    </xf>
    <xf numFmtId="176" fontId="26" fillId="5" borderId="11" xfId="2" applyNumberFormat="1" applyFont="1" applyFill="1" applyBorder="1" applyAlignment="1">
      <alignment horizontal="right" vertical="center"/>
    </xf>
    <xf numFmtId="0" fontId="24" fillId="3" borderId="15" xfId="2" applyFont="1" applyFill="1" applyBorder="1" applyAlignment="1">
      <alignment horizontal="center" vertical="center"/>
    </xf>
    <xf numFmtId="0" fontId="24" fillId="3" borderId="0" xfId="2" applyFont="1" applyFill="1" applyAlignment="1">
      <alignment horizontal="center" vertical="center"/>
    </xf>
    <xf numFmtId="0" fontId="24" fillId="3" borderId="5" xfId="2" applyFont="1" applyFill="1" applyBorder="1" applyAlignment="1">
      <alignment horizontal="center" vertical="center"/>
    </xf>
    <xf numFmtId="0" fontId="24" fillId="3" borderId="12" xfId="2" applyFont="1" applyFill="1" applyBorder="1" applyAlignment="1">
      <alignment horizontal="center" vertical="center"/>
    </xf>
    <xf numFmtId="0" fontId="24" fillId="3" borderId="13" xfId="2" applyFont="1" applyFill="1" applyBorder="1" applyAlignment="1">
      <alignment horizontal="center" vertical="center"/>
    </xf>
    <xf numFmtId="0" fontId="24" fillId="3" borderId="14" xfId="2" applyFont="1" applyFill="1" applyBorder="1" applyAlignment="1">
      <alignment horizontal="center" vertical="center"/>
    </xf>
    <xf numFmtId="0" fontId="17" fillId="0" borderId="0" xfId="2" applyFont="1" applyAlignment="1">
      <alignment horizontal="center" vertical="center"/>
    </xf>
    <xf numFmtId="0" fontId="0" fillId="0" borderId="0" xfId="0" applyAlignment="1">
      <alignment horizontal="center" vertical="center"/>
    </xf>
    <xf numFmtId="176" fontId="16" fillId="6" borderId="10" xfId="2" applyNumberFormat="1" applyFont="1" applyFill="1" applyBorder="1" applyAlignment="1">
      <alignment horizontal="right" vertical="center"/>
    </xf>
    <xf numFmtId="176" fontId="16" fillId="6" borderId="11" xfId="2" applyNumberFormat="1" applyFont="1" applyFill="1" applyBorder="1" applyAlignment="1">
      <alignment horizontal="right" vertical="center"/>
    </xf>
    <xf numFmtId="176" fontId="58" fillId="6" borderId="10" xfId="2" applyNumberFormat="1" applyFont="1" applyFill="1" applyBorder="1" applyAlignment="1">
      <alignment horizontal="right" vertical="center"/>
    </xf>
    <xf numFmtId="176" fontId="58" fillId="6" borderId="11" xfId="2" applyNumberFormat="1" applyFont="1" applyFill="1" applyBorder="1" applyAlignment="1">
      <alignment horizontal="right" vertical="center"/>
    </xf>
    <xf numFmtId="0" fontId="24" fillId="0" borderId="12" xfId="2" applyFont="1" applyBorder="1" applyAlignment="1">
      <alignment horizontal="center" vertical="center"/>
    </xf>
    <xf numFmtId="0" fontId="24" fillId="0" borderId="13" xfId="2" applyFont="1" applyBorder="1" applyAlignment="1">
      <alignment horizontal="center" vertical="center"/>
    </xf>
    <xf numFmtId="0" fontId="24" fillId="0" borderId="14" xfId="2" applyFont="1" applyBorder="1" applyAlignment="1">
      <alignment horizontal="center" vertical="center"/>
    </xf>
    <xf numFmtId="0" fontId="59" fillId="0" borderId="12" xfId="2" applyFont="1" applyBorder="1" applyAlignment="1">
      <alignment horizontal="center" vertical="center"/>
    </xf>
    <xf numFmtId="0" fontId="59" fillId="0" borderId="13" xfId="2" applyFont="1" applyBorder="1" applyAlignment="1">
      <alignment horizontal="center" vertical="center"/>
    </xf>
    <xf numFmtId="0" fontId="59" fillId="0" borderId="14" xfId="2" applyFont="1" applyBorder="1" applyAlignment="1">
      <alignment horizontal="center" vertical="center"/>
    </xf>
    <xf numFmtId="0" fontId="17" fillId="0" borderId="9"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5" xfId="2" applyFont="1" applyBorder="1" applyAlignment="1">
      <alignment horizontal="center" vertical="center" wrapText="1" shrinkToFit="1"/>
    </xf>
    <xf numFmtId="0" fontId="17" fillId="0" borderId="0" xfId="2" applyFont="1" applyAlignment="1">
      <alignment horizontal="center" vertical="center" wrapText="1" shrinkToFit="1"/>
    </xf>
    <xf numFmtId="0" fontId="17" fillId="0" borderId="12" xfId="2" applyFont="1" applyBorder="1" applyAlignment="1">
      <alignment horizontal="center" vertical="center" wrapText="1" shrinkToFit="1"/>
    </xf>
    <xf numFmtId="0" fontId="17" fillId="0" borderId="13" xfId="2" applyFont="1" applyBorder="1" applyAlignment="1">
      <alignment horizontal="center" vertical="center" wrapText="1" shrinkToFit="1"/>
    </xf>
    <xf numFmtId="177" fontId="16" fillId="0" borderId="1" xfId="0" applyNumberFormat="1" applyFont="1" applyBorder="1" applyAlignment="1">
      <alignment horizontal="center" vertical="center" shrinkToFit="1"/>
    </xf>
    <xf numFmtId="38" fontId="16" fillId="6" borderId="3" xfId="1" applyFont="1" applyFill="1" applyBorder="1" applyAlignment="1" applyProtection="1">
      <alignment vertical="center"/>
      <protection locked="0"/>
    </xf>
    <xf numFmtId="0" fontId="57" fillId="0" borderId="9" xfId="2" applyFont="1" applyBorder="1" applyAlignment="1">
      <alignment horizontal="center" vertical="center" wrapText="1" shrinkToFit="1"/>
    </xf>
    <xf numFmtId="0" fontId="57" fillId="0" borderId="10" xfId="2" applyFont="1" applyBorder="1" applyAlignment="1">
      <alignment horizontal="center" vertical="center" wrapText="1" shrinkToFit="1"/>
    </xf>
    <xf numFmtId="0" fontId="57" fillId="0" borderId="15" xfId="2" applyFont="1" applyBorder="1" applyAlignment="1">
      <alignment horizontal="center" vertical="center" wrapText="1" shrinkToFit="1"/>
    </xf>
    <xf numFmtId="0" fontId="57" fillId="0" borderId="0" xfId="2" applyFont="1" applyAlignment="1">
      <alignment horizontal="center" vertical="center" wrapText="1" shrinkToFit="1"/>
    </xf>
    <xf numFmtId="0" fontId="57" fillId="0" borderId="12" xfId="2" applyFont="1" applyBorder="1" applyAlignment="1">
      <alignment horizontal="center" vertical="center" wrapText="1" shrinkToFit="1"/>
    </xf>
    <xf numFmtId="0" fontId="57" fillId="0" borderId="13" xfId="2" applyFont="1" applyBorder="1" applyAlignment="1">
      <alignment horizontal="center" vertical="center" wrapText="1" shrinkToFit="1"/>
    </xf>
    <xf numFmtId="177" fontId="58" fillId="0" borderId="1" xfId="0" applyNumberFormat="1" applyFont="1" applyBorder="1" applyAlignment="1">
      <alignment horizontal="center" vertical="center" shrinkToFit="1"/>
    </xf>
    <xf numFmtId="38" fontId="21" fillId="6" borderId="3" xfId="1" applyFont="1" applyFill="1" applyBorder="1" applyAlignment="1" applyProtection="1">
      <alignment vertical="center"/>
      <protection locked="0"/>
    </xf>
    <xf numFmtId="38" fontId="26" fillId="2" borderId="3" xfId="1" applyFont="1" applyFill="1" applyBorder="1" applyAlignment="1">
      <alignment vertical="center" shrinkToFit="1"/>
    </xf>
    <xf numFmtId="38" fontId="27" fillId="2" borderId="3" xfId="1" applyFont="1" applyFill="1" applyBorder="1" applyAlignment="1">
      <alignment vertical="center" shrinkToFit="1"/>
    </xf>
    <xf numFmtId="38" fontId="26" fillId="4" borderId="2" xfId="1" applyFont="1" applyFill="1" applyBorder="1" applyAlignment="1">
      <alignment vertical="center" shrinkToFit="1"/>
    </xf>
    <xf numFmtId="38" fontId="26" fillId="4" borderId="3" xfId="1" applyFont="1" applyFill="1" applyBorder="1" applyAlignment="1">
      <alignment vertical="center" shrinkToFit="1"/>
    </xf>
    <xf numFmtId="38" fontId="27" fillId="4" borderId="2" xfId="1" applyFont="1" applyFill="1" applyBorder="1" applyAlignment="1">
      <alignment vertical="center" shrinkToFit="1"/>
    </xf>
    <xf numFmtId="38" fontId="27" fillId="4" borderId="3" xfId="1" applyFont="1" applyFill="1" applyBorder="1" applyAlignment="1">
      <alignment vertical="center" shrinkToFit="1"/>
    </xf>
    <xf numFmtId="38" fontId="26" fillId="6" borderId="3" xfId="1" applyFont="1" applyFill="1" applyBorder="1" applyAlignment="1">
      <alignment vertical="center" shrinkToFit="1"/>
    </xf>
    <xf numFmtId="38" fontId="27" fillId="6" borderId="3" xfId="1" applyFont="1" applyFill="1" applyBorder="1" applyAlignment="1">
      <alignment vertical="center" shrinkToFit="1"/>
    </xf>
    <xf numFmtId="176" fontId="16" fillId="0" borderId="2" xfId="2" applyNumberFormat="1" applyFont="1" applyBorder="1" applyAlignment="1" applyProtection="1">
      <alignment horizontal="center" vertical="center"/>
      <protection locked="0"/>
    </xf>
    <xf numFmtId="176" fontId="16" fillId="0" borderId="3" xfId="2" applyNumberFormat="1" applyFont="1" applyBorder="1" applyAlignment="1" applyProtection="1">
      <alignment horizontal="center" vertical="center"/>
      <protection locked="0"/>
    </xf>
    <xf numFmtId="176" fontId="16" fillId="0" borderId="4" xfId="2" applyNumberFormat="1" applyFont="1" applyBorder="1" applyAlignment="1" applyProtection="1">
      <alignment horizontal="center" vertical="center"/>
      <protection locked="0"/>
    </xf>
    <xf numFmtId="38" fontId="16" fillId="6" borderId="2" xfId="1" applyFont="1" applyFill="1" applyBorder="1" applyAlignment="1" applyProtection="1">
      <alignment vertical="center"/>
      <protection locked="0"/>
    </xf>
    <xf numFmtId="176" fontId="58" fillId="0" borderId="2" xfId="2" applyNumberFormat="1" applyFont="1" applyBorder="1" applyAlignment="1" applyProtection="1">
      <alignment horizontal="center" vertical="center"/>
      <protection locked="0"/>
    </xf>
    <xf numFmtId="176" fontId="58" fillId="0" borderId="3" xfId="2" applyNumberFormat="1" applyFont="1" applyBorder="1" applyAlignment="1" applyProtection="1">
      <alignment horizontal="center" vertical="center"/>
      <protection locked="0"/>
    </xf>
    <xf numFmtId="176" fontId="58" fillId="0" borderId="4" xfId="2" applyNumberFormat="1" applyFont="1" applyBorder="1" applyAlignment="1" applyProtection="1">
      <alignment horizontal="center" vertical="center"/>
      <protection locked="0"/>
    </xf>
    <xf numFmtId="38" fontId="21" fillId="6" borderId="2" xfId="1" applyFont="1" applyFill="1" applyBorder="1" applyAlignment="1" applyProtection="1">
      <alignment vertical="center"/>
      <protection locked="0"/>
    </xf>
    <xf numFmtId="38" fontId="16" fillId="2" borderId="2" xfId="1" applyFont="1" applyFill="1" applyBorder="1" applyAlignment="1" applyProtection="1">
      <alignment vertical="center"/>
      <protection locked="0"/>
    </xf>
    <xf numFmtId="38" fontId="16" fillId="2" borderId="3" xfId="1" applyFont="1" applyFill="1" applyBorder="1" applyAlignment="1" applyProtection="1">
      <alignment vertical="center"/>
      <protection locked="0"/>
    </xf>
    <xf numFmtId="38" fontId="21" fillId="2" borderId="2" xfId="1" applyFont="1" applyFill="1" applyBorder="1" applyAlignment="1" applyProtection="1">
      <alignment vertical="center"/>
      <protection locked="0"/>
    </xf>
    <xf numFmtId="38" fontId="21" fillId="2" borderId="3" xfId="1" applyFont="1" applyFill="1" applyBorder="1" applyAlignment="1" applyProtection="1">
      <alignment vertical="center"/>
      <protection locked="0"/>
    </xf>
    <xf numFmtId="0" fontId="29" fillId="0" borderId="2" xfId="2" quotePrefix="1" applyFont="1" applyBorder="1" applyAlignment="1">
      <alignment horizontal="center" vertical="center"/>
    </xf>
    <xf numFmtId="0" fontId="29" fillId="0" borderId="3" xfId="2" quotePrefix="1" applyFont="1" applyBorder="1" applyAlignment="1">
      <alignment horizontal="center" vertical="center"/>
    </xf>
    <xf numFmtId="0" fontId="29" fillId="0" borderId="4" xfId="2" quotePrefix="1" applyFont="1" applyBorder="1" applyAlignment="1">
      <alignment horizontal="center" vertical="center"/>
    </xf>
    <xf numFmtId="0" fontId="60" fillId="0" borderId="2" xfId="2" quotePrefix="1" applyFont="1" applyBorder="1" applyAlignment="1">
      <alignment horizontal="center" vertical="center"/>
    </xf>
    <xf numFmtId="0" fontId="60" fillId="0" borderId="3" xfId="2" applyFont="1" applyBorder="1" applyAlignment="1">
      <alignment horizontal="center" vertical="center"/>
    </xf>
    <xf numFmtId="0" fontId="60" fillId="0" borderId="4" xfId="2" applyFont="1" applyBorder="1" applyAlignment="1">
      <alignment horizontal="center" vertical="center"/>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protection locked="0"/>
    </xf>
    <xf numFmtId="0" fontId="17" fillId="4" borderId="11" xfId="0" applyFont="1" applyFill="1" applyBorder="1" applyAlignment="1" applyProtection="1">
      <alignment horizontal="left" vertical="top"/>
      <protection locked="0"/>
    </xf>
    <xf numFmtId="0" fontId="17" fillId="4" borderId="15" xfId="0" applyFont="1" applyFill="1" applyBorder="1" applyAlignment="1" applyProtection="1">
      <alignment horizontal="left" vertical="top"/>
      <protection locked="0"/>
    </xf>
    <xf numFmtId="0" fontId="17" fillId="4" borderId="0" xfId="0" applyFont="1" applyFill="1" applyAlignment="1" applyProtection="1">
      <alignment horizontal="left" vertical="top"/>
      <protection locked="0"/>
    </xf>
    <xf numFmtId="0" fontId="17" fillId="4" borderId="5" xfId="0" applyFont="1" applyFill="1" applyBorder="1" applyAlignment="1" applyProtection="1">
      <alignment horizontal="left" vertical="top"/>
      <protection locked="0"/>
    </xf>
    <xf numFmtId="0" fontId="17" fillId="4" borderId="12" xfId="0" applyFont="1" applyFill="1" applyBorder="1" applyAlignment="1" applyProtection="1">
      <alignment horizontal="left" vertical="top"/>
      <protection locked="0"/>
    </xf>
    <xf numFmtId="0" fontId="17" fillId="4" borderId="13" xfId="0" applyFont="1" applyFill="1" applyBorder="1" applyAlignment="1" applyProtection="1">
      <alignment horizontal="left" vertical="top"/>
      <protection locked="0"/>
    </xf>
    <xf numFmtId="0" fontId="17" fillId="4" borderId="14" xfId="0" applyFont="1" applyFill="1" applyBorder="1" applyAlignment="1" applyProtection="1">
      <alignment horizontal="left" vertical="top"/>
      <protection locked="0"/>
    </xf>
    <xf numFmtId="0" fontId="21" fillId="2" borderId="9" xfId="0" applyFont="1" applyFill="1" applyBorder="1" applyAlignment="1" applyProtection="1">
      <alignment horizontal="left" vertical="top" wrapText="1"/>
      <protection locked="0"/>
    </xf>
    <xf numFmtId="0" fontId="21" fillId="2" borderId="10" xfId="0" applyFont="1" applyFill="1" applyBorder="1" applyAlignment="1" applyProtection="1">
      <alignment horizontal="left" vertical="top"/>
      <protection locked="0"/>
    </xf>
    <xf numFmtId="0" fontId="21" fillId="2" borderId="11" xfId="0" applyFont="1" applyFill="1" applyBorder="1" applyAlignment="1" applyProtection="1">
      <alignment horizontal="left" vertical="top"/>
      <protection locked="0"/>
    </xf>
    <xf numFmtId="0" fontId="21" fillId="2" borderId="15" xfId="0" applyFont="1" applyFill="1" applyBorder="1" applyAlignment="1" applyProtection="1">
      <alignment horizontal="left" vertical="top"/>
      <protection locked="0"/>
    </xf>
    <xf numFmtId="0" fontId="21" fillId="2" borderId="0" xfId="0" applyFont="1" applyFill="1" applyAlignment="1" applyProtection="1">
      <alignment horizontal="left" vertical="top"/>
      <protection locked="0"/>
    </xf>
    <xf numFmtId="0" fontId="21" fillId="2" borderId="5" xfId="0" applyFont="1" applyFill="1" applyBorder="1" applyAlignment="1" applyProtection="1">
      <alignment horizontal="left" vertical="top"/>
      <protection locked="0"/>
    </xf>
    <xf numFmtId="0" fontId="21" fillId="2" borderId="12" xfId="0" applyFont="1" applyFill="1" applyBorder="1" applyAlignment="1" applyProtection="1">
      <alignment horizontal="left" vertical="top"/>
      <protection locked="0"/>
    </xf>
    <xf numFmtId="0" fontId="21" fillId="2" borderId="13" xfId="0" applyFont="1" applyFill="1" applyBorder="1" applyAlignment="1" applyProtection="1">
      <alignment horizontal="left" vertical="top"/>
      <protection locked="0"/>
    </xf>
    <xf numFmtId="0" fontId="21" fillId="2" borderId="14" xfId="0" applyFont="1" applyFill="1" applyBorder="1" applyAlignment="1" applyProtection="1">
      <alignment horizontal="left" vertical="top"/>
      <protection locked="0"/>
    </xf>
    <xf numFmtId="0" fontId="61" fillId="0" borderId="79" xfId="34" applyFont="1" applyBorder="1" applyAlignment="1">
      <alignment horizontal="center" vertical="distributed" textRotation="255" wrapText="1" justifyLastLine="1"/>
    </xf>
    <xf numFmtId="0" fontId="61" fillId="0" borderId="49" xfId="34" applyFont="1" applyBorder="1" applyAlignment="1">
      <alignment horizontal="center" vertical="distributed" textRotation="255" wrapText="1" justifyLastLine="1"/>
    </xf>
    <xf numFmtId="0" fontId="61" fillId="0" borderId="68" xfId="34" applyFont="1" applyBorder="1" applyAlignment="1">
      <alignment horizontal="center" vertical="distributed" textRotation="255" wrapText="1" justifyLastLine="1"/>
    </xf>
    <xf numFmtId="0" fontId="61" fillId="0" borderId="0" xfId="34" applyFont="1" applyAlignment="1">
      <alignment horizontal="center" vertical="distributed" textRotation="255" wrapText="1" justifyLastLine="1"/>
    </xf>
    <xf numFmtId="0" fontId="61" fillId="0" borderId="63" xfId="34" applyFont="1" applyBorder="1" applyAlignment="1">
      <alignment horizontal="center" vertical="distributed" textRotation="255" wrapText="1" justifyLastLine="1"/>
    </xf>
    <xf numFmtId="0" fontId="61" fillId="0" borderId="50" xfId="34" applyFont="1" applyBorder="1" applyAlignment="1">
      <alignment horizontal="center" vertical="distributed" textRotation="255" wrapText="1" justifyLastLine="1"/>
    </xf>
    <xf numFmtId="0" fontId="61" fillId="0" borderId="44" xfId="34" applyFont="1" applyBorder="1" applyAlignment="1">
      <alignment horizontal="distributed" vertical="center"/>
    </xf>
    <xf numFmtId="0" fontId="61" fillId="0" borderId="3" xfId="34" applyFont="1" applyBorder="1" applyAlignment="1">
      <alignment horizontal="distributed" vertical="center"/>
    </xf>
    <xf numFmtId="0" fontId="61" fillId="0" borderId="47" xfId="34" applyFont="1" applyBorder="1" applyAlignment="1">
      <alignment horizontal="distributed" vertical="center"/>
    </xf>
    <xf numFmtId="0" fontId="61" fillId="0" borderId="90" xfId="34" applyFont="1" applyBorder="1" applyAlignment="1">
      <alignment horizontal="distributed" vertical="center" wrapText="1"/>
    </xf>
    <xf numFmtId="0" fontId="61" fillId="0" borderId="79" xfId="34" applyFont="1" applyBorder="1" applyAlignment="1">
      <alignment horizontal="center" vertical="distributed" textRotation="255" justifyLastLine="1"/>
    </xf>
    <xf numFmtId="0" fontId="61" fillId="0" borderId="49" xfId="34" applyFont="1" applyBorder="1" applyAlignment="1">
      <alignment horizontal="center" vertical="distributed" textRotation="255" justifyLastLine="1"/>
    </xf>
    <xf numFmtId="0" fontId="61" fillId="0" borderId="80" xfId="34" applyFont="1" applyBorder="1" applyAlignment="1">
      <alignment horizontal="center" vertical="distributed" textRotation="255" justifyLastLine="1"/>
    </xf>
    <xf numFmtId="0" fontId="61" fillId="0" borderId="68" xfId="34" applyFont="1" applyBorder="1" applyAlignment="1">
      <alignment horizontal="center" vertical="distributed" textRotation="255" justifyLastLine="1"/>
    </xf>
    <xf numFmtId="0" fontId="61" fillId="0" borderId="0" xfId="34" applyFont="1" applyAlignment="1">
      <alignment horizontal="center" vertical="distributed" textRotation="255" justifyLastLine="1"/>
    </xf>
    <xf numFmtId="0" fontId="61" fillId="0" borderId="5" xfId="34" applyFont="1" applyBorder="1" applyAlignment="1">
      <alignment horizontal="center" vertical="distributed" textRotation="255" justifyLastLine="1"/>
    </xf>
    <xf numFmtId="0" fontId="61" fillId="0" borderId="63" xfId="34" applyFont="1" applyBorder="1" applyAlignment="1">
      <alignment horizontal="center" vertical="distributed" textRotation="255" justifyLastLine="1"/>
    </xf>
    <xf numFmtId="0" fontId="61" fillId="0" borderId="50" xfId="34" applyFont="1" applyBorder="1" applyAlignment="1">
      <alignment horizontal="center" vertical="distributed" textRotation="255" justifyLastLine="1"/>
    </xf>
    <xf numFmtId="0" fontId="61" fillId="0" borderId="64" xfId="34" applyFont="1" applyBorder="1" applyAlignment="1">
      <alignment horizontal="center" vertical="distributed" textRotation="255" justifyLastLine="1"/>
    </xf>
    <xf numFmtId="0" fontId="61" fillId="0" borderId="44" xfId="34" applyFont="1" applyBorder="1" applyAlignment="1">
      <alignment horizontal="distributed" vertical="center" wrapText="1"/>
    </xf>
    <xf numFmtId="0" fontId="68" fillId="0" borderId="3" xfId="34" applyFont="1" applyBorder="1" applyAlignment="1">
      <alignment horizontal="distributed" vertical="center" shrinkToFit="1"/>
    </xf>
    <xf numFmtId="0" fontId="68" fillId="0" borderId="3" xfId="34" applyFont="1" applyBorder="1" applyAlignment="1">
      <alignment horizontal="distributed" vertical="center" wrapText="1"/>
    </xf>
    <xf numFmtId="0" fontId="68" fillId="0" borderId="3" xfId="34" applyFont="1" applyBorder="1" applyAlignment="1">
      <alignment horizontal="distributed" vertical="center"/>
    </xf>
    <xf numFmtId="0" fontId="61" fillId="0" borderId="13" xfId="34" applyFont="1" applyBorder="1" applyAlignment="1">
      <alignment horizontal="distributed" vertical="center"/>
    </xf>
    <xf numFmtId="0" fontId="61" fillId="0" borderId="0" xfId="34" applyFont="1" applyAlignment="1">
      <alignment horizontal="distributed" vertical="center" wrapText="1"/>
    </xf>
    <xf numFmtId="0" fontId="61" fillId="0" borderId="9" xfId="34" applyFont="1" applyBorder="1" applyAlignment="1">
      <alignment horizontal="center" vertical="center" textRotation="255"/>
    </xf>
    <xf numFmtId="0" fontId="61" fillId="0" borderId="15" xfId="34" applyFont="1" applyBorder="1" applyAlignment="1">
      <alignment horizontal="center" vertical="center" textRotation="255"/>
    </xf>
    <xf numFmtId="0" fontId="61" fillId="0" borderId="10" xfId="34" applyFont="1" applyBorder="1" applyAlignment="1">
      <alignment horizontal="distributed" vertical="center" wrapText="1"/>
    </xf>
    <xf numFmtId="0" fontId="61" fillId="0" borderId="11" xfId="34" applyFont="1" applyBorder="1" applyAlignment="1">
      <alignment horizontal="center" vertical="center" wrapText="1"/>
    </xf>
    <xf numFmtId="0" fontId="61" fillId="0" borderId="5" xfId="34" applyFont="1" applyBorder="1" applyAlignment="1">
      <alignment horizontal="center" vertical="center" wrapText="1"/>
    </xf>
    <xf numFmtId="0" fontId="61" fillId="0" borderId="10" xfId="34" applyFont="1" applyBorder="1" applyAlignment="1">
      <alignment horizontal="distributed" vertical="center"/>
    </xf>
    <xf numFmtId="0" fontId="61" fillId="0" borderId="12" xfId="34" applyFont="1" applyBorder="1" applyAlignment="1">
      <alignment horizontal="center" vertical="center" textRotation="255"/>
    </xf>
    <xf numFmtId="0" fontId="61" fillId="0" borderId="3" xfId="34" applyFont="1" applyBorder="1" applyAlignment="1">
      <alignment horizontal="distributed" vertical="center" wrapText="1"/>
    </xf>
    <xf numFmtId="0" fontId="61" fillId="0" borderId="0" xfId="34" applyFont="1" applyAlignment="1">
      <alignment horizontal="distributed" vertical="center"/>
    </xf>
    <xf numFmtId="0" fontId="61" fillId="0" borderId="0" xfId="34" applyFont="1" applyAlignment="1">
      <alignment horizontal="left" vertical="center"/>
    </xf>
    <xf numFmtId="0" fontId="0" fillId="0" borderId="0" xfId="0" applyAlignment="1">
      <alignment horizontal="left" vertical="center"/>
    </xf>
    <xf numFmtId="0" fontId="66" fillId="0" borderId="0" xfId="32" applyFont="1" applyAlignment="1">
      <alignment horizontal="center" vertical="center"/>
    </xf>
    <xf numFmtId="0" fontId="61" fillId="7" borderId="28" xfId="34" applyFont="1" applyFill="1" applyBorder="1" applyAlignment="1">
      <alignment horizontal="distributed" vertical="center"/>
    </xf>
    <xf numFmtId="0" fontId="61" fillId="7" borderId="50" xfId="34" applyFont="1" applyFill="1" applyBorder="1" applyAlignment="1">
      <alignment horizontal="distributed" vertical="center"/>
    </xf>
    <xf numFmtId="0" fontId="61" fillId="7" borderId="61" xfId="34" applyFont="1" applyFill="1" applyBorder="1" applyAlignment="1">
      <alignment horizontal="distributed" vertical="center" justifyLastLine="1"/>
    </xf>
    <xf numFmtId="0" fontId="58" fillId="7" borderId="62" xfId="34" applyFont="1" applyFill="1" applyBorder="1" applyAlignment="1">
      <alignment horizontal="center"/>
    </xf>
    <xf numFmtId="0" fontId="58" fillId="7" borderId="36" xfId="34" applyFont="1" applyFill="1" applyBorder="1" applyAlignment="1">
      <alignment horizontal="center"/>
    </xf>
    <xf numFmtId="0" fontId="61" fillId="0" borderId="104" xfId="34" applyFont="1" applyBorder="1" applyAlignment="1">
      <alignment horizontal="distributed" vertical="center" wrapText="1"/>
    </xf>
    <xf numFmtId="0" fontId="61" fillId="0" borderId="28" xfId="34" applyFont="1" applyBorder="1" applyAlignment="1">
      <alignment horizontal="distributed" vertical="center"/>
    </xf>
    <xf numFmtId="0" fontId="61" fillId="0" borderId="61" xfId="34" applyFont="1" applyBorder="1" applyAlignment="1">
      <alignment horizontal="distributed" vertical="center" justifyLastLine="1"/>
    </xf>
    <xf numFmtId="0" fontId="61" fillId="0" borderId="62" xfId="34" applyFont="1" applyBorder="1" applyAlignment="1">
      <alignment horizontal="center" vertical="center" justifyLastLine="1"/>
    </xf>
    <xf numFmtId="0" fontId="61" fillId="0" borderId="35" xfId="34" applyFont="1" applyBorder="1" applyAlignment="1">
      <alignment horizontal="center" vertical="center" justifyLastLine="1"/>
    </xf>
    <xf numFmtId="0" fontId="61" fillId="0" borderId="36" xfId="34" applyFont="1" applyBorder="1" applyAlignment="1">
      <alignment horizontal="center" vertical="center" justifyLastLine="1"/>
    </xf>
    <xf numFmtId="0" fontId="61" fillId="0" borderId="95" xfId="34" applyFont="1" applyBorder="1" applyAlignment="1">
      <alignment horizontal="center" vertical="distributed" textRotation="255" justifyLastLine="1"/>
    </xf>
    <xf numFmtId="0" fontId="61" fillId="0" borderId="10" xfId="34" applyFont="1" applyBorder="1" applyAlignment="1">
      <alignment horizontal="center" vertical="distributed" textRotation="255" justifyLastLine="1"/>
    </xf>
    <xf numFmtId="0" fontId="61" fillId="0" borderId="11" xfId="34" applyFont="1" applyBorder="1" applyAlignment="1">
      <alignment horizontal="center" vertical="distributed" textRotation="255" justifyLastLine="1"/>
    </xf>
    <xf numFmtId="0" fontId="17" fillId="3" borderId="2" xfId="2" applyFont="1" applyFill="1" applyBorder="1" applyAlignment="1" applyProtection="1">
      <alignment horizontal="left" vertical="top" wrapText="1"/>
      <protection locked="0"/>
    </xf>
    <xf numFmtId="0" fontId="17" fillId="3" borderId="3" xfId="2" applyFont="1" applyFill="1" applyBorder="1" applyAlignment="1" applyProtection="1">
      <alignment horizontal="left" vertical="top" wrapText="1"/>
      <protection locked="0"/>
    </xf>
    <xf numFmtId="0" fontId="17" fillId="3" borderId="4" xfId="2" applyFont="1" applyFill="1" applyBorder="1" applyAlignment="1" applyProtection="1">
      <alignment horizontal="left" vertical="top" wrapText="1"/>
      <protection locked="0"/>
    </xf>
    <xf numFmtId="0" fontId="26" fillId="4" borderId="12" xfId="2" applyFont="1" applyFill="1" applyBorder="1" applyAlignment="1" applyProtection="1">
      <alignment vertical="center" shrinkToFit="1"/>
      <protection locked="0"/>
    </xf>
    <xf numFmtId="0" fontId="26" fillId="4" borderId="13" xfId="2" applyFont="1" applyFill="1" applyBorder="1" applyAlignment="1" applyProtection="1">
      <alignment vertical="center" shrinkToFit="1"/>
      <protection locked="0"/>
    </xf>
    <xf numFmtId="0" fontId="26" fillId="4" borderId="23" xfId="2" applyFont="1" applyFill="1" applyBorder="1" applyAlignment="1" applyProtection="1">
      <alignment vertical="center" shrinkToFit="1"/>
      <protection locked="0"/>
    </xf>
    <xf numFmtId="0" fontId="26" fillId="0" borderId="12" xfId="2" applyFont="1" applyBorder="1" applyAlignment="1" applyProtection="1">
      <alignment vertical="center" shrinkToFit="1"/>
      <protection locked="0"/>
    </xf>
    <xf numFmtId="0" fontId="26" fillId="0" borderId="13" xfId="2" applyFont="1" applyBorder="1" applyAlignment="1" applyProtection="1">
      <alignment vertical="center" shrinkToFit="1"/>
      <protection locked="0"/>
    </xf>
    <xf numFmtId="0" fontId="26" fillId="0" borderId="23" xfId="2" applyFont="1" applyBorder="1" applyAlignment="1" applyProtection="1">
      <alignment vertical="center" shrinkToFit="1"/>
      <protection locked="0"/>
    </xf>
    <xf numFmtId="0" fontId="26" fillId="0" borderId="15" xfId="2" applyFont="1" applyBorder="1" applyAlignment="1" applyProtection="1">
      <alignment vertical="center" shrinkToFit="1"/>
      <protection locked="0"/>
    </xf>
    <xf numFmtId="0" fontId="26" fillId="0" borderId="21" xfId="2" applyFont="1" applyBorder="1" applyAlignment="1" applyProtection="1">
      <alignment vertical="center" shrinkToFit="1"/>
      <protection locked="0"/>
    </xf>
    <xf numFmtId="0" fontId="26" fillId="4" borderId="15" xfId="2" applyFont="1" applyFill="1" applyBorder="1" applyAlignment="1" applyProtection="1">
      <alignment vertical="center" shrinkToFit="1"/>
      <protection locked="0"/>
    </xf>
    <xf numFmtId="0" fontId="26" fillId="4" borderId="0" xfId="2" applyFont="1" applyFill="1" applyAlignment="1" applyProtection="1">
      <alignment vertical="center" shrinkToFit="1"/>
      <protection locked="0"/>
    </xf>
    <xf numFmtId="0" fontId="26" fillId="4" borderId="21" xfId="2" applyFont="1" applyFill="1" applyBorder="1" applyAlignment="1" applyProtection="1">
      <alignment vertical="center" shrinkToFit="1"/>
      <protection locked="0"/>
    </xf>
    <xf numFmtId="0" fontId="26" fillId="0" borderId="0" xfId="2" applyFont="1" applyAlignment="1" applyProtection="1">
      <alignment vertical="center" shrinkToFit="1"/>
      <protection locked="0"/>
    </xf>
    <xf numFmtId="0" fontId="27" fillId="0" borderId="15" xfId="2" applyFont="1" applyBorder="1" applyAlignment="1" applyProtection="1">
      <alignment vertical="center" shrinkToFit="1"/>
      <protection locked="0"/>
    </xf>
    <xf numFmtId="0" fontId="27" fillId="0" borderId="0" xfId="2" applyFont="1" applyAlignment="1" applyProtection="1">
      <alignment vertical="center" shrinkToFit="1"/>
      <protection locked="0"/>
    </xf>
    <xf numFmtId="0" fontId="27" fillId="0" borderId="21" xfId="2" applyFont="1" applyBorder="1" applyAlignment="1" applyProtection="1">
      <alignment vertical="center" shrinkToFit="1"/>
      <protection locked="0"/>
    </xf>
    <xf numFmtId="0" fontId="25" fillId="3" borderId="2" xfId="2" applyFont="1" applyFill="1" applyBorder="1" applyAlignment="1">
      <alignment horizontal="center" vertical="center" wrapText="1"/>
    </xf>
    <xf numFmtId="0" fontId="25" fillId="3" borderId="18" xfId="2" applyFont="1" applyFill="1" applyBorder="1" applyAlignment="1">
      <alignment horizontal="center" vertical="center" wrapText="1"/>
    </xf>
    <xf numFmtId="0" fontId="26" fillId="4" borderId="9" xfId="2" applyFont="1" applyFill="1" applyBorder="1" applyAlignment="1" applyProtection="1">
      <alignment vertical="center" shrinkToFit="1"/>
      <protection locked="0"/>
    </xf>
    <xf numFmtId="0" fontId="27" fillId="0" borderId="9" xfId="2" applyFont="1" applyBorder="1" applyAlignment="1" applyProtection="1">
      <alignment vertical="center" shrinkToFit="1"/>
      <protection locked="0"/>
    </xf>
    <xf numFmtId="0" fontId="17" fillId="0" borderId="1" xfId="0" applyFont="1" applyBorder="1">
      <alignment vertical="center"/>
    </xf>
    <xf numFmtId="0" fontId="25" fillId="3" borderId="9"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12" xfId="2" applyFont="1" applyFill="1" applyBorder="1" applyAlignment="1">
      <alignment horizontal="center" vertical="center"/>
    </xf>
    <xf numFmtId="0" fontId="25" fillId="3" borderId="13" xfId="2" applyFont="1" applyFill="1" applyBorder="1" applyAlignment="1">
      <alignment horizontal="center" vertical="center"/>
    </xf>
    <xf numFmtId="176" fontId="25" fillId="3" borderId="16" xfId="2" applyNumberFormat="1" applyFont="1" applyFill="1" applyBorder="1" applyAlignment="1">
      <alignment horizontal="center" vertical="center"/>
    </xf>
    <xf numFmtId="176" fontId="25" fillId="3" borderId="17" xfId="2" applyNumberFormat="1" applyFont="1" applyFill="1" applyBorder="1" applyAlignment="1">
      <alignment horizontal="center" vertical="center"/>
    </xf>
    <xf numFmtId="0" fontId="25" fillId="3" borderId="3" xfId="2" applyFont="1" applyFill="1" applyBorder="1" applyAlignment="1">
      <alignment horizontal="center" vertical="center" wrapText="1"/>
    </xf>
    <xf numFmtId="0" fontId="25" fillId="3" borderId="4" xfId="2"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179" fontId="17" fillId="5" borderId="2" xfId="0" applyNumberFormat="1" applyFont="1" applyFill="1" applyBorder="1" applyAlignment="1">
      <alignment horizontal="center" vertical="center"/>
    </xf>
    <xf numFmtId="179" fontId="17" fillId="5" borderId="3" xfId="0" applyNumberFormat="1" applyFont="1" applyFill="1" applyBorder="1" applyAlignment="1">
      <alignment horizontal="center" vertical="center"/>
    </xf>
    <xf numFmtId="179" fontId="17" fillId="5" borderId="4" xfId="0" applyNumberFormat="1" applyFont="1" applyFill="1" applyBorder="1" applyAlignment="1">
      <alignment horizontal="center" vertical="center"/>
    </xf>
    <xf numFmtId="179" fontId="17" fillId="0" borderId="2" xfId="0" applyNumberFormat="1" applyFont="1" applyBorder="1" applyAlignment="1">
      <alignment horizontal="center" vertical="center" shrinkToFit="1"/>
    </xf>
    <xf numFmtId="179" fontId="17" fillId="0" borderId="3" xfId="0" applyNumberFormat="1" applyFont="1" applyBorder="1" applyAlignment="1">
      <alignment horizontal="center" vertical="center" shrinkToFit="1"/>
    </xf>
    <xf numFmtId="179" fontId="17" fillId="4" borderId="3" xfId="0" applyNumberFormat="1" applyFont="1" applyFill="1" applyBorder="1" applyAlignment="1" applyProtection="1">
      <alignment horizontal="center" vertical="center"/>
      <protection locked="0"/>
    </xf>
    <xf numFmtId="179" fontId="21" fillId="0" borderId="3" xfId="0" applyNumberFormat="1" applyFont="1" applyBorder="1" applyAlignment="1">
      <alignment horizontal="center" vertical="center"/>
    </xf>
    <xf numFmtId="0" fontId="17" fillId="3" borderId="6" xfId="2" applyFont="1" applyFill="1" applyBorder="1" applyAlignment="1">
      <alignment horizontal="center" vertical="center" wrapText="1"/>
    </xf>
    <xf numFmtId="0" fontId="17" fillId="3" borderId="7" xfId="2" applyFont="1" applyFill="1" applyBorder="1" applyAlignment="1">
      <alignment horizontal="center" vertical="center" wrapText="1"/>
    </xf>
    <xf numFmtId="0" fontId="17" fillId="3" borderId="2" xfId="2" applyFont="1" applyFill="1" applyBorder="1" applyAlignment="1">
      <alignment horizontal="left" vertical="center" wrapText="1"/>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177" fontId="26" fillId="5" borderId="2" xfId="0" applyNumberFormat="1" applyFont="1" applyFill="1" applyBorder="1" applyAlignment="1">
      <alignment horizontal="left" vertical="center" shrinkToFit="1"/>
    </xf>
    <xf numFmtId="177" fontId="26" fillId="5" borderId="3" xfId="0" applyNumberFormat="1" applyFont="1" applyFill="1" applyBorder="1" applyAlignment="1">
      <alignment horizontal="left" vertical="center" shrinkToFit="1"/>
    </xf>
    <xf numFmtId="177" fontId="26" fillId="5" borderId="4" xfId="0" applyNumberFormat="1" applyFont="1" applyFill="1" applyBorder="1" applyAlignment="1">
      <alignment horizontal="left" vertical="center" shrinkToFit="1"/>
    </xf>
    <xf numFmtId="177" fontId="27" fillId="4" borderId="2" xfId="0" applyNumberFormat="1" applyFont="1" applyFill="1" applyBorder="1" applyAlignment="1">
      <alignment horizontal="left" vertical="center" shrinkToFit="1"/>
    </xf>
    <xf numFmtId="177" fontId="27" fillId="4" borderId="3" xfId="0" applyNumberFormat="1" applyFont="1" applyFill="1" applyBorder="1" applyAlignment="1">
      <alignment horizontal="left" vertical="center" shrinkToFit="1"/>
    </xf>
    <xf numFmtId="177" fontId="27" fillId="4" borderId="4" xfId="0" applyNumberFormat="1" applyFont="1" applyFill="1" applyBorder="1" applyAlignment="1">
      <alignment horizontal="left" vertical="center" shrinkToFit="1"/>
    </xf>
    <xf numFmtId="0" fontId="17" fillId="3" borderId="6" xfId="2" applyFont="1" applyFill="1" applyBorder="1" applyAlignment="1">
      <alignment horizontal="center" vertical="center" wrapText="1" shrinkToFit="1"/>
    </xf>
    <xf numFmtId="0" fontId="17" fillId="3" borderId="8" xfId="2" applyFont="1" applyFill="1" applyBorder="1" applyAlignment="1">
      <alignment horizontal="center" vertical="center" shrinkToFit="1"/>
    </xf>
    <xf numFmtId="176" fontId="16" fillId="4" borderId="3" xfId="2" applyNumberFormat="1" applyFont="1" applyFill="1" applyBorder="1" applyAlignment="1" applyProtection="1">
      <alignment horizontal="center" vertical="center"/>
      <protection locked="0"/>
    </xf>
    <xf numFmtId="176" fontId="16" fillId="4" borderId="4" xfId="2" applyNumberFormat="1" applyFont="1" applyFill="1" applyBorder="1" applyAlignment="1" applyProtection="1">
      <alignment horizontal="center" vertical="center"/>
      <protection locked="0"/>
    </xf>
    <xf numFmtId="176" fontId="21" fillId="4" borderId="3" xfId="2" applyNumberFormat="1" applyFont="1" applyFill="1" applyBorder="1" applyAlignment="1" applyProtection="1">
      <alignment horizontal="center" vertical="center"/>
      <protection locked="0"/>
    </xf>
    <xf numFmtId="176" fontId="21" fillId="4" borderId="4" xfId="2" applyNumberFormat="1" applyFont="1" applyFill="1" applyBorder="1" applyAlignment="1" applyProtection="1">
      <alignment horizontal="center" vertical="center"/>
      <protection locked="0"/>
    </xf>
    <xf numFmtId="176" fontId="16" fillId="5" borderId="0" xfId="2" applyNumberFormat="1" applyFont="1" applyFill="1" applyAlignment="1">
      <alignment horizontal="right" vertical="center"/>
    </xf>
    <xf numFmtId="177" fontId="27" fillId="4" borderId="2" xfId="0" applyNumberFormat="1" applyFont="1" applyFill="1" applyBorder="1" applyAlignment="1">
      <alignment horizontal="left" vertical="center" wrapText="1" shrinkToFit="1"/>
    </xf>
    <xf numFmtId="0" fontId="73" fillId="2" borderId="1" xfId="2" applyFont="1" applyFill="1" applyBorder="1">
      <alignment vertical="center"/>
    </xf>
    <xf numFmtId="0" fontId="74" fillId="0" borderId="0" xfId="2" applyFont="1">
      <alignment vertical="center"/>
    </xf>
  </cellXfs>
  <cellStyles count="36">
    <cellStyle name="パーセント 2" xfId="15" xr:uid="{6C3884E1-8E07-4168-9418-45A4F8AA4178}"/>
    <cellStyle name="ハイパーリンク" xfId="4" builtinId="8"/>
    <cellStyle name="桁区切り" xfId="1" builtinId="6"/>
    <cellStyle name="桁区切り 2" xfId="8" xr:uid="{D5C819C2-4DBB-4305-A8E5-28BCFBE2349F}"/>
    <cellStyle name="桁区切り 2 2" xfId="22" xr:uid="{7DEAD6A7-6D9A-44F4-9F12-4B7FAEAEC8BF}"/>
    <cellStyle name="桁区切り 2 3" xfId="13" xr:uid="{5D20A3D3-C337-44D1-B915-E531117BF73B}"/>
    <cellStyle name="桁区切り 3" xfId="5" xr:uid="{D13014C2-D148-4265-AE19-DE7F0BA61661}"/>
    <cellStyle name="桁区切り 4" xfId="11" xr:uid="{C9B0CF65-EDE8-43DA-AB10-B062BAADCCA2}"/>
    <cellStyle name="桁区切り 5" xfId="26" xr:uid="{1ED85DDC-1EF0-413C-A7AA-CBA7B63FED84}"/>
    <cellStyle name="桁区切り 6" xfId="33" xr:uid="{68D8AF94-8C60-4382-B6A6-9BB722F31267}"/>
    <cellStyle name="標準" xfId="0" builtinId="0"/>
    <cellStyle name="標準 2" xfId="2" xr:uid="{6594F3AA-EFB3-4AD0-A656-67C9FCF2F0C1}"/>
    <cellStyle name="標準 2 2" xfId="14" xr:uid="{A057EB5D-F209-4F24-8FB8-62D428079FC8}"/>
    <cellStyle name="標準 2 2 2" xfId="30" xr:uid="{DEE26EE4-41FF-45D0-8D39-53CFAC57597B}"/>
    <cellStyle name="標準 2 3" xfId="16" xr:uid="{995C2171-1255-453F-A6D9-48A10A7DBBF9}"/>
    <cellStyle name="標準 2 4" xfId="20" xr:uid="{16EFD7E2-A250-4572-B08C-21EDE664E91B}"/>
    <cellStyle name="標準 2 4 2" xfId="21" xr:uid="{434D390F-D688-4DB5-B959-790F39B560DE}"/>
    <cellStyle name="標準 2 4 3" xfId="24" xr:uid="{3ED5560F-CCE9-4A96-B0E4-C94B2BCA5B7E}"/>
    <cellStyle name="標準 3" xfId="7" xr:uid="{C5457745-7679-4EC6-B84C-D8D11EAF6D0C}"/>
    <cellStyle name="標準 3 2" xfId="10" xr:uid="{EA229CDB-1C5F-4ECF-8382-E69CB1EC227D}"/>
    <cellStyle name="標準 3 2 2" xfId="12" xr:uid="{22160D4D-AC44-4034-A94E-6F7C47DB71C5}"/>
    <cellStyle name="標準 3 3" xfId="3" xr:uid="{E257782F-2FFE-4418-8092-4E8C7F961A93}"/>
    <cellStyle name="標準 3 4" xfId="27" xr:uid="{48F171E7-DA1F-4DE6-9096-4559992DCD09}"/>
    <cellStyle name="標準 4" xfId="9" xr:uid="{48570A6F-15C8-4EE2-95A9-1B70C18D400C}"/>
    <cellStyle name="標準 4 2" xfId="32" xr:uid="{15CFE1A4-555E-44B7-8F93-1D69A108A942}"/>
    <cellStyle name="標準 4 3" xfId="25" xr:uid="{7159C046-5DAB-43AD-9EF8-B10E559D7BA3}"/>
    <cellStyle name="標準 4 4" xfId="18" xr:uid="{4FA73E45-88E7-4DD2-A5B0-4D4E567261AD}"/>
    <cellStyle name="標準 4 4 2" xfId="23" xr:uid="{8BB2EE02-AA81-42ED-8EE9-95838663663D}"/>
    <cellStyle name="標準 4 4 3" xfId="28" xr:uid="{C4A50BE4-EF09-4BFC-B32D-78B938537A90}"/>
    <cellStyle name="標準 5" xfId="17" xr:uid="{1AE51E27-6580-4DD7-9535-573EF21BED4C}"/>
    <cellStyle name="標準 6" xfId="19" xr:uid="{178FCED9-E1F3-43F6-8EDF-314B457AE0A9}"/>
    <cellStyle name="標準 6 2" xfId="31" xr:uid="{2684FEB3-A437-45D5-A08A-785A4F9A2F83}"/>
    <cellStyle name="標準 7" xfId="29" xr:uid="{4ED704AE-14F6-4CEF-B6DB-8ECAE0B26B2C}"/>
    <cellStyle name="標準 8" xfId="6" xr:uid="{4C1D8002-C4F5-4442-AC7C-A8D2DA33E04C}"/>
    <cellStyle name="標準_170125地球温暖化対策計画書(山内修正案）" xfId="34" xr:uid="{A312B33F-6546-4593-AA45-92855E722087}"/>
    <cellStyle name="標準_kokuji6_tokuteisanteihoukoku(100315)" xfId="35" xr:uid="{F4465B0D-07DF-4075-88EE-216AF1293B02}"/>
  </cellStyles>
  <dxfs count="30">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rgb="FFFF0000"/>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patternFill>
      </fill>
    </dxf>
    <dxf>
      <font>
        <strike val="0"/>
      </font>
      <fill>
        <patternFill>
          <bgColor theme="0"/>
        </patternFill>
      </fill>
    </dxf>
    <dxf>
      <fill>
        <patternFill>
          <bgColor rgb="FFFFFF66"/>
        </patternFill>
      </fill>
    </dxf>
    <dxf>
      <fill>
        <patternFill patternType="none">
          <bgColor auto="1"/>
        </patternFill>
      </fill>
    </dxf>
    <dxf>
      <font>
        <strike val="0"/>
      </font>
      <fill>
        <patternFill>
          <bgColor theme="0"/>
        </patternFill>
      </fill>
    </dxf>
    <dxf>
      <fill>
        <patternFill>
          <bgColor theme="0"/>
        </patternFill>
      </fill>
    </dxf>
    <dxf>
      <fill>
        <patternFill>
          <bgColor theme="0"/>
        </patternFill>
      </fill>
    </dxf>
    <dxf>
      <font>
        <strike val="0"/>
      </font>
      <fill>
        <patternFill>
          <bgColor theme="0"/>
        </patternFill>
      </fill>
    </dxf>
    <dxf>
      <font>
        <strike val="0"/>
      </font>
      <fill>
        <patternFill>
          <bgColor theme="0"/>
        </patternFill>
      </fill>
    </dxf>
    <dxf>
      <fill>
        <patternFill>
          <bgColor rgb="FFFFFF66"/>
        </patternFill>
      </fill>
    </dxf>
    <dxf>
      <fill>
        <patternFill patternType="none">
          <bgColor auto="1"/>
        </patternFill>
      </fill>
    </dxf>
  </dxfs>
  <tableStyles count="0" defaultTableStyle="TableStyleMedium2" defaultPivotStyle="PivotStyleLight16"/>
  <colors>
    <mruColors>
      <color rgb="FFFFFF66"/>
      <color rgb="FFC0E6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emf"/></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616060</xdr:colOff>
      <xdr:row>2</xdr:row>
      <xdr:rowOff>8171</xdr:rowOff>
    </xdr:from>
    <xdr:ext cx="1602704" cy="484849"/>
    <xdr:sp macro="" textlink="">
      <xdr:nvSpPr>
        <xdr:cNvPr id="3" name="正方形/長方形 2">
          <a:extLst>
            <a:ext uri="{FF2B5EF4-FFF2-40B4-BE49-F238E27FC236}">
              <a16:creationId xmlns:a16="http://schemas.microsoft.com/office/drawing/2014/main" id="{73E1D685-0568-4EFE-9574-0A49C03662C8}"/>
            </a:ext>
          </a:extLst>
        </xdr:cNvPr>
        <xdr:cNvSpPr/>
      </xdr:nvSpPr>
      <xdr:spPr bwMode="auto">
        <a:xfrm>
          <a:off x="12503260" y="389171"/>
          <a:ext cx="1602704"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10</xdr:row>
      <xdr:rowOff>0</xdr:rowOff>
    </xdr:from>
    <xdr:ext cx="65" cy="172227"/>
    <xdr:sp macro="" textlink="">
      <xdr:nvSpPr>
        <xdr:cNvPr id="2" name="テキスト ボックス 1">
          <a:extLst>
            <a:ext uri="{FF2B5EF4-FFF2-40B4-BE49-F238E27FC236}">
              <a16:creationId xmlns:a16="http://schemas.microsoft.com/office/drawing/2014/main" id="{2D10538C-E5D6-4A70-A16A-2A4B5808B026}"/>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 name="テキスト ボックス 2">
          <a:extLst>
            <a:ext uri="{FF2B5EF4-FFF2-40B4-BE49-F238E27FC236}">
              <a16:creationId xmlns:a16="http://schemas.microsoft.com/office/drawing/2014/main" id="{5F5138A7-759E-4C7E-971B-A83BDDF1EB7D}"/>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 name="テキスト ボックス 3">
          <a:extLst>
            <a:ext uri="{FF2B5EF4-FFF2-40B4-BE49-F238E27FC236}">
              <a16:creationId xmlns:a16="http://schemas.microsoft.com/office/drawing/2014/main" id="{4C6DF799-3422-4447-B973-4391E6318A09}"/>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 name="テキスト ボックス 4">
          <a:extLst>
            <a:ext uri="{FF2B5EF4-FFF2-40B4-BE49-F238E27FC236}">
              <a16:creationId xmlns:a16="http://schemas.microsoft.com/office/drawing/2014/main" id="{96BAAEB5-2F98-4C34-B6FD-8850096F86B5}"/>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 name="テキスト ボックス 5">
          <a:extLst>
            <a:ext uri="{FF2B5EF4-FFF2-40B4-BE49-F238E27FC236}">
              <a16:creationId xmlns:a16="http://schemas.microsoft.com/office/drawing/2014/main" id="{2442862A-AC24-4D2C-A06B-6E9AE5D6DB99}"/>
            </a:ext>
          </a:extLst>
        </xdr:cNvPr>
        <xdr:cNvSpPr txBox="1"/>
      </xdr:nvSpPr>
      <xdr:spPr>
        <a:xfrm>
          <a:off x="6210300"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 name="テキスト ボックス 6">
          <a:extLst>
            <a:ext uri="{FF2B5EF4-FFF2-40B4-BE49-F238E27FC236}">
              <a16:creationId xmlns:a16="http://schemas.microsoft.com/office/drawing/2014/main" id="{2BAAC446-14E4-463F-B924-56A402A9D5C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8" name="テキスト ボックス 7">
          <a:extLst>
            <a:ext uri="{FF2B5EF4-FFF2-40B4-BE49-F238E27FC236}">
              <a16:creationId xmlns:a16="http://schemas.microsoft.com/office/drawing/2014/main" id="{6C9E6710-A5B2-475E-A0AB-090A2D59FA65}"/>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9" name="テキスト ボックス 8">
          <a:extLst>
            <a:ext uri="{FF2B5EF4-FFF2-40B4-BE49-F238E27FC236}">
              <a16:creationId xmlns:a16="http://schemas.microsoft.com/office/drawing/2014/main" id="{24F3327B-0B1D-45C9-B0AE-2541BC0F2EC9}"/>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10" name="テキスト ボックス 9">
          <a:extLst>
            <a:ext uri="{FF2B5EF4-FFF2-40B4-BE49-F238E27FC236}">
              <a16:creationId xmlns:a16="http://schemas.microsoft.com/office/drawing/2014/main" id="{7378004E-32F2-486C-878E-8414C4E0A23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1" name="テキスト ボックス 10">
          <a:extLst>
            <a:ext uri="{FF2B5EF4-FFF2-40B4-BE49-F238E27FC236}">
              <a16:creationId xmlns:a16="http://schemas.microsoft.com/office/drawing/2014/main" id="{A1F9727E-0C32-45DF-8FB8-5E650E4DCAB4}"/>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2" name="テキスト ボックス 11">
          <a:extLst>
            <a:ext uri="{FF2B5EF4-FFF2-40B4-BE49-F238E27FC236}">
              <a16:creationId xmlns:a16="http://schemas.microsoft.com/office/drawing/2014/main" id="{686B8E6E-6A1E-4152-9DFB-BEC791F285EB}"/>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3" name="テキスト ボックス 12">
          <a:extLst>
            <a:ext uri="{FF2B5EF4-FFF2-40B4-BE49-F238E27FC236}">
              <a16:creationId xmlns:a16="http://schemas.microsoft.com/office/drawing/2014/main" id="{F4F33AEC-9F0D-41BD-9A2E-93D93E851B67}"/>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4" name="テキスト ボックス 13">
          <a:extLst>
            <a:ext uri="{FF2B5EF4-FFF2-40B4-BE49-F238E27FC236}">
              <a16:creationId xmlns:a16="http://schemas.microsoft.com/office/drawing/2014/main" id="{B4C55B91-F8CC-4D4F-994F-BD425F9244FD}"/>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5" name="テキスト ボックス 14">
          <a:extLst>
            <a:ext uri="{FF2B5EF4-FFF2-40B4-BE49-F238E27FC236}">
              <a16:creationId xmlns:a16="http://schemas.microsoft.com/office/drawing/2014/main" id="{AD431D11-AE8F-46A3-AFAB-4C57B66FFD64}"/>
            </a:ext>
          </a:extLst>
        </xdr:cNvPr>
        <xdr:cNvSpPr txBox="1"/>
      </xdr:nvSpPr>
      <xdr:spPr>
        <a:xfrm>
          <a:off x="14925675"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6" name="テキスト ボックス 15">
          <a:extLst>
            <a:ext uri="{FF2B5EF4-FFF2-40B4-BE49-F238E27FC236}">
              <a16:creationId xmlns:a16="http://schemas.microsoft.com/office/drawing/2014/main" id="{9E8872EB-1A04-4D6C-9B51-A36CEF64F500}"/>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7" name="テキスト ボックス 16">
          <a:extLst>
            <a:ext uri="{FF2B5EF4-FFF2-40B4-BE49-F238E27FC236}">
              <a16:creationId xmlns:a16="http://schemas.microsoft.com/office/drawing/2014/main" id="{EE263BAA-3D8A-4E22-80E8-9BD0BF5C8032}"/>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8" name="テキスト ボックス 17">
          <a:extLst>
            <a:ext uri="{FF2B5EF4-FFF2-40B4-BE49-F238E27FC236}">
              <a16:creationId xmlns:a16="http://schemas.microsoft.com/office/drawing/2014/main" id="{8FCB7748-68E2-41A2-9EF1-94AF69E1DD01}"/>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9" name="テキスト ボックス 18">
          <a:extLst>
            <a:ext uri="{FF2B5EF4-FFF2-40B4-BE49-F238E27FC236}">
              <a16:creationId xmlns:a16="http://schemas.microsoft.com/office/drawing/2014/main" id="{BF646FC3-9F3B-4810-884D-7DDCCF2300B8}"/>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26</xdr:col>
      <xdr:colOff>185057</xdr:colOff>
      <xdr:row>19</xdr:row>
      <xdr:rowOff>104117</xdr:rowOff>
    </xdr:from>
    <xdr:ext cx="3265715" cy="680295"/>
    <xdr:sp macro="" textlink="">
      <xdr:nvSpPr>
        <xdr:cNvPr id="21" name="線吹き出し 2 (枠付き) 32">
          <a:extLst>
            <a:ext uri="{FF2B5EF4-FFF2-40B4-BE49-F238E27FC236}">
              <a16:creationId xmlns:a16="http://schemas.microsoft.com/office/drawing/2014/main" id="{F2BAD099-39F7-4D4F-9B0A-06FC7666C1DB}"/>
            </a:ext>
          </a:extLst>
        </xdr:cNvPr>
        <xdr:cNvSpPr/>
      </xdr:nvSpPr>
      <xdr:spPr>
        <a:xfrm>
          <a:off x="10628939" y="5983470"/>
          <a:ext cx="3265715" cy="680295"/>
        </a:xfrm>
        <a:prstGeom prst="borderCallout2">
          <a:avLst>
            <a:gd name="adj1" fmla="val 18750"/>
            <a:gd name="adj2" fmla="val -8333"/>
            <a:gd name="adj3" fmla="val 18750"/>
            <a:gd name="adj4" fmla="val -16667"/>
            <a:gd name="adj5" fmla="val -30501"/>
            <a:gd name="adj6" fmla="val -25445"/>
          </a:avLst>
        </a:prstGeom>
        <a:solidFill>
          <a:schemeClr val="bg1"/>
        </a:solid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p>
          <a:pPr algn="l"/>
          <a:r>
            <a:rPr kumimoji="1" lang="ja-JP" altLang="en-US" sz="1200">
              <a:solidFill>
                <a:srgbClr val="FF0000"/>
              </a:solidFill>
              <a:latin typeface="メイリオ" panose="020B0604030504040204" pitchFamily="50" charset="-128"/>
              <a:ea typeface="メイリオ" panose="020B0604030504040204" pitchFamily="50" charset="-128"/>
            </a:rPr>
            <a:t>　計画変更で金額の変更があった場合は、</a:t>
          </a:r>
          <a:endParaRPr kumimoji="1" lang="en-US" altLang="ja-JP" sz="1200">
            <a:solidFill>
              <a:srgbClr val="FF0000"/>
            </a:solidFill>
            <a:latin typeface="メイリオ" panose="020B0604030504040204" pitchFamily="50" charset="-128"/>
            <a:ea typeface="メイリオ" panose="020B0604030504040204" pitchFamily="50" charset="-128"/>
          </a:endParaRPr>
        </a:p>
        <a:p>
          <a:pPr algn="l"/>
          <a:r>
            <a:rPr kumimoji="1" lang="ja-JP" altLang="en-US" sz="1200">
              <a:solidFill>
                <a:srgbClr val="FF0000"/>
              </a:solidFill>
              <a:latin typeface="メイリオ" panose="020B0604030504040204" pitchFamily="50" charset="-128"/>
              <a:ea typeface="メイリオ" panose="020B0604030504040204" pitchFamily="50" charset="-128"/>
            </a:rPr>
            <a:t>　変更後の金額を入力してください。</a:t>
          </a:r>
        </a:p>
      </xdr:txBody>
    </xdr:sp>
    <xdr:clientData/>
  </xdr:oneCellAnchor>
  <xdr:oneCellAnchor>
    <xdr:from>
      <xdr:col>8</xdr:col>
      <xdr:colOff>0</xdr:colOff>
      <xdr:row>10</xdr:row>
      <xdr:rowOff>0</xdr:rowOff>
    </xdr:from>
    <xdr:ext cx="65" cy="172227"/>
    <xdr:sp macro="" textlink="">
      <xdr:nvSpPr>
        <xdr:cNvPr id="25" name="テキスト ボックス 24">
          <a:extLst>
            <a:ext uri="{FF2B5EF4-FFF2-40B4-BE49-F238E27FC236}">
              <a16:creationId xmlns:a16="http://schemas.microsoft.com/office/drawing/2014/main" id="{1DCE764F-A452-42EF-814B-CB725044B181}"/>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6" name="テキスト ボックス 25">
          <a:extLst>
            <a:ext uri="{FF2B5EF4-FFF2-40B4-BE49-F238E27FC236}">
              <a16:creationId xmlns:a16="http://schemas.microsoft.com/office/drawing/2014/main" id="{A0DBAB97-BEF3-4012-AE4D-21F8CFD16C9D}"/>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7" name="テキスト ボックス 26">
          <a:extLst>
            <a:ext uri="{FF2B5EF4-FFF2-40B4-BE49-F238E27FC236}">
              <a16:creationId xmlns:a16="http://schemas.microsoft.com/office/drawing/2014/main" id="{D0D4AED9-0AB9-40F6-B357-1E86929FD7A6}"/>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8" name="テキスト ボックス 27">
          <a:extLst>
            <a:ext uri="{FF2B5EF4-FFF2-40B4-BE49-F238E27FC236}">
              <a16:creationId xmlns:a16="http://schemas.microsoft.com/office/drawing/2014/main" id="{0ABE5873-A341-4904-9C89-9B7F4ADDAA7C}"/>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9" name="テキスト ボックス 28">
          <a:extLst>
            <a:ext uri="{FF2B5EF4-FFF2-40B4-BE49-F238E27FC236}">
              <a16:creationId xmlns:a16="http://schemas.microsoft.com/office/drawing/2014/main" id="{6EBC3BFD-AB98-4886-A435-7EC9569C083A}"/>
            </a:ext>
          </a:extLst>
        </xdr:cNvPr>
        <xdr:cNvSpPr txBox="1"/>
      </xdr:nvSpPr>
      <xdr:spPr>
        <a:xfrm>
          <a:off x="6210300"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0" name="テキスト ボックス 29">
          <a:extLst>
            <a:ext uri="{FF2B5EF4-FFF2-40B4-BE49-F238E27FC236}">
              <a16:creationId xmlns:a16="http://schemas.microsoft.com/office/drawing/2014/main" id="{FF601C1D-96CF-47B9-BE52-D251688DE0E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1" name="テキスト ボックス 30">
          <a:extLst>
            <a:ext uri="{FF2B5EF4-FFF2-40B4-BE49-F238E27FC236}">
              <a16:creationId xmlns:a16="http://schemas.microsoft.com/office/drawing/2014/main" id="{CEB6D54C-E393-4162-AFC7-39053BB3A070}"/>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2" name="テキスト ボックス 31">
          <a:extLst>
            <a:ext uri="{FF2B5EF4-FFF2-40B4-BE49-F238E27FC236}">
              <a16:creationId xmlns:a16="http://schemas.microsoft.com/office/drawing/2014/main" id="{AE0E4425-0F39-4847-BBE3-C5B12A59A594}"/>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3" name="テキスト ボックス 32">
          <a:extLst>
            <a:ext uri="{FF2B5EF4-FFF2-40B4-BE49-F238E27FC236}">
              <a16:creationId xmlns:a16="http://schemas.microsoft.com/office/drawing/2014/main" id="{B0FEA705-EA6F-4A69-8B0E-89852CDD55B1}"/>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4" name="テキスト ボックス 33">
          <a:extLst>
            <a:ext uri="{FF2B5EF4-FFF2-40B4-BE49-F238E27FC236}">
              <a16:creationId xmlns:a16="http://schemas.microsoft.com/office/drawing/2014/main" id="{CCC7315C-AAC4-4EAB-8039-289DFC3D81E6}"/>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5" name="テキスト ボックス 34">
          <a:extLst>
            <a:ext uri="{FF2B5EF4-FFF2-40B4-BE49-F238E27FC236}">
              <a16:creationId xmlns:a16="http://schemas.microsoft.com/office/drawing/2014/main" id="{297E9655-968A-4866-99E6-E8FB04ECD7B7}"/>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6" name="テキスト ボックス 35">
          <a:extLst>
            <a:ext uri="{FF2B5EF4-FFF2-40B4-BE49-F238E27FC236}">
              <a16:creationId xmlns:a16="http://schemas.microsoft.com/office/drawing/2014/main" id="{21DAF427-8766-4826-AEED-A54676B19597}"/>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7" name="テキスト ボックス 36">
          <a:extLst>
            <a:ext uri="{FF2B5EF4-FFF2-40B4-BE49-F238E27FC236}">
              <a16:creationId xmlns:a16="http://schemas.microsoft.com/office/drawing/2014/main" id="{754EDB6C-7296-4ED4-87C0-096AB3DE7166}"/>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8" name="テキスト ボックス 37">
          <a:extLst>
            <a:ext uri="{FF2B5EF4-FFF2-40B4-BE49-F238E27FC236}">
              <a16:creationId xmlns:a16="http://schemas.microsoft.com/office/drawing/2014/main" id="{1103DFB9-D56A-4046-9C7F-BE24BB35C72A}"/>
            </a:ext>
          </a:extLst>
        </xdr:cNvPr>
        <xdr:cNvSpPr txBox="1"/>
      </xdr:nvSpPr>
      <xdr:spPr>
        <a:xfrm>
          <a:off x="14925675"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9" name="テキスト ボックス 38">
          <a:extLst>
            <a:ext uri="{FF2B5EF4-FFF2-40B4-BE49-F238E27FC236}">
              <a16:creationId xmlns:a16="http://schemas.microsoft.com/office/drawing/2014/main" id="{B9269945-8A12-461D-8B8C-9DBB71A53CD2}"/>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0" name="テキスト ボックス 39">
          <a:extLst>
            <a:ext uri="{FF2B5EF4-FFF2-40B4-BE49-F238E27FC236}">
              <a16:creationId xmlns:a16="http://schemas.microsoft.com/office/drawing/2014/main" id="{A4075C0E-FC53-4547-8DA0-049A341EE7ED}"/>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1" name="テキスト ボックス 40">
          <a:extLst>
            <a:ext uri="{FF2B5EF4-FFF2-40B4-BE49-F238E27FC236}">
              <a16:creationId xmlns:a16="http://schemas.microsoft.com/office/drawing/2014/main" id="{971670A5-2AEC-4825-99BA-2D958608B040}"/>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2" name="テキスト ボックス 41">
          <a:extLst>
            <a:ext uri="{FF2B5EF4-FFF2-40B4-BE49-F238E27FC236}">
              <a16:creationId xmlns:a16="http://schemas.microsoft.com/office/drawing/2014/main" id="{1424ED36-8709-428A-929F-6C1EE240D0DF}"/>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21</xdr:col>
      <xdr:colOff>489858</xdr:colOff>
      <xdr:row>0</xdr:row>
      <xdr:rowOff>130629</xdr:rowOff>
    </xdr:from>
    <xdr:to>
      <xdr:col>31</xdr:col>
      <xdr:colOff>315687</xdr:colOff>
      <xdr:row>36</xdr:row>
      <xdr:rowOff>107577</xdr:rowOff>
    </xdr:to>
    <xdr:sp macro="" textlink="">
      <xdr:nvSpPr>
        <xdr:cNvPr id="43" name="正方形/長方形 42">
          <a:extLst>
            <a:ext uri="{FF2B5EF4-FFF2-40B4-BE49-F238E27FC236}">
              <a16:creationId xmlns:a16="http://schemas.microsoft.com/office/drawing/2014/main" id="{F311F9CA-43CA-41DE-A5CC-8D0155C2585A}"/>
            </a:ext>
          </a:extLst>
        </xdr:cNvPr>
        <xdr:cNvSpPr/>
      </xdr:nvSpPr>
      <xdr:spPr>
        <a:xfrm>
          <a:off x="8582298" y="130629"/>
          <a:ext cx="6767649" cy="10111548"/>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29</xdr:col>
      <xdr:colOff>105771</xdr:colOff>
      <xdr:row>1</xdr:row>
      <xdr:rowOff>53340</xdr:rowOff>
    </xdr:from>
    <xdr:ext cx="1890670" cy="631371"/>
    <xdr:sp macro="" textlink="">
      <xdr:nvSpPr>
        <xdr:cNvPr id="44" name="正方形/長方形 43">
          <a:extLst>
            <a:ext uri="{FF2B5EF4-FFF2-40B4-BE49-F238E27FC236}">
              <a16:creationId xmlns:a16="http://schemas.microsoft.com/office/drawing/2014/main" id="{96D3E253-837C-476F-9077-418437889266}"/>
            </a:ext>
          </a:extLst>
        </xdr:cNvPr>
        <xdr:cNvSpPr/>
      </xdr:nvSpPr>
      <xdr:spPr bwMode="auto">
        <a:xfrm>
          <a:off x="13128351" y="281940"/>
          <a:ext cx="1890670" cy="631371"/>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oneCellAnchor>
    <xdr:from>
      <xdr:col>32</xdr:col>
      <xdr:colOff>381000</xdr:colOff>
      <xdr:row>13</xdr:row>
      <xdr:rowOff>17929</xdr:rowOff>
    </xdr:from>
    <xdr:ext cx="3960000" cy="518192"/>
    <xdr:sp macro="" textlink="">
      <xdr:nvSpPr>
        <xdr:cNvPr id="46" name="線吹き出し 2 (枠付き) 31">
          <a:extLst>
            <a:ext uri="{FF2B5EF4-FFF2-40B4-BE49-F238E27FC236}">
              <a16:creationId xmlns:a16="http://schemas.microsoft.com/office/drawing/2014/main" id="{42A7B1E5-2ED7-47C4-9396-A5B4E458F2A2}"/>
            </a:ext>
          </a:extLst>
        </xdr:cNvPr>
        <xdr:cNvSpPr/>
      </xdr:nvSpPr>
      <xdr:spPr>
        <a:xfrm>
          <a:off x="16071850" y="4037479"/>
          <a:ext cx="3960000" cy="518192"/>
        </a:xfrm>
        <a:prstGeom prst="borderCallout2">
          <a:avLst>
            <a:gd name="adj1" fmla="val 18750"/>
            <a:gd name="adj2" fmla="val -8333"/>
            <a:gd name="adj3" fmla="val 18750"/>
            <a:gd name="adj4" fmla="val -16667"/>
            <a:gd name="adj5" fmla="val 101041"/>
            <a:gd name="adj6" fmla="val -29834"/>
          </a:avLst>
        </a:prstGeom>
        <a:solidFill>
          <a:schemeClr val="bg1"/>
        </a:solid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108000" tIns="108000" rIns="108000" bIns="108000" numCol="1" spcCol="0" rtlCol="0" fromWordArt="0" anchor="ctr" anchorCtr="0" forceAA="0" compatLnSpc="1">
          <a:prstTxWarp prst="textNoShape">
            <a:avLst/>
          </a:prstTxWarp>
          <a:spAutoFit/>
        </a:bodyPr>
        <a:lstStyle/>
        <a:p>
          <a:pPr algn="ctr"/>
          <a:r>
            <a:rPr kumimoji="1" lang="ja-JP" altLang="en-US" sz="1200">
              <a:solidFill>
                <a:srgbClr val="FF0000"/>
              </a:solidFill>
              <a:latin typeface="メイリオ" panose="020B0604030504040204" pitchFamily="50" charset="-128"/>
              <a:ea typeface="メイリオ" panose="020B0604030504040204" pitchFamily="50" charset="-128"/>
            </a:rPr>
            <a:t>見積書記載金額を記入してください。</a:t>
          </a:r>
        </a:p>
      </xdr:txBody>
    </xdr:sp>
    <xdr:clientData/>
  </xdr:oneCellAnchor>
  <xdr:oneCellAnchor>
    <xdr:from>
      <xdr:col>8</xdr:col>
      <xdr:colOff>0</xdr:colOff>
      <xdr:row>10</xdr:row>
      <xdr:rowOff>0</xdr:rowOff>
    </xdr:from>
    <xdr:ext cx="65" cy="172227"/>
    <xdr:sp macro="" textlink="">
      <xdr:nvSpPr>
        <xdr:cNvPr id="60" name="テキスト ボックス 59">
          <a:extLst>
            <a:ext uri="{FF2B5EF4-FFF2-40B4-BE49-F238E27FC236}">
              <a16:creationId xmlns:a16="http://schemas.microsoft.com/office/drawing/2014/main" id="{FD89CFCD-8343-4EEC-A5A3-2166AA8A928A}"/>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1" name="テキスト ボックス 60">
          <a:extLst>
            <a:ext uri="{FF2B5EF4-FFF2-40B4-BE49-F238E27FC236}">
              <a16:creationId xmlns:a16="http://schemas.microsoft.com/office/drawing/2014/main" id="{4C66ABD4-0CC4-4781-B610-D2DDC839421D}"/>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2" name="テキスト ボックス 61">
          <a:extLst>
            <a:ext uri="{FF2B5EF4-FFF2-40B4-BE49-F238E27FC236}">
              <a16:creationId xmlns:a16="http://schemas.microsoft.com/office/drawing/2014/main" id="{0BE9E271-6E07-4A49-B604-C047B6B88E73}"/>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3" name="テキスト ボックス 62">
          <a:extLst>
            <a:ext uri="{FF2B5EF4-FFF2-40B4-BE49-F238E27FC236}">
              <a16:creationId xmlns:a16="http://schemas.microsoft.com/office/drawing/2014/main" id="{03233C75-E85B-4663-9CC3-98F81FC96CD4}"/>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4" name="テキスト ボックス 63">
          <a:extLst>
            <a:ext uri="{FF2B5EF4-FFF2-40B4-BE49-F238E27FC236}">
              <a16:creationId xmlns:a16="http://schemas.microsoft.com/office/drawing/2014/main" id="{6B6D0C32-C144-4BB1-92FD-333694F1ABD1}"/>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5" name="テキスト ボックス 64">
          <a:extLst>
            <a:ext uri="{FF2B5EF4-FFF2-40B4-BE49-F238E27FC236}">
              <a16:creationId xmlns:a16="http://schemas.microsoft.com/office/drawing/2014/main" id="{D063C98A-F50C-4077-BAD4-2DAEAB535B8B}"/>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6" name="テキスト ボックス 65">
          <a:extLst>
            <a:ext uri="{FF2B5EF4-FFF2-40B4-BE49-F238E27FC236}">
              <a16:creationId xmlns:a16="http://schemas.microsoft.com/office/drawing/2014/main" id="{7C8FD8F1-078E-44BF-AA3A-AE2B8FA4259E}"/>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7" name="テキスト ボックス 66">
          <a:extLst>
            <a:ext uri="{FF2B5EF4-FFF2-40B4-BE49-F238E27FC236}">
              <a16:creationId xmlns:a16="http://schemas.microsoft.com/office/drawing/2014/main" id="{522CE424-E3C3-49E3-BC9B-0B39586FED47}"/>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8" name="テキスト ボックス 67">
          <a:extLst>
            <a:ext uri="{FF2B5EF4-FFF2-40B4-BE49-F238E27FC236}">
              <a16:creationId xmlns:a16="http://schemas.microsoft.com/office/drawing/2014/main" id="{DF47156C-331B-485C-8F76-3A7357A4DF2A}"/>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9" name="テキスト ボックス 68">
          <a:extLst>
            <a:ext uri="{FF2B5EF4-FFF2-40B4-BE49-F238E27FC236}">
              <a16:creationId xmlns:a16="http://schemas.microsoft.com/office/drawing/2014/main" id="{92EC5AC6-1611-466F-AAFE-39127D592327}"/>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0" name="テキスト ボックス 69">
          <a:extLst>
            <a:ext uri="{FF2B5EF4-FFF2-40B4-BE49-F238E27FC236}">
              <a16:creationId xmlns:a16="http://schemas.microsoft.com/office/drawing/2014/main" id="{EFD6DA00-59E4-4FE6-81A7-C63BA7562D98}"/>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1" name="テキスト ボックス 70">
          <a:extLst>
            <a:ext uri="{FF2B5EF4-FFF2-40B4-BE49-F238E27FC236}">
              <a16:creationId xmlns:a16="http://schemas.microsoft.com/office/drawing/2014/main" id="{ABD6D453-3EBB-41A8-84D8-C57141F707ED}"/>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2" name="テキスト ボックス 71">
          <a:extLst>
            <a:ext uri="{FF2B5EF4-FFF2-40B4-BE49-F238E27FC236}">
              <a16:creationId xmlns:a16="http://schemas.microsoft.com/office/drawing/2014/main" id="{4958B46F-319E-48D6-AD08-7488810E0881}"/>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3" name="テキスト ボックス 72">
          <a:extLst>
            <a:ext uri="{FF2B5EF4-FFF2-40B4-BE49-F238E27FC236}">
              <a16:creationId xmlns:a16="http://schemas.microsoft.com/office/drawing/2014/main" id="{8C60D8FE-85C9-4090-A989-13435ECE5C7A}"/>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4" name="テキスト ボックス 73">
          <a:extLst>
            <a:ext uri="{FF2B5EF4-FFF2-40B4-BE49-F238E27FC236}">
              <a16:creationId xmlns:a16="http://schemas.microsoft.com/office/drawing/2014/main" id="{C6A87831-D48E-49C4-BD41-F40F5E1D0FAC}"/>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5" name="テキスト ボックス 74">
          <a:extLst>
            <a:ext uri="{FF2B5EF4-FFF2-40B4-BE49-F238E27FC236}">
              <a16:creationId xmlns:a16="http://schemas.microsoft.com/office/drawing/2014/main" id="{BE1AD0E3-5D60-4F4E-8CCA-8D97AA74E32D}"/>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6" name="テキスト ボックス 75">
          <a:extLst>
            <a:ext uri="{FF2B5EF4-FFF2-40B4-BE49-F238E27FC236}">
              <a16:creationId xmlns:a16="http://schemas.microsoft.com/office/drawing/2014/main" id="{CE838DD8-E7FB-4201-AA33-8844C73391F3}"/>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7" name="テキスト ボックス 76">
          <a:extLst>
            <a:ext uri="{FF2B5EF4-FFF2-40B4-BE49-F238E27FC236}">
              <a16:creationId xmlns:a16="http://schemas.microsoft.com/office/drawing/2014/main" id="{25F0E0B2-EE2A-4952-9F28-05A1B9675976}"/>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640</xdr:colOff>
      <xdr:row>1</xdr:row>
      <xdr:rowOff>108858</xdr:rowOff>
    </xdr:from>
    <xdr:to>
      <xdr:col>55</xdr:col>
      <xdr:colOff>293913</xdr:colOff>
      <xdr:row>48</xdr:row>
      <xdr:rowOff>44825</xdr:rowOff>
    </xdr:to>
    <xdr:sp macro="" textlink="">
      <xdr:nvSpPr>
        <xdr:cNvPr id="2" name="正方形/長方形 1">
          <a:extLst>
            <a:ext uri="{FF2B5EF4-FFF2-40B4-BE49-F238E27FC236}">
              <a16:creationId xmlns:a16="http://schemas.microsoft.com/office/drawing/2014/main" id="{9DFDC45B-DA83-411E-A31F-4E6B77A9C880}"/>
            </a:ext>
          </a:extLst>
        </xdr:cNvPr>
        <xdr:cNvSpPr/>
      </xdr:nvSpPr>
      <xdr:spPr>
        <a:xfrm>
          <a:off x="10354875" y="276946"/>
          <a:ext cx="7476244" cy="9931614"/>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39</xdr:col>
      <xdr:colOff>48986</xdr:colOff>
      <xdr:row>2</xdr:row>
      <xdr:rowOff>75111</xdr:rowOff>
    </xdr:from>
    <xdr:ext cx="1924051" cy="523610"/>
    <xdr:sp macro="" textlink="">
      <xdr:nvSpPr>
        <xdr:cNvPr id="3" name="正方形/長方形 2">
          <a:extLst>
            <a:ext uri="{FF2B5EF4-FFF2-40B4-BE49-F238E27FC236}">
              <a16:creationId xmlns:a16="http://schemas.microsoft.com/office/drawing/2014/main" id="{6D6BC54E-F3C0-4734-9553-FF775D6FCD9F}"/>
            </a:ext>
          </a:extLst>
        </xdr:cNvPr>
        <xdr:cNvSpPr/>
      </xdr:nvSpPr>
      <xdr:spPr bwMode="auto">
        <a:xfrm>
          <a:off x="12980126" y="410391"/>
          <a:ext cx="1924051" cy="523610"/>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28</xdr:col>
      <xdr:colOff>1913325</xdr:colOff>
      <xdr:row>10</xdr:row>
      <xdr:rowOff>102458</xdr:rowOff>
    </xdr:from>
    <xdr:to>
      <xdr:col>40</xdr:col>
      <xdr:colOff>17930</xdr:colOff>
      <xdr:row>15</xdr:row>
      <xdr:rowOff>3</xdr:rowOff>
    </xdr:to>
    <xdr:grpSp>
      <xdr:nvGrpSpPr>
        <xdr:cNvPr id="4" name="グループ化 3">
          <a:extLst>
            <a:ext uri="{FF2B5EF4-FFF2-40B4-BE49-F238E27FC236}">
              <a16:creationId xmlns:a16="http://schemas.microsoft.com/office/drawing/2014/main" id="{0EC361AF-F765-47D2-89A6-80767E84C6DD}"/>
            </a:ext>
          </a:extLst>
        </xdr:cNvPr>
        <xdr:cNvGrpSpPr/>
      </xdr:nvGrpSpPr>
      <xdr:grpSpPr>
        <a:xfrm>
          <a:off x="8968549" y="1734034"/>
          <a:ext cx="3734440" cy="838840"/>
          <a:chOff x="4091940" y="6263640"/>
          <a:chExt cx="4444442" cy="867930"/>
        </a:xfrm>
      </xdr:grpSpPr>
      <xdr:grpSp>
        <xdr:nvGrpSpPr>
          <xdr:cNvPr id="5" name="グループ化 4">
            <a:extLst>
              <a:ext uri="{FF2B5EF4-FFF2-40B4-BE49-F238E27FC236}">
                <a16:creationId xmlns:a16="http://schemas.microsoft.com/office/drawing/2014/main" id="{0D020C52-2A18-FF52-6804-7A600C2A5E61}"/>
              </a:ext>
            </a:extLst>
          </xdr:cNvPr>
          <xdr:cNvGrpSpPr/>
        </xdr:nvGrpSpPr>
        <xdr:grpSpPr>
          <a:xfrm>
            <a:off x="4091940" y="6263640"/>
            <a:ext cx="4444442" cy="867930"/>
            <a:chOff x="10174665" y="196645"/>
            <a:chExt cx="5555552" cy="1326643"/>
          </a:xfrm>
        </xdr:grpSpPr>
        <xdr:pic>
          <xdr:nvPicPr>
            <xdr:cNvPr id="7" name="図 6">
              <a:extLst>
                <a:ext uri="{FF2B5EF4-FFF2-40B4-BE49-F238E27FC236}">
                  <a16:creationId xmlns:a16="http://schemas.microsoft.com/office/drawing/2014/main" id="{95A0214E-1372-8E69-AC99-864F4D987336}"/>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1CC59C43-A1AD-3C22-AC53-6BF74F03BA03}"/>
                </a:ext>
              </a:extLst>
            </xdr:cNvPr>
            <xdr:cNvSpPr/>
          </xdr:nvSpPr>
          <xdr:spPr>
            <a:xfrm>
              <a:off x="10174665" y="196645"/>
              <a:ext cx="5555552" cy="1326643"/>
            </a:xfrm>
            <a:prstGeom prst="rect">
              <a:avLst/>
            </a:prstGeom>
            <a:solidFill>
              <a:sysClr val="window" lastClr="FFFFFF"/>
            </a:solidFill>
            <a:ln w="28575" cap="flat" cmpd="sng" algn="ctr">
              <a:solidFill>
                <a:srgbClr val="FF0000"/>
              </a:solidFill>
              <a:prstDash val="solid"/>
              <a:miter lim="800000"/>
              <a:headEnd type="none" w="med" len="med"/>
              <a:tailEnd type="none" w="med" len="me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　</a:t>
              </a:r>
              <a:r>
                <a:rPr kumimoji="0" lang="ja-JP" altLang="en-US" sz="12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 　　部分と</a:t>
              </a:r>
              <a:r>
                <a:rPr kumimoji="1" lang="ja-JP" altLang="en-US"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下記のシートにご入力ください。</a:t>
              </a:r>
              <a:endParaRPr kumimoji="1" lang="en-US" altLang="ja-JP"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・入力シート</a:t>
              </a:r>
              <a:endParaRPr kumimoji="1" lang="en-US" altLang="ja-JP" sz="12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grpSp>
      <xdr:sp macro="" textlink="">
        <xdr:nvSpPr>
          <xdr:cNvPr id="6" name="正方形/長方形 5">
            <a:extLst>
              <a:ext uri="{FF2B5EF4-FFF2-40B4-BE49-F238E27FC236}">
                <a16:creationId xmlns:a16="http://schemas.microsoft.com/office/drawing/2014/main" id="{97B0514D-1DD5-B08E-E0EC-F84693CC7FC4}"/>
              </a:ext>
            </a:extLst>
          </xdr:cNvPr>
          <xdr:cNvSpPr/>
        </xdr:nvSpPr>
        <xdr:spPr>
          <a:xfrm>
            <a:off x="4396740" y="6332220"/>
            <a:ext cx="358140" cy="198120"/>
          </a:xfrm>
          <a:prstGeom prst="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370114</xdr:colOff>
      <xdr:row>11</xdr:row>
      <xdr:rowOff>1</xdr:rowOff>
    </xdr:from>
    <xdr:ext cx="6266329" cy="3047999"/>
    <xdr:sp macro="" textlink="">
      <xdr:nvSpPr>
        <xdr:cNvPr id="2" name="AutoShape 614">
          <a:extLst>
            <a:ext uri="{FF2B5EF4-FFF2-40B4-BE49-F238E27FC236}">
              <a16:creationId xmlns:a16="http://schemas.microsoft.com/office/drawing/2014/main" id="{CC2F3F00-001B-4A50-BAD0-E93F0CF8A49A}"/>
            </a:ext>
          </a:extLst>
        </xdr:cNvPr>
        <xdr:cNvSpPr>
          <a:spLocks noChangeArrowheads="1"/>
        </xdr:cNvSpPr>
      </xdr:nvSpPr>
      <xdr:spPr bwMode="auto">
        <a:xfrm>
          <a:off x="462879" y="2511288"/>
          <a:ext cx="6266329" cy="3047999"/>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noAutofit/>
        </a:bodyPr>
        <a:lstStyle/>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改修計画の内容が把握できるように主に以下のものを記載下さい。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・改修内容の概要（改修前後の設備概要や改修後の熱源システム、空調システム、照明システム等のシステムフロー図、等）</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・改修内容を決定するための検討内容（運用状況等の分析内容、アンケート・ヒアリングの内容、改修計画案の比較表、等）</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＜注意事項＞</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・記載内容に対して紙面が不足する場合は、本様式を複製して記載してください。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・記載内容は、申請者に確認の上、公表資料として使用することがあります。</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・別途、委託調査会社から提出される報告書等、省エネポテンシャル調査の詳細がわかる資料を提出してください。</a:t>
          </a:r>
        </a:p>
      </xdr:txBody>
    </xdr:sp>
    <xdr:clientData/>
  </xdr:oneCellAnchor>
  <xdr:twoCellAnchor editAs="oneCell">
    <xdr:from>
      <xdr:col>15</xdr:col>
      <xdr:colOff>380995</xdr:colOff>
      <xdr:row>38</xdr:row>
      <xdr:rowOff>37191</xdr:rowOff>
    </xdr:from>
    <xdr:to>
      <xdr:col>19</xdr:col>
      <xdr:colOff>134148</xdr:colOff>
      <xdr:row>46</xdr:row>
      <xdr:rowOff>228618</xdr:rowOff>
    </xdr:to>
    <xdr:pic>
      <xdr:nvPicPr>
        <xdr:cNvPr id="7" name="図 6">
          <a:extLst>
            <a:ext uri="{FF2B5EF4-FFF2-40B4-BE49-F238E27FC236}">
              <a16:creationId xmlns:a16="http://schemas.microsoft.com/office/drawing/2014/main" id="{9E7B2474-BD54-89DB-30A1-A9BCAAD6F940}"/>
            </a:ext>
          </a:extLst>
        </xdr:cNvPr>
        <xdr:cNvPicPr>
          <a:picLocks noChangeAspect="1"/>
        </xdr:cNvPicPr>
      </xdr:nvPicPr>
      <xdr:blipFill>
        <a:blip xmlns:r="http://schemas.openxmlformats.org/officeDocument/2006/relationships" r:embed="rId1"/>
        <a:stretch>
          <a:fillRect/>
        </a:stretch>
      </xdr:blipFill>
      <xdr:spPr>
        <a:xfrm>
          <a:off x="9701888" y="9140370"/>
          <a:ext cx="2474581" cy="2150855"/>
        </a:xfrm>
        <a:prstGeom prst="rect">
          <a:avLst/>
        </a:prstGeom>
      </xdr:spPr>
    </xdr:pic>
    <xdr:clientData/>
  </xdr:twoCellAnchor>
  <xdr:twoCellAnchor editAs="oneCell">
    <xdr:from>
      <xdr:col>15</xdr:col>
      <xdr:colOff>380353</xdr:colOff>
      <xdr:row>19</xdr:row>
      <xdr:rowOff>210499</xdr:rowOff>
    </xdr:from>
    <xdr:to>
      <xdr:col>25</xdr:col>
      <xdr:colOff>304766</xdr:colOff>
      <xdr:row>37</xdr:row>
      <xdr:rowOff>3739</xdr:rowOff>
    </xdr:to>
    <xdr:pic>
      <xdr:nvPicPr>
        <xdr:cNvPr id="66" name="図 65">
          <a:extLst>
            <a:ext uri="{FF2B5EF4-FFF2-40B4-BE49-F238E27FC236}">
              <a16:creationId xmlns:a16="http://schemas.microsoft.com/office/drawing/2014/main" id="{82F36A9E-C2F2-CDCD-39B6-46E807EAE1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01246" y="4660035"/>
          <a:ext cx="6727984" cy="4201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363448</xdr:colOff>
      <xdr:row>78</xdr:row>
      <xdr:rowOff>41713</xdr:rowOff>
    </xdr:from>
    <xdr:ext cx="3947160" cy="1348740"/>
    <xdr:pic>
      <xdr:nvPicPr>
        <xdr:cNvPr id="15" name="図 14">
          <a:extLst>
            <a:ext uri="{FF2B5EF4-FFF2-40B4-BE49-F238E27FC236}">
              <a16:creationId xmlns:a16="http://schemas.microsoft.com/office/drawing/2014/main" id="{81071276-A4EB-40BB-87F7-F8F8AD95AC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266" y="18676077"/>
          <a:ext cx="3947160" cy="1348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257727</xdr:colOff>
      <xdr:row>59</xdr:row>
      <xdr:rowOff>160084</xdr:rowOff>
    </xdr:from>
    <xdr:ext cx="2780017" cy="2048434"/>
    <xdr:pic>
      <xdr:nvPicPr>
        <xdr:cNvPr id="17" name="図 16">
          <a:extLst>
            <a:ext uri="{FF2B5EF4-FFF2-40B4-BE49-F238E27FC236}">
              <a16:creationId xmlns:a16="http://schemas.microsoft.com/office/drawing/2014/main" id="{4C1F121F-FE53-43D2-A95B-49B10E1E66D7}"/>
            </a:ext>
          </a:extLst>
        </xdr:cNvPr>
        <xdr:cNvPicPr>
          <a:picLocks noChangeAspect="1"/>
        </xdr:cNvPicPr>
      </xdr:nvPicPr>
      <xdr:blipFill>
        <a:blip xmlns:r="http://schemas.openxmlformats.org/officeDocument/2006/relationships" r:embed="rId4"/>
        <a:stretch>
          <a:fillRect/>
        </a:stretch>
      </xdr:blipFill>
      <xdr:spPr>
        <a:xfrm>
          <a:off x="10258977" y="14338727"/>
          <a:ext cx="2780017" cy="2048434"/>
        </a:xfrm>
        <a:prstGeom prst="rect">
          <a:avLst/>
        </a:prstGeom>
      </xdr:spPr>
    </xdr:pic>
    <xdr:clientData/>
  </xdr:oneCellAnchor>
  <xdr:oneCellAnchor>
    <xdr:from>
      <xdr:col>20</xdr:col>
      <xdr:colOff>322597</xdr:colOff>
      <xdr:row>59</xdr:row>
      <xdr:rowOff>158671</xdr:rowOff>
    </xdr:from>
    <xdr:ext cx="2667841" cy="2024047"/>
    <xdr:pic>
      <xdr:nvPicPr>
        <xdr:cNvPr id="18" name="図 17">
          <a:extLst>
            <a:ext uri="{FF2B5EF4-FFF2-40B4-BE49-F238E27FC236}">
              <a16:creationId xmlns:a16="http://schemas.microsoft.com/office/drawing/2014/main" id="{DE7CA320-84AD-4DE4-8399-F89725327940}"/>
            </a:ext>
          </a:extLst>
        </xdr:cNvPr>
        <xdr:cNvPicPr>
          <a:picLocks noChangeAspect="1"/>
        </xdr:cNvPicPr>
      </xdr:nvPicPr>
      <xdr:blipFill>
        <a:blip xmlns:r="http://schemas.openxmlformats.org/officeDocument/2006/relationships" r:embed="rId5"/>
        <a:stretch>
          <a:fillRect/>
        </a:stretch>
      </xdr:blipFill>
      <xdr:spPr>
        <a:xfrm>
          <a:off x="13045276" y="14337314"/>
          <a:ext cx="2667841" cy="2024047"/>
        </a:xfrm>
        <a:prstGeom prst="rect">
          <a:avLst/>
        </a:prstGeom>
      </xdr:spPr>
    </xdr:pic>
    <xdr:clientData/>
  </xdr:oneCellAnchor>
  <xdr:oneCellAnchor>
    <xdr:from>
      <xdr:col>20</xdr:col>
      <xdr:colOff>336863</xdr:colOff>
      <xdr:row>67</xdr:row>
      <xdr:rowOff>207065</xdr:rowOff>
    </xdr:from>
    <xdr:ext cx="2639309" cy="1887973"/>
    <xdr:pic>
      <xdr:nvPicPr>
        <xdr:cNvPr id="19" name="図 18">
          <a:extLst>
            <a:ext uri="{FF2B5EF4-FFF2-40B4-BE49-F238E27FC236}">
              <a16:creationId xmlns:a16="http://schemas.microsoft.com/office/drawing/2014/main" id="{B7B1A750-A7FB-45D8-BB88-6A45223DBD5A}"/>
            </a:ext>
          </a:extLst>
        </xdr:cNvPr>
        <xdr:cNvPicPr>
          <a:picLocks noChangeAspect="1"/>
        </xdr:cNvPicPr>
      </xdr:nvPicPr>
      <xdr:blipFill>
        <a:blip xmlns:r="http://schemas.openxmlformats.org/officeDocument/2006/relationships" r:embed="rId6"/>
        <a:stretch>
          <a:fillRect/>
        </a:stretch>
      </xdr:blipFill>
      <xdr:spPr>
        <a:xfrm>
          <a:off x="13059542" y="16345136"/>
          <a:ext cx="2639309" cy="1887973"/>
        </a:xfrm>
        <a:prstGeom prst="rect">
          <a:avLst/>
        </a:prstGeom>
      </xdr:spPr>
    </xdr:pic>
    <xdr:clientData/>
  </xdr:oneCellAnchor>
  <xdr:oneCellAnchor>
    <xdr:from>
      <xdr:col>16</xdr:col>
      <xdr:colOff>328812</xdr:colOff>
      <xdr:row>83</xdr:row>
      <xdr:rowOff>194938</xdr:rowOff>
    </xdr:from>
    <xdr:ext cx="4678680" cy="1935480"/>
    <xdr:pic>
      <xdr:nvPicPr>
        <xdr:cNvPr id="20" name="図 19">
          <a:extLst>
            <a:ext uri="{FF2B5EF4-FFF2-40B4-BE49-F238E27FC236}">
              <a16:creationId xmlns:a16="http://schemas.microsoft.com/office/drawing/2014/main" id="{6CE5F873-F41C-4CC7-A029-9535BB7D1F3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442630" y="20041574"/>
          <a:ext cx="4678680" cy="19354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338201</xdr:colOff>
      <xdr:row>67</xdr:row>
      <xdr:rowOff>228231</xdr:rowOff>
    </xdr:from>
    <xdr:to>
      <xdr:col>20</xdr:col>
      <xdr:colOff>235841</xdr:colOff>
      <xdr:row>75</xdr:row>
      <xdr:rowOff>141656</xdr:rowOff>
    </xdr:to>
    <xdr:pic>
      <xdr:nvPicPr>
        <xdr:cNvPr id="24" name="図 23">
          <a:extLst>
            <a:ext uri="{FF2B5EF4-FFF2-40B4-BE49-F238E27FC236}">
              <a16:creationId xmlns:a16="http://schemas.microsoft.com/office/drawing/2014/main" id="{0DA3E9AF-4025-7B4E-73B1-A7306B3A7F13}"/>
            </a:ext>
          </a:extLst>
        </xdr:cNvPr>
        <xdr:cNvPicPr>
          <a:picLocks noChangeAspect="1"/>
        </xdr:cNvPicPr>
      </xdr:nvPicPr>
      <xdr:blipFill>
        <a:blip xmlns:r="http://schemas.openxmlformats.org/officeDocument/2006/relationships" r:embed="rId8"/>
        <a:stretch>
          <a:fillRect/>
        </a:stretch>
      </xdr:blipFill>
      <xdr:spPr>
        <a:xfrm>
          <a:off x="10339451" y="16366302"/>
          <a:ext cx="2619069" cy="1872854"/>
        </a:xfrm>
        <a:prstGeom prst="rect">
          <a:avLst/>
        </a:prstGeom>
      </xdr:spPr>
    </xdr:pic>
    <xdr:clientData/>
  </xdr:twoCellAnchor>
  <xdr:twoCellAnchor editAs="oneCell">
    <xdr:from>
      <xdr:col>19</xdr:col>
      <xdr:colOff>530679</xdr:colOff>
      <xdr:row>37</xdr:row>
      <xdr:rowOff>13608</xdr:rowOff>
    </xdr:from>
    <xdr:to>
      <xdr:col>24</xdr:col>
      <xdr:colOff>511247</xdr:colOff>
      <xdr:row>47</xdr:row>
      <xdr:rowOff>48962</xdr:rowOff>
    </xdr:to>
    <xdr:pic>
      <xdr:nvPicPr>
        <xdr:cNvPr id="106" name="図 105">
          <a:extLst>
            <a:ext uri="{FF2B5EF4-FFF2-40B4-BE49-F238E27FC236}">
              <a16:creationId xmlns:a16="http://schemas.microsoft.com/office/drawing/2014/main" id="{00A0F372-28AA-C14E-9BCC-FBC33549556F}"/>
            </a:ext>
          </a:extLst>
        </xdr:cNvPr>
        <xdr:cNvPicPr>
          <a:picLocks noChangeAspect="1"/>
        </xdr:cNvPicPr>
      </xdr:nvPicPr>
      <xdr:blipFill>
        <a:blip xmlns:r="http://schemas.openxmlformats.org/officeDocument/2006/relationships" r:embed="rId9"/>
        <a:stretch>
          <a:fillRect/>
        </a:stretch>
      </xdr:blipFill>
      <xdr:spPr>
        <a:xfrm>
          <a:off x="12573000" y="8871858"/>
          <a:ext cx="3382354" cy="2484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322730</xdr:colOff>
      <xdr:row>24</xdr:row>
      <xdr:rowOff>71719</xdr:rowOff>
    </xdr:from>
    <xdr:to>
      <xdr:col>25</xdr:col>
      <xdr:colOff>528919</xdr:colOff>
      <xdr:row>26</xdr:row>
      <xdr:rowOff>277906</xdr:rowOff>
    </xdr:to>
    <xdr:sp macro="" textlink="">
      <xdr:nvSpPr>
        <xdr:cNvPr id="3" name="テキスト ボックス 2">
          <a:extLst>
            <a:ext uri="{FF2B5EF4-FFF2-40B4-BE49-F238E27FC236}">
              <a16:creationId xmlns:a16="http://schemas.microsoft.com/office/drawing/2014/main" id="{E6FDF80C-B900-42D4-9C31-48C6361D29CC}"/>
            </a:ext>
          </a:extLst>
        </xdr:cNvPr>
        <xdr:cNvSpPr txBox="1"/>
      </xdr:nvSpPr>
      <xdr:spPr>
        <a:xfrm>
          <a:off x="14785490" y="6693499"/>
          <a:ext cx="8283389" cy="84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① 改修後の建物全体の一次エネルギー消費量</a:t>
          </a: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電気・ガス使用量の実績値から、改修前の建物全体の一次エネルギー消費量を算定し、後段②・③にて算定する改修による一次エネルギー消費量の削減量から改修後の建物全体一次エネルギー消費量を推定する。</a:t>
          </a:r>
        </a:p>
        <a:p>
          <a:pPr marL="0" indent="0" algn="l" rtl="0">
            <a:defRPr sz="1000"/>
          </a:pP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年度の建物全体の一次エネルギー消費量の実績値と推定した改修後の建物全体一次エネルギー消費量を以下に示す。</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322730</xdr:colOff>
      <xdr:row>81</xdr:row>
      <xdr:rowOff>96210</xdr:rowOff>
    </xdr:from>
    <xdr:to>
      <xdr:col>25</xdr:col>
      <xdr:colOff>528919</xdr:colOff>
      <xdr:row>91</xdr:row>
      <xdr:rowOff>45357</xdr:rowOff>
    </xdr:to>
    <xdr:sp macro="" textlink="">
      <xdr:nvSpPr>
        <xdr:cNvPr id="4" name="テキスト ボックス 5">
          <a:extLst>
            <a:ext uri="{FF2B5EF4-FFF2-40B4-BE49-F238E27FC236}">
              <a16:creationId xmlns:a16="http://schemas.microsoft.com/office/drawing/2014/main" id="{9B1837E2-CC81-40B4-86B2-53DB9826A9F6}"/>
            </a:ext>
          </a:extLst>
        </xdr:cNvPr>
        <xdr:cNvSpPr txBox="1"/>
      </xdr:nvSpPr>
      <xdr:spPr>
        <a:xfrm>
          <a:off x="14818873" y="22130710"/>
          <a:ext cx="8279760" cy="158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④ 改修後の建物全体の</a:t>
          </a:r>
          <a:r>
            <a:rPr lang="en-US" altLang="ja-JP" sz="1100" b="1" i="0" u="none" strike="noStrike" baseline="0">
              <a:solidFill>
                <a:srgbClr val="FF0000"/>
              </a:solidFill>
              <a:latin typeface="HG丸ｺﾞｼｯｸM-PRO"/>
              <a:ea typeface="HG丸ｺﾞｼｯｸM-PRO"/>
              <a:cs typeface="+mn-cs"/>
            </a:rPr>
            <a:t>CO2</a:t>
          </a:r>
          <a:r>
            <a:rPr lang="ja-JP" altLang="en-US" sz="1100" b="1" i="0" u="none" strike="noStrike" baseline="0">
              <a:solidFill>
                <a:srgbClr val="FF0000"/>
              </a:solidFill>
              <a:latin typeface="HG丸ｺﾞｼｯｸM-PRO"/>
              <a:ea typeface="HG丸ｺﾞｼｯｸM-PRO"/>
              <a:cs typeface="+mn-cs"/>
            </a:rPr>
            <a:t>排出量</a:t>
          </a: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年度の電気・ガス比率の実績を用いて、①の改修後の建物全体の一次エネルギー消費量から消費電力量、ガス使用量を想定した。</a:t>
          </a:r>
          <a:r>
            <a:rPr lang="en-US" altLang="ja-JP" sz="1100" b="0" i="0" u="none" strike="noStrike" baseline="0">
              <a:solidFill>
                <a:srgbClr val="FF0000"/>
              </a:solidFill>
              <a:latin typeface="HG丸ｺﾞｼｯｸM-PRO"/>
              <a:ea typeface="HG丸ｺﾞｼｯｸM-PRO"/>
              <a:cs typeface="+mn-cs"/>
            </a:rPr>
            <a:t>CO2</a:t>
          </a:r>
          <a:r>
            <a:rPr lang="ja-JP" altLang="en-US" sz="1100" b="0" i="0" u="none" strike="noStrike" baseline="0">
              <a:solidFill>
                <a:srgbClr val="FF0000"/>
              </a:solidFill>
              <a:latin typeface="HG丸ｺﾞｼｯｸM-PRO"/>
              <a:ea typeface="HG丸ｺﾞｼｯｸM-PRO"/>
              <a:cs typeface="+mn-cs"/>
            </a:rPr>
            <a:t>排出量への換算に当たって、排出係数は現在、事業所にて契約しているプランに基づき以下の通り設定した。電力については、一部を再エネ電力メニューから調達を行っており、残りは一般の高圧電力メニューから調達した。</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電気・・・○○電力の再エネメニューの排出係数　○○</a:t>
          </a:r>
          <a:r>
            <a:rPr lang="en-US" altLang="ja-JP" sz="1100" b="0" i="0" u="none" strike="noStrike" baseline="0">
              <a:solidFill>
                <a:srgbClr val="FF0000"/>
              </a:solidFill>
              <a:latin typeface="HG丸ｺﾞｼｯｸM-PRO"/>
              <a:ea typeface="HG丸ｺﾞｼｯｸM-PRO"/>
              <a:cs typeface="+mn-cs"/>
            </a:rPr>
            <a:t>kg-CO2/kWh</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○○電力の高圧電力の排出係数　　○○</a:t>
          </a:r>
          <a:r>
            <a:rPr lang="en-US" altLang="ja-JP" sz="1100" b="0" i="0" u="none" strike="noStrike" baseline="0">
              <a:solidFill>
                <a:srgbClr val="FF0000"/>
              </a:solidFill>
              <a:latin typeface="HG丸ｺﾞｼｯｸM-PRO"/>
              <a:ea typeface="HG丸ｺﾞｼｯｸM-PRO"/>
              <a:cs typeface="+mn-cs"/>
            </a:rPr>
            <a:t>kg-CO2/kWh</a:t>
          </a:r>
        </a:p>
        <a:p>
          <a:pPr marL="0" indent="0" algn="l" rtl="0">
            <a:defRPr sz="1000"/>
          </a:pPr>
          <a:r>
            <a:rPr lang="ja-JP" altLang="en-US" sz="1100" b="0" i="0" u="none" strike="noStrike" baseline="0">
              <a:solidFill>
                <a:srgbClr val="FF0000"/>
              </a:solidFill>
              <a:latin typeface="HG丸ｺﾞｼｯｸM-PRO"/>
              <a:ea typeface="HG丸ｺﾞｼｯｸM-PRO"/>
              <a:cs typeface="+mn-cs"/>
            </a:rPr>
            <a:t>　ガス・・・○○ガスの都市ガス</a:t>
          </a:r>
          <a:r>
            <a:rPr lang="en-US" altLang="ja-JP" sz="1100" b="0" i="0" u="none" strike="noStrike" baseline="0">
              <a:solidFill>
                <a:srgbClr val="FF0000"/>
              </a:solidFill>
              <a:latin typeface="HG丸ｺﾞｼｯｸM-PRO"/>
              <a:ea typeface="HG丸ｺﾞｼｯｸM-PRO"/>
              <a:cs typeface="+mn-cs"/>
            </a:rPr>
            <a:t>13A</a:t>
          </a:r>
          <a:r>
            <a:rPr lang="ja-JP" altLang="en-US" sz="1100" b="0" i="0" u="none" strike="noStrike" baseline="0">
              <a:solidFill>
                <a:srgbClr val="FF0000"/>
              </a:solidFill>
              <a:latin typeface="HG丸ｺﾞｼｯｸM-PRO"/>
              <a:ea typeface="HG丸ｺﾞｼｯｸM-PRO"/>
              <a:cs typeface="+mn-cs"/>
            </a:rPr>
            <a:t>の排出係数　○○</a:t>
          </a:r>
          <a:r>
            <a:rPr lang="en-US" altLang="ja-JP" sz="1100" b="0" i="0" u="none" strike="noStrike" baseline="0">
              <a:solidFill>
                <a:srgbClr val="FF0000"/>
              </a:solidFill>
              <a:latin typeface="HG丸ｺﾞｼｯｸM-PRO"/>
              <a:ea typeface="HG丸ｺﾞｼｯｸM-PRO"/>
              <a:cs typeface="+mn-cs"/>
            </a:rPr>
            <a:t>kg-CO2/N㎥</a:t>
          </a:r>
        </a:p>
        <a:p>
          <a:pPr marL="0" indent="0" algn="l" rtl="0">
            <a:defRPr sz="1000"/>
          </a:pPr>
          <a:r>
            <a:rPr lang="ja-JP" altLang="en-US" sz="1100" b="0" i="0" u="none" strike="noStrike" baseline="0">
              <a:solidFill>
                <a:srgbClr val="FF0000"/>
              </a:solidFill>
              <a:latin typeface="HG丸ｺﾞｼｯｸM-PRO"/>
              <a:ea typeface="HG丸ｺﾞｼｯｸM-PRO"/>
              <a:cs typeface="+mn-cs"/>
            </a:rPr>
            <a:t>算定した</a:t>
          </a:r>
          <a:r>
            <a:rPr lang="en-US" altLang="ja-JP" sz="1100" b="0" i="0" u="none" strike="noStrike" baseline="0">
              <a:solidFill>
                <a:srgbClr val="FF0000"/>
              </a:solidFill>
              <a:latin typeface="HG丸ｺﾞｼｯｸM-PRO"/>
              <a:ea typeface="HG丸ｺﾞｼｯｸM-PRO"/>
              <a:cs typeface="+mn-cs"/>
            </a:rPr>
            <a:t>CO2</a:t>
          </a:r>
          <a:r>
            <a:rPr lang="ja-JP" altLang="en-US" sz="1100" b="0" i="0" u="none" strike="noStrike" baseline="0">
              <a:solidFill>
                <a:srgbClr val="FF0000"/>
              </a:solidFill>
              <a:latin typeface="HG丸ｺﾞｼｯｸM-PRO"/>
              <a:ea typeface="HG丸ｺﾞｼｯｸM-PRO"/>
              <a:cs typeface="+mn-cs"/>
            </a:rPr>
            <a:t>排出量を以下に示す。</a:t>
          </a:r>
        </a:p>
      </xdr:txBody>
    </xdr:sp>
    <xdr:clientData/>
  </xdr:twoCellAnchor>
  <xdr:twoCellAnchor>
    <xdr:from>
      <xdr:col>15</xdr:col>
      <xdr:colOff>281940</xdr:colOff>
      <xdr:row>53</xdr:row>
      <xdr:rowOff>38100</xdr:rowOff>
    </xdr:from>
    <xdr:to>
      <xdr:col>24</xdr:col>
      <xdr:colOff>739141</xdr:colOff>
      <xdr:row>57</xdr:row>
      <xdr:rowOff>19050</xdr:rowOff>
    </xdr:to>
    <xdr:sp macro="" textlink="">
      <xdr:nvSpPr>
        <xdr:cNvPr id="6" name="テキスト ボックス 10">
          <a:extLst>
            <a:ext uri="{FF2B5EF4-FFF2-40B4-BE49-F238E27FC236}">
              <a16:creationId xmlns:a16="http://schemas.microsoft.com/office/drawing/2014/main" id="{F5CFE088-F292-4848-B2DA-6DD8D32526F5}"/>
            </a:ext>
          </a:extLst>
        </xdr:cNvPr>
        <xdr:cNvSpPr txBox="1"/>
      </xdr:nvSpPr>
      <xdr:spPr>
        <a:xfrm>
          <a:off x="14744700" y="15941040"/>
          <a:ext cx="7726681" cy="1261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③ 改修後における改修対象部分の一次エネルギー消費量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改修計画概要書にて検討中の主要な省エネルギー項目の削減効果から一次エネルギー消費量の削減量を推定した。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・熱源設備の高効率化＋ダウンサイジング</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改修前後の熱源機の部分負荷特性と</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年度の負荷分布の実績から、負荷による加重平均の</a:t>
          </a:r>
          <a:r>
            <a:rPr lang="en-US" altLang="ja-JP" sz="1100" b="0" i="0" u="none" strike="noStrike" baseline="0">
              <a:solidFill>
                <a:srgbClr val="FF0000"/>
              </a:solidFill>
              <a:latin typeface="HG丸ｺﾞｼｯｸM-PRO"/>
              <a:ea typeface="HG丸ｺﾞｼｯｸM-PRO"/>
              <a:cs typeface="+mn-cs"/>
            </a:rPr>
            <a:t>COP</a:t>
          </a:r>
          <a:r>
            <a:rPr lang="ja-JP" altLang="en-US" sz="1100" b="0" i="0" u="none" strike="noStrike" baseline="0">
              <a:solidFill>
                <a:srgbClr val="FF0000"/>
              </a:solidFill>
              <a:latin typeface="HG丸ｺﾞｼｯｸM-PRO"/>
              <a:ea typeface="HG丸ｺﾞｼｯｸM-PRO"/>
              <a:cs typeface="+mn-cs"/>
            </a:rPr>
            <a:t>を算定した。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改修前後の加重平均</a:t>
          </a:r>
          <a:r>
            <a:rPr lang="en-US" altLang="ja-JP" sz="1100" b="0" i="0" u="none" strike="noStrike" baseline="0">
              <a:solidFill>
                <a:srgbClr val="FF0000"/>
              </a:solidFill>
              <a:latin typeface="HG丸ｺﾞｼｯｸM-PRO"/>
              <a:ea typeface="HG丸ｺﾞｼｯｸM-PRO"/>
              <a:cs typeface="+mn-cs"/>
            </a:rPr>
            <a:t>COP</a:t>
          </a:r>
          <a:r>
            <a:rPr lang="ja-JP" altLang="en-US" sz="1100" b="0" i="0" u="none" strike="noStrike" baseline="0">
              <a:solidFill>
                <a:srgbClr val="FF0000"/>
              </a:solidFill>
              <a:latin typeface="HG丸ｺﾞｼｯｸM-PRO"/>
              <a:ea typeface="HG丸ｺﾞｼｯｸM-PRO"/>
              <a:cs typeface="+mn-cs"/>
            </a:rPr>
            <a:t>から、削減率は△△％と推定した。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年間の熱負荷の内、冷房負荷と暖房負荷の比を○：○（</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１）として、削減率は○○％（・・・）と想定した。　</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１：・・・文献名・・・</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既存の蛍光灯の平均的な発光効率を○○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代表室の器具仕様から設定）、改修後の</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と想定し、削減率は○○</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上記の削減率を考慮した③ 改修後における改修対象部分の一次エネルギー消費量を以下に示す。</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322731</xdr:colOff>
      <xdr:row>62</xdr:row>
      <xdr:rowOff>24556</xdr:rowOff>
    </xdr:from>
    <xdr:to>
      <xdr:col>25</xdr:col>
      <xdr:colOff>144781</xdr:colOff>
      <xdr:row>71</xdr:row>
      <xdr:rowOff>19050</xdr:rowOff>
    </xdr:to>
    <xdr:sp macro="" textlink="">
      <xdr:nvSpPr>
        <xdr:cNvPr id="8" name="テキスト ボックス 10">
          <a:extLst>
            <a:ext uri="{FF2B5EF4-FFF2-40B4-BE49-F238E27FC236}">
              <a16:creationId xmlns:a16="http://schemas.microsoft.com/office/drawing/2014/main" id="{26542EF2-10C2-4F1C-ADA3-9B881FBB2A27}"/>
            </a:ext>
          </a:extLst>
        </xdr:cNvPr>
        <xdr:cNvSpPr txBox="1"/>
      </xdr:nvSpPr>
      <xdr:spPr>
        <a:xfrm>
          <a:off x="14785491" y="18807856"/>
          <a:ext cx="7899250" cy="180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0" i="0" u="none" strike="noStrike" baseline="0">
              <a:solidFill>
                <a:srgbClr val="FF0000"/>
              </a:solidFill>
              <a:latin typeface="HG丸ｺﾞｼｯｸM-PRO"/>
              <a:ea typeface="HG丸ｺﾞｼｯｸM-PRO"/>
              <a:cs typeface="+mn-cs"/>
            </a:rPr>
            <a:t>・二次ポンプの○○制御の導入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二次ポンプへの○○制御導入による削減率は、文献○○より△△</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既存の蛍光灯の平均的な発光効率を○○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代表室の器具仕様から設定）、改修後の</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と想定し、削減率は△△</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上記で求めた削減率から改修後における改修対象部分の一次エネルギー消費量を以下の通り算定した。</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editAs="oneCell">
    <xdr:from>
      <xdr:col>15</xdr:col>
      <xdr:colOff>381000</xdr:colOff>
      <xdr:row>68</xdr:row>
      <xdr:rowOff>136711</xdr:rowOff>
    </xdr:from>
    <xdr:to>
      <xdr:col>19</xdr:col>
      <xdr:colOff>103892</xdr:colOff>
      <xdr:row>80</xdr:row>
      <xdr:rowOff>52892</xdr:rowOff>
    </xdr:to>
    <xdr:pic>
      <xdr:nvPicPr>
        <xdr:cNvPr id="9" name="図 8">
          <a:extLst>
            <a:ext uri="{FF2B5EF4-FFF2-40B4-BE49-F238E27FC236}">
              <a16:creationId xmlns:a16="http://schemas.microsoft.com/office/drawing/2014/main" id="{E5296C95-3380-423A-AFB0-144E24658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3760" y="20230651"/>
          <a:ext cx="2953772" cy="192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457200</xdr:colOff>
      <xdr:row>56</xdr:row>
      <xdr:rowOff>233279</xdr:rowOff>
    </xdr:from>
    <xdr:to>
      <xdr:col>20</xdr:col>
      <xdr:colOff>427083</xdr:colOff>
      <xdr:row>61</xdr:row>
      <xdr:rowOff>216080</xdr:rowOff>
    </xdr:to>
    <xdr:pic>
      <xdr:nvPicPr>
        <xdr:cNvPr id="10" name="図 9">
          <a:extLst>
            <a:ext uri="{FF2B5EF4-FFF2-40B4-BE49-F238E27FC236}">
              <a16:creationId xmlns:a16="http://schemas.microsoft.com/office/drawing/2014/main" id="{1CBC8822-D5BA-4CE7-8017-52B675A183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19960" y="17096339"/>
          <a:ext cx="4008484" cy="158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426720</xdr:colOff>
      <xdr:row>26</xdr:row>
      <xdr:rowOff>312420</xdr:rowOff>
    </xdr:from>
    <xdr:to>
      <xdr:col>21</xdr:col>
      <xdr:colOff>243840</xdr:colOff>
      <xdr:row>30</xdr:row>
      <xdr:rowOff>44196</xdr:rowOff>
    </xdr:to>
    <xdr:pic>
      <xdr:nvPicPr>
        <xdr:cNvPr id="12" name="図 11">
          <a:extLst>
            <a:ext uri="{FF2B5EF4-FFF2-40B4-BE49-F238E27FC236}">
              <a16:creationId xmlns:a16="http://schemas.microsoft.com/office/drawing/2014/main" id="{4B2267F0-C2A4-476F-9ECA-D553F2029A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89480" y="7574280"/>
          <a:ext cx="4663440" cy="1011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579120</xdr:colOff>
      <xdr:row>35</xdr:row>
      <xdr:rowOff>106680</xdr:rowOff>
    </xdr:from>
    <xdr:to>
      <xdr:col>25</xdr:col>
      <xdr:colOff>289560</xdr:colOff>
      <xdr:row>43</xdr:row>
      <xdr:rowOff>139624</xdr:rowOff>
    </xdr:to>
    <xdr:pic>
      <xdr:nvPicPr>
        <xdr:cNvPr id="14" name="図 13">
          <a:extLst>
            <a:ext uri="{FF2B5EF4-FFF2-40B4-BE49-F238E27FC236}">
              <a16:creationId xmlns:a16="http://schemas.microsoft.com/office/drawing/2014/main" id="{0C011688-B7BA-4CD4-8A6E-532E77A404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888200" y="10248900"/>
          <a:ext cx="2941320" cy="259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315687</xdr:colOff>
      <xdr:row>30</xdr:row>
      <xdr:rowOff>185057</xdr:rowOff>
    </xdr:from>
    <xdr:to>
      <xdr:col>25</xdr:col>
      <xdr:colOff>633037</xdr:colOff>
      <xdr:row>35</xdr:row>
      <xdr:rowOff>205675</xdr:rowOff>
    </xdr:to>
    <xdr:sp macro="" textlink="">
      <xdr:nvSpPr>
        <xdr:cNvPr id="19" name="テキスト ボックス 6">
          <a:extLst>
            <a:ext uri="{FF2B5EF4-FFF2-40B4-BE49-F238E27FC236}">
              <a16:creationId xmlns:a16="http://schemas.microsoft.com/office/drawing/2014/main" id="{189CC42F-5935-497C-9533-7A5D1C3DD113}"/>
            </a:ext>
          </a:extLst>
        </xdr:cNvPr>
        <xdr:cNvSpPr txBox="1"/>
      </xdr:nvSpPr>
      <xdr:spPr>
        <a:xfrm>
          <a:off x="14750144" y="8599714"/>
          <a:ext cx="8372779" cy="1599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② 改修前における改修対象部分の一次エネルギー消費量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既存のメーター及び本事業で追加設置したメーターにより計測を行った</a:t>
          </a:r>
          <a:r>
            <a:rPr lang="en-US" altLang="ja-JP" sz="1100" b="0" i="0" u="none" strike="noStrike" baseline="0">
              <a:solidFill>
                <a:srgbClr val="FF0000"/>
              </a:solidFill>
              <a:latin typeface="HG丸ｺﾞｼｯｸM-PRO"/>
              <a:ea typeface="HG丸ｺﾞｼｯｸM-PRO"/>
              <a:cs typeface="+mn-cs"/>
            </a:rPr>
            <a:t>2025</a:t>
          </a:r>
          <a:r>
            <a:rPr lang="ja-JP" altLang="en-US" sz="1100" b="0" i="0" u="none" strike="noStrike" baseline="0">
              <a:solidFill>
                <a:srgbClr val="FF0000"/>
              </a:solidFill>
              <a:latin typeface="HG丸ｺﾞｼｯｸM-PRO"/>
              <a:ea typeface="HG丸ｺﾞｼｯｸM-PRO"/>
              <a:cs typeface="+mn-cs"/>
            </a:rPr>
            <a:t>年</a:t>
          </a:r>
          <a:r>
            <a:rPr lang="en-US" altLang="ja-JP" sz="1100" b="0" i="0" u="none" strike="noStrike" baseline="0">
              <a:solidFill>
                <a:srgbClr val="FF0000"/>
              </a:solidFill>
              <a:latin typeface="HG丸ｺﾞｼｯｸM-PRO"/>
              <a:ea typeface="HG丸ｺﾞｼｯｸM-PRO"/>
              <a:cs typeface="+mn-cs"/>
            </a:rPr>
            <a:t>5</a:t>
          </a:r>
          <a:r>
            <a:rPr lang="ja-JP" altLang="en-US" sz="1100" b="0" i="0" u="none" strike="noStrike" baseline="0">
              <a:solidFill>
                <a:srgbClr val="FF0000"/>
              </a:solidFill>
              <a:latin typeface="HG丸ｺﾞｼｯｸM-PRO"/>
              <a:ea typeface="HG丸ｺﾞｼｯｸM-PRO"/>
              <a:cs typeface="+mn-cs"/>
            </a:rPr>
            <a:t>月～</a:t>
          </a:r>
          <a:r>
            <a:rPr lang="en-US" altLang="ja-JP" sz="1100" b="0" i="0" u="none" strike="noStrike" baseline="0">
              <a:solidFill>
                <a:srgbClr val="FF0000"/>
              </a:solidFill>
              <a:latin typeface="HG丸ｺﾞｼｯｸM-PRO"/>
              <a:ea typeface="HG丸ｺﾞｼｯｸM-PRO"/>
              <a:cs typeface="+mn-cs"/>
            </a:rPr>
            <a:t>2026</a:t>
          </a:r>
          <a:r>
            <a:rPr lang="ja-JP" altLang="en-US" sz="1100" b="0" i="0" u="none" strike="noStrike" baseline="0">
              <a:solidFill>
                <a:srgbClr val="FF0000"/>
              </a:solidFill>
              <a:latin typeface="HG丸ｺﾞｼｯｸM-PRO"/>
              <a:ea typeface="HG丸ｺﾞｼｯｸM-PRO"/>
              <a:cs typeface="+mn-cs"/>
            </a:rPr>
            <a:t>年</a:t>
          </a:r>
          <a:r>
            <a:rPr lang="en-US" altLang="ja-JP" sz="1100" b="0" i="0" u="none" strike="noStrike" baseline="0">
              <a:solidFill>
                <a:srgbClr val="FF0000"/>
              </a:solidFill>
              <a:latin typeface="HG丸ｺﾞｼｯｸM-PRO"/>
              <a:ea typeface="HG丸ｺﾞｼｯｸM-PRO"/>
              <a:cs typeface="+mn-cs"/>
            </a:rPr>
            <a:t>2</a:t>
          </a:r>
          <a:r>
            <a:rPr lang="ja-JP" altLang="en-US" sz="1100" b="0" i="0" u="none" strike="noStrike" baseline="0">
              <a:solidFill>
                <a:srgbClr val="FF0000"/>
              </a:solidFill>
              <a:latin typeface="HG丸ｺﾞｼｯｸM-PRO"/>
              <a:ea typeface="HG丸ｺﾞｼｯｸM-PRO"/>
              <a:cs typeface="+mn-cs"/>
            </a:rPr>
            <a:t>月の電力・ガス使用量から改修対象部分の一次エネルギー消費量を算定した。次に、</a:t>
          </a:r>
          <a:r>
            <a:rPr lang="en-US" altLang="ja-JP" sz="1100" b="0" i="0" u="none" strike="noStrike" baseline="0">
              <a:solidFill>
                <a:srgbClr val="FF0000"/>
              </a:solidFill>
              <a:latin typeface="HG丸ｺﾞｼｯｸM-PRO"/>
              <a:ea typeface="HG丸ｺﾞｼｯｸM-PRO"/>
              <a:cs typeface="+mn-cs"/>
            </a:rPr>
            <a:t>2025</a:t>
          </a:r>
          <a:r>
            <a:rPr lang="ja-JP" altLang="en-US" sz="1100" b="0" i="0" u="none" strike="noStrike" baseline="0">
              <a:solidFill>
                <a:srgbClr val="FF0000"/>
              </a:solidFill>
              <a:latin typeface="HG丸ｺﾞｼｯｸM-PRO"/>
              <a:ea typeface="HG丸ｺﾞｼｯｸM-PRO"/>
              <a:cs typeface="+mn-cs"/>
            </a:rPr>
            <a:t>年</a:t>
          </a:r>
          <a:r>
            <a:rPr lang="en-US" altLang="ja-JP" sz="1100" b="0" i="0" u="none" strike="noStrike" baseline="0">
              <a:solidFill>
                <a:srgbClr val="FF0000"/>
              </a:solidFill>
              <a:latin typeface="HG丸ｺﾞｼｯｸM-PRO"/>
              <a:ea typeface="HG丸ｺﾞｼｯｸM-PRO"/>
              <a:cs typeface="+mn-cs"/>
            </a:rPr>
            <a:t>5</a:t>
          </a:r>
          <a:r>
            <a:rPr lang="ja-JP" altLang="en-US" sz="1100" b="0" i="0" u="none" strike="noStrike" baseline="0">
              <a:solidFill>
                <a:srgbClr val="FF0000"/>
              </a:solidFill>
              <a:latin typeface="HG丸ｺﾞｼｯｸM-PRO"/>
              <a:ea typeface="HG丸ｺﾞｼｯｸM-PRO"/>
              <a:cs typeface="+mn-cs"/>
            </a:rPr>
            <a:t>月～</a:t>
          </a:r>
          <a:r>
            <a:rPr lang="en-US" altLang="ja-JP" sz="1100" b="0" i="0" u="none" strike="noStrike" baseline="0">
              <a:solidFill>
                <a:srgbClr val="FF0000"/>
              </a:solidFill>
              <a:latin typeface="HG丸ｺﾞｼｯｸM-PRO"/>
              <a:ea typeface="HG丸ｺﾞｼｯｸM-PRO"/>
              <a:cs typeface="+mn-cs"/>
            </a:rPr>
            <a:t>2026</a:t>
          </a:r>
          <a:r>
            <a:rPr lang="ja-JP" altLang="en-US" sz="1100" b="0" i="0" u="none" strike="noStrike" baseline="0">
              <a:solidFill>
                <a:srgbClr val="FF0000"/>
              </a:solidFill>
              <a:latin typeface="HG丸ｺﾞｼｯｸM-PRO"/>
              <a:ea typeface="HG丸ｺﾞｼｯｸM-PRO"/>
              <a:cs typeface="+mn-cs"/>
            </a:rPr>
            <a:t>年</a:t>
          </a:r>
          <a:r>
            <a:rPr lang="en-US" altLang="ja-JP" sz="1100" b="0" i="0" u="none" strike="noStrike" baseline="0">
              <a:solidFill>
                <a:srgbClr val="FF0000"/>
              </a:solidFill>
              <a:latin typeface="HG丸ｺﾞｼｯｸM-PRO"/>
              <a:ea typeface="HG丸ｺﾞｼｯｸM-PRO"/>
              <a:cs typeface="+mn-cs"/>
            </a:rPr>
            <a:t>2</a:t>
          </a:r>
          <a:r>
            <a:rPr lang="ja-JP" altLang="en-US" sz="1100" b="0" i="0" u="none" strike="noStrike" baseline="0">
              <a:solidFill>
                <a:srgbClr val="FF0000"/>
              </a:solidFill>
              <a:latin typeface="HG丸ｺﾞｼｯｸM-PRO"/>
              <a:ea typeface="HG丸ｺﾞｼｯｸM-PRO"/>
              <a:cs typeface="+mn-cs"/>
            </a:rPr>
            <a:t>月における建物全体の一次エネルギー消費量に対する改修対象部分の一次エネルギー消費量の比率を、</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年度の建物全体の年間の一次エネルギー消費量に割り戻すことで、改修対象部分の年間の一次エネルギー消費量を推定した。</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電灯盤（単相電源）に含まれる空気搬送及び照明、コンセント、給湯の内訳は計量を行っていないため、電灯盤の全電力量を</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優良特定地球温暖化対策事業所の認定基準 別表</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の消費先別の比率で按分することで、消費先別の一次エネルギー消費量を推定した。</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editAs="oneCell">
    <xdr:from>
      <xdr:col>15</xdr:col>
      <xdr:colOff>435429</xdr:colOff>
      <xdr:row>35</xdr:row>
      <xdr:rowOff>272143</xdr:rowOff>
    </xdr:from>
    <xdr:to>
      <xdr:col>21</xdr:col>
      <xdr:colOff>343989</xdr:colOff>
      <xdr:row>38</xdr:row>
      <xdr:rowOff>293752</xdr:rowOff>
    </xdr:to>
    <xdr:pic>
      <xdr:nvPicPr>
        <xdr:cNvPr id="20" name="図 19">
          <a:extLst>
            <a:ext uri="{FF2B5EF4-FFF2-40B4-BE49-F238E27FC236}">
              <a16:creationId xmlns:a16="http://schemas.microsoft.com/office/drawing/2014/main" id="{B1D86D4A-3108-4442-9834-77B264BD38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869886" y="10265229"/>
          <a:ext cx="4741817" cy="968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553356</xdr:colOff>
      <xdr:row>91</xdr:row>
      <xdr:rowOff>154215</xdr:rowOff>
    </xdr:from>
    <xdr:to>
      <xdr:col>19</xdr:col>
      <xdr:colOff>200478</xdr:colOff>
      <xdr:row>102</xdr:row>
      <xdr:rowOff>121953</xdr:rowOff>
    </xdr:to>
    <xdr:pic>
      <xdr:nvPicPr>
        <xdr:cNvPr id="5" name="図 4">
          <a:extLst>
            <a:ext uri="{FF2B5EF4-FFF2-40B4-BE49-F238E27FC236}">
              <a16:creationId xmlns:a16="http://schemas.microsoft.com/office/drawing/2014/main" id="{F456826E-DE64-458D-B34D-6FD960DA5B51}"/>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42943" b="23408"/>
        <a:stretch/>
      </xdr:blipFill>
      <xdr:spPr bwMode="auto">
        <a:xfrm>
          <a:off x="15049499" y="23821572"/>
          <a:ext cx="2876550" cy="1763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493059</xdr:colOff>
      <xdr:row>25</xdr:row>
      <xdr:rowOff>44824</xdr:rowOff>
    </xdr:from>
    <xdr:ext cx="7787640" cy="1762125"/>
    <xdr:sp macro="" textlink="">
      <xdr:nvSpPr>
        <xdr:cNvPr id="13" name="AutoShape 614">
          <a:extLst>
            <a:ext uri="{FF2B5EF4-FFF2-40B4-BE49-F238E27FC236}">
              <a16:creationId xmlns:a16="http://schemas.microsoft.com/office/drawing/2014/main" id="{94F04DD0-3CDE-46DE-9E8C-8C96E6F0E489}"/>
            </a:ext>
          </a:extLst>
        </xdr:cNvPr>
        <xdr:cNvSpPr>
          <a:spLocks noChangeArrowheads="1"/>
        </xdr:cNvSpPr>
      </xdr:nvSpPr>
      <xdr:spPr bwMode="auto">
        <a:xfrm>
          <a:off x="582706" y="7055224"/>
          <a:ext cx="7787640" cy="1762125"/>
        </a:xfrm>
        <a:prstGeom prst="roundRect">
          <a:avLst>
            <a:gd name="adj" fmla="val 3556"/>
          </a:avLst>
        </a:prstGeom>
        <a:noFill/>
        <a:ln w="9525">
          <a:solidFill>
            <a:schemeClr val="tx1"/>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horzOverflow="clip" wrap="square" lIns="74295" tIns="8890" rIns="74295" bIns="8890" anchor="t" upright="1">
          <a:noAutofit/>
        </a:bodyPr>
        <a:lstStyle/>
        <a:p>
          <a:pPr algn="l" rtl="0">
            <a:defRPr sz="1000"/>
          </a:pPr>
          <a:r>
            <a:rPr lang="ja-JP" altLang="en-US" sz="1100" b="0" i="0" u="none" strike="noStrike" baseline="0">
              <a:solidFill>
                <a:schemeClr val="tx1"/>
              </a:solidFill>
              <a:latin typeface="HG丸ｺﾞｼｯｸM-PRO"/>
              <a:ea typeface="HG丸ｺﾞｼｯｸM-PRO"/>
            </a:rPr>
            <a:t>以下の項目について、その算定根拠を記載してください。改修後の一次エネルギー消費量及び</a:t>
          </a:r>
          <a:r>
            <a:rPr lang="en-US" altLang="ja-JP" sz="1100" b="0" i="0" u="none" strike="noStrike" baseline="0">
              <a:solidFill>
                <a:schemeClr val="tx1"/>
              </a:solidFill>
              <a:latin typeface="HG丸ｺﾞｼｯｸM-PRO"/>
              <a:ea typeface="HG丸ｺﾞｼｯｸM-PRO"/>
            </a:rPr>
            <a:t>CO2</a:t>
          </a:r>
          <a:r>
            <a:rPr lang="ja-JP" altLang="en-US" sz="1100" b="0" i="0" u="none" strike="noStrike" baseline="0">
              <a:solidFill>
                <a:schemeClr val="tx1"/>
              </a:solidFill>
              <a:latin typeface="HG丸ｺﾞｼｯｸM-PRO"/>
              <a:ea typeface="HG丸ｺﾞｼｯｸM-PRO"/>
            </a:rPr>
            <a:t>排出量については、改修計画概要書に記載した改修計画を踏まえて算定してください。</a:t>
          </a:r>
          <a:endParaRPr lang="en-US" altLang="ja-JP" sz="1100" b="0" i="0" u="none" strike="noStrike" baseline="0">
            <a:solidFill>
              <a:schemeClr val="tx1"/>
            </a:solidFill>
            <a:latin typeface="HG丸ｺﾞｼｯｸM-PRO"/>
            <a:ea typeface="HG丸ｺﾞｼｯｸM-PRO"/>
          </a:endParaRPr>
        </a:p>
        <a:p>
          <a:pPr algn="l" rtl="0">
            <a:defRPr sz="1000"/>
          </a:pPr>
          <a:r>
            <a:rPr lang="ja-JP" altLang="en-US" sz="1100" b="0" i="0" u="none" strike="noStrike" baseline="0">
              <a:solidFill>
                <a:schemeClr val="tx1"/>
              </a:solidFill>
              <a:latin typeface="HG丸ｺﾞｼｯｸM-PRO"/>
              <a:ea typeface="HG丸ｺﾞｼｯｸM-PRO"/>
            </a:rPr>
            <a:t>① 改修後の建物全体の一次エネルギー消費量</a:t>
          </a:r>
        </a:p>
        <a:p>
          <a:pPr algn="l" rtl="0">
            <a:defRPr sz="1000"/>
          </a:pPr>
          <a:r>
            <a:rPr lang="ja-JP" altLang="en-US" sz="1100" b="0" i="0" u="none" strike="noStrike" baseline="0">
              <a:solidFill>
                <a:schemeClr val="tx1"/>
              </a:solidFill>
              <a:latin typeface="HG丸ｺﾞｼｯｸM-PRO"/>
              <a:ea typeface="HG丸ｺﾞｼｯｸM-PRO"/>
            </a:rPr>
            <a:t>② 改修前における改修対象部分の一次エネルギー消費量（</a:t>
          </a:r>
          <a:r>
            <a:rPr lang="en-US" altLang="ja-JP" sz="1100" b="0" i="0" u="none" strike="noStrike" baseline="0">
              <a:solidFill>
                <a:schemeClr val="tx1"/>
              </a:solidFill>
              <a:latin typeface="HG丸ｺﾞｼｯｸM-PRO"/>
              <a:ea typeface="HG丸ｺﾞｼｯｸM-PRO"/>
            </a:rPr>
            <a:t>※</a:t>
          </a:r>
          <a:r>
            <a:rPr lang="ja-JP" altLang="en-US" sz="1100" b="0" i="0" u="none" strike="noStrike" baseline="0">
              <a:solidFill>
                <a:schemeClr val="tx1"/>
              </a:solidFill>
              <a:latin typeface="HG丸ｺﾞｼｯｸM-PRO"/>
              <a:ea typeface="HG丸ｺﾞｼｯｸM-PRO"/>
            </a:rPr>
            <a:t>電気・燃料使用量の実績値から算定してください）</a:t>
          </a:r>
        </a:p>
        <a:p>
          <a:pPr algn="l" rtl="0">
            <a:defRPr sz="1000"/>
          </a:pPr>
          <a:r>
            <a:rPr lang="ja-JP" altLang="en-US" sz="1100" b="0" i="0" u="none" strike="noStrike" baseline="0">
              <a:solidFill>
                <a:schemeClr val="tx1"/>
              </a:solidFill>
              <a:latin typeface="HG丸ｺﾞｼｯｸM-PRO"/>
              <a:ea typeface="HG丸ｺﾞｼｯｸM-PRO"/>
            </a:rPr>
            <a:t>③ 改修後における改修対象部分の一次エネルギー消費量</a:t>
          </a:r>
        </a:p>
        <a:p>
          <a:pPr algn="l" rtl="0">
            <a:defRPr sz="1000"/>
          </a:pPr>
          <a:r>
            <a:rPr lang="ja-JP" altLang="en-US" sz="1100" b="0" i="0" u="none" strike="noStrike" baseline="0">
              <a:solidFill>
                <a:schemeClr val="tx1"/>
              </a:solidFill>
              <a:latin typeface="HG丸ｺﾞｼｯｸM-PRO"/>
              <a:ea typeface="HG丸ｺﾞｼｯｸM-PRO"/>
            </a:rPr>
            <a:t>④ 改修後の建物全体の</a:t>
          </a:r>
          <a:r>
            <a:rPr lang="en-US" altLang="ja-JP" sz="1100" b="0" i="0" u="none" strike="noStrike" baseline="0">
              <a:solidFill>
                <a:schemeClr val="tx1"/>
              </a:solidFill>
              <a:latin typeface="HG丸ｺﾞｼｯｸM-PRO"/>
              <a:ea typeface="HG丸ｺﾞｼｯｸM-PRO"/>
            </a:rPr>
            <a:t>CO2</a:t>
          </a:r>
          <a:r>
            <a:rPr lang="ja-JP" altLang="en-US" sz="1100" b="0" i="0" u="none" strike="noStrike" baseline="0">
              <a:solidFill>
                <a:schemeClr val="tx1"/>
              </a:solidFill>
              <a:latin typeface="HG丸ｺﾞｼｯｸM-PRO"/>
              <a:ea typeface="HG丸ｺﾞｼｯｸM-PRO"/>
            </a:rPr>
            <a:t>排出量</a:t>
          </a:r>
          <a:endParaRPr lang="en-US" altLang="ja-JP" sz="1100" b="0" i="0" u="none" strike="noStrike" baseline="0">
            <a:solidFill>
              <a:schemeClr val="tx1"/>
            </a:solidFill>
            <a:latin typeface="HG丸ｺﾞｼｯｸM-PRO"/>
            <a:ea typeface="HG丸ｺﾞｼｯｸM-PRO"/>
          </a:endParaRPr>
        </a:p>
        <a:p>
          <a:pPr algn="l" rtl="0">
            <a:defRPr sz="1000"/>
          </a:pPr>
          <a:endParaRPr lang="en-US" altLang="ja-JP" sz="1100" b="0" i="0" u="none" strike="noStrike" baseline="0">
            <a:solidFill>
              <a:schemeClr val="tx1"/>
            </a:solidFill>
            <a:latin typeface="HG丸ｺﾞｼｯｸM-PRO"/>
            <a:ea typeface="HG丸ｺﾞｼｯｸM-PRO"/>
            <a:cs typeface="Times New Roman"/>
          </a:endParaRPr>
        </a:p>
        <a:p>
          <a:pPr algn="l" rtl="0">
            <a:defRPr sz="1000"/>
          </a:pPr>
          <a:r>
            <a:rPr lang="en-US" altLang="ja-JP" sz="1100" b="0" i="0" u="none" strike="noStrike" baseline="0">
              <a:solidFill>
                <a:schemeClr val="tx1"/>
              </a:solidFill>
              <a:latin typeface="HG丸ｺﾞｼｯｸM-PRO"/>
              <a:ea typeface="HG丸ｺﾞｼｯｸM-PRO"/>
              <a:cs typeface="Times New Roman"/>
            </a:rPr>
            <a:t>※</a:t>
          </a:r>
          <a:r>
            <a:rPr lang="ja-JP" altLang="en-US" sz="1100" b="0" i="0" u="none" strike="noStrike" baseline="0">
              <a:solidFill>
                <a:schemeClr val="tx1"/>
              </a:solidFill>
              <a:latin typeface="HG丸ｺﾞｼｯｸM-PRO"/>
              <a:ea typeface="HG丸ｺﾞｼｯｸM-PRO"/>
              <a:cs typeface="Times New Roman"/>
            </a:rPr>
            <a:t>燃料や電気の使用量から一次エネルギー消費量への換算、</a:t>
          </a:r>
          <a:r>
            <a:rPr lang="en-US" altLang="ja-JP" sz="1100" b="0" i="0" u="none" strike="noStrike" baseline="0">
              <a:solidFill>
                <a:schemeClr val="tx1"/>
              </a:solidFill>
              <a:latin typeface="HG丸ｺﾞｼｯｸM-PRO"/>
              <a:ea typeface="HG丸ｺﾞｼｯｸM-PRO"/>
              <a:cs typeface="Times New Roman"/>
            </a:rPr>
            <a:t>CO2</a:t>
          </a:r>
          <a:r>
            <a:rPr lang="ja-JP" altLang="en-US" sz="1100" b="0" i="0" u="none" strike="noStrike" baseline="0">
              <a:solidFill>
                <a:schemeClr val="tx1"/>
              </a:solidFill>
              <a:latin typeface="HG丸ｺﾞｼｯｸM-PRO"/>
              <a:ea typeface="HG丸ｺﾞｼｯｸM-PRO"/>
              <a:cs typeface="Times New Roman"/>
            </a:rPr>
            <a:t>排出量への換算は一次エネルギー使用量算定シート及び特定温室効果ガス排出量算定シートを使用してください。</a:t>
          </a:r>
          <a:endParaRPr lang="ja-JP" altLang="en-US" sz="1100" b="0" i="0" u="none" strike="noStrike" baseline="0">
            <a:solidFill>
              <a:schemeClr val="tx1"/>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15</xdr:col>
      <xdr:colOff>482236</xdr:colOff>
      <xdr:row>0</xdr:row>
      <xdr:rowOff>55645</xdr:rowOff>
    </xdr:from>
    <xdr:to>
      <xdr:col>27</xdr:col>
      <xdr:colOff>280147</xdr:colOff>
      <xdr:row>36</xdr:row>
      <xdr:rowOff>112059</xdr:rowOff>
    </xdr:to>
    <xdr:sp macro="" textlink="">
      <xdr:nvSpPr>
        <xdr:cNvPr id="2" name="正方形/長方形 1">
          <a:extLst>
            <a:ext uri="{FF2B5EF4-FFF2-40B4-BE49-F238E27FC236}">
              <a16:creationId xmlns:a16="http://schemas.microsoft.com/office/drawing/2014/main" id="{8852A2B5-D736-4B9E-84CE-2D6428E96997}"/>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3" name="正方形/長方形 2">
          <a:extLst>
            <a:ext uri="{FF2B5EF4-FFF2-40B4-BE49-F238E27FC236}">
              <a16:creationId xmlns:a16="http://schemas.microsoft.com/office/drawing/2014/main" id="{B4101F2D-9064-4EBA-B27E-368AB3002641}"/>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4" name="グループ化 3">
          <a:extLst>
            <a:ext uri="{FF2B5EF4-FFF2-40B4-BE49-F238E27FC236}">
              <a16:creationId xmlns:a16="http://schemas.microsoft.com/office/drawing/2014/main" id="{AFFC3881-5D01-44A3-A3F1-7B74C708120A}"/>
            </a:ext>
          </a:extLst>
        </xdr:cNvPr>
        <xdr:cNvGrpSpPr/>
      </xdr:nvGrpSpPr>
      <xdr:grpSpPr>
        <a:xfrm>
          <a:off x="13782338" y="223670"/>
          <a:ext cx="3738506" cy="858819"/>
          <a:chOff x="4091940" y="6263640"/>
          <a:chExt cx="3749040" cy="853440"/>
        </a:xfrm>
      </xdr:grpSpPr>
      <xdr:grpSp>
        <xdr:nvGrpSpPr>
          <xdr:cNvPr id="5" name="グループ化 4">
            <a:extLst>
              <a:ext uri="{FF2B5EF4-FFF2-40B4-BE49-F238E27FC236}">
                <a16:creationId xmlns:a16="http://schemas.microsoft.com/office/drawing/2014/main" id="{821B2924-86BD-691F-39E3-059BE49DC4E3}"/>
              </a:ext>
            </a:extLst>
          </xdr:cNvPr>
          <xdr:cNvGrpSpPr/>
        </xdr:nvGrpSpPr>
        <xdr:grpSpPr>
          <a:xfrm>
            <a:off x="4091940" y="6263640"/>
            <a:ext cx="3749040" cy="853440"/>
            <a:chOff x="10174665" y="196645"/>
            <a:chExt cx="4686300" cy="1304495"/>
          </a:xfrm>
        </xdr:grpSpPr>
        <xdr:pic>
          <xdr:nvPicPr>
            <xdr:cNvPr id="7" name="図 6">
              <a:extLst>
                <a:ext uri="{FF2B5EF4-FFF2-40B4-BE49-F238E27FC236}">
                  <a16:creationId xmlns:a16="http://schemas.microsoft.com/office/drawing/2014/main" id="{1226D9CA-BA0F-3602-2F5F-448F40345738}"/>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9335736F-7B42-15A6-0ED8-A272C4871C0E}"/>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6" name="正方形/長方形 5">
            <a:extLst>
              <a:ext uri="{FF2B5EF4-FFF2-40B4-BE49-F238E27FC236}">
                <a16:creationId xmlns:a16="http://schemas.microsoft.com/office/drawing/2014/main" id="{959186D9-019F-DEBA-4249-F1D666836A6B}"/>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twoCellAnchor>
    <xdr:from>
      <xdr:col>15</xdr:col>
      <xdr:colOff>482236</xdr:colOff>
      <xdr:row>0</xdr:row>
      <xdr:rowOff>55645</xdr:rowOff>
    </xdr:from>
    <xdr:to>
      <xdr:col>27</xdr:col>
      <xdr:colOff>280147</xdr:colOff>
      <xdr:row>36</xdr:row>
      <xdr:rowOff>112059</xdr:rowOff>
    </xdr:to>
    <xdr:sp macro="" textlink="">
      <xdr:nvSpPr>
        <xdr:cNvPr id="9" name="正方形/長方形 8">
          <a:extLst>
            <a:ext uri="{FF2B5EF4-FFF2-40B4-BE49-F238E27FC236}">
              <a16:creationId xmlns:a16="http://schemas.microsoft.com/office/drawing/2014/main" id="{973787E6-F774-435F-A6F9-1FB0E579DB35}"/>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10" name="正方形/長方形 9">
          <a:extLst>
            <a:ext uri="{FF2B5EF4-FFF2-40B4-BE49-F238E27FC236}">
              <a16:creationId xmlns:a16="http://schemas.microsoft.com/office/drawing/2014/main" id="{5F6FEA65-8410-4176-A268-0451D180F0C3}"/>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11" name="グループ化 10">
          <a:extLst>
            <a:ext uri="{FF2B5EF4-FFF2-40B4-BE49-F238E27FC236}">
              <a16:creationId xmlns:a16="http://schemas.microsoft.com/office/drawing/2014/main" id="{F62282EE-5B4B-463E-B123-BC3BA6C93207}"/>
            </a:ext>
          </a:extLst>
        </xdr:cNvPr>
        <xdr:cNvGrpSpPr/>
      </xdr:nvGrpSpPr>
      <xdr:grpSpPr>
        <a:xfrm>
          <a:off x="13782338" y="223670"/>
          <a:ext cx="3738506" cy="858819"/>
          <a:chOff x="4091940" y="6263640"/>
          <a:chExt cx="3749040" cy="853440"/>
        </a:xfrm>
      </xdr:grpSpPr>
      <xdr:grpSp>
        <xdr:nvGrpSpPr>
          <xdr:cNvPr id="12" name="グループ化 11">
            <a:extLst>
              <a:ext uri="{FF2B5EF4-FFF2-40B4-BE49-F238E27FC236}">
                <a16:creationId xmlns:a16="http://schemas.microsoft.com/office/drawing/2014/main" id="{68EE42D7-CED3-D5D7-1D8E-2353A704037B}"/>
              </a:ext>
            </a:extLst>
          </xdr:cNvPr>
          <xdr:cNvGrpSpPr/>
        </xdr:nvGrpSpPr>
        <xdr:grpSpPr>
          <a:xfrm>
            <a:off x="4091940" y="6263640"/>
            <a:ext cx="3749040" cy="853440"/>
            <a:chOff x="10174665" y="196645"/>
            <a:chExt cx="4686300" cy="1304495"/>
          </a:xfrm>
        </xdr:grpSpPr>
        <xdr:pic>
          <xdr:nvPicPr>
            <xdr:cNvPr id="14" name="図 13">
              <a:extLst>
                <a:ext uri="{FF2B5EF4-FFF2-40B4-BE49-F238E27FC236}">
                  <a16:creationId xmlns:a16="http://schemas.microsoft.com/office/drawing/2014/main" id="{2CADAD6E-D23D-077B-CCDA-E6CD625BB442}"/>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5" name="正方形/長方形 14">
              <a:extLst>
                <a:ext uri="{FF2B5EF4-FFF2-40B4-BE49-F238E27FC236}">
                  <a16:creationId xmlns:a16="http://schemas.microsoft.com/office/drawing/2014/main" id="{14699017-75B4-CBD4-9E21-6A8730202189}"/>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13" name="正方形/長方形 12">
            <a:extLst>
              <a:ext uri="{FF2B5EF4-FFF2-40B4-BE49-F238E27FC236}">
                <a16:creationId xmlns:a16="http://schemas.microsoft.com/office/drawing/2014/main" id="{F6CEEC82-5426-9A2A-C479-5BE6E7CC85FD}"/>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4.202.22\b63&#20107;&#26989;&#25512;&#36914;&#25285;&#24403;\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0000-abc@XXXX.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3836-8619-4523-89C4-6E1A7515F23E}">
  <sheetPr>
    <pageSetUpPr fitToPage="1"/>
  </sheetPr>
  <dimension ref="B1:AS95"/>
  <sheetViews>
    <sheetView tabSelected="1" zoomScale="85" zoomScaleNormal="85" workbookViewId="0"/>
  </sheetViews>
  <sheetFormatPr defaultColWidth="3.59765625" defaultRowHeight="18" x14ac:dyDescent="0.45"/>
  <cols>
    <col min="1" max="1" width="2.59765625" customWidth="1"/>
    <col min="2" max="2" width="5.09765625" customWidth="1"/>
    <col min="3" max="3" width="15.69921875" customWidth="1"/>
    <col min="4" max="4" width="18.59765625" customWidth="1"/>
    <col min="5" max="10" width="6.69921875" customWidth="1"/>
    <col min="19" max="19" width="2.69921875" customWidth="1"/>
    <col min="24" max="24" width="2.59765625" customWidth="1"/>
    <col min="25" max="25" width="5.09765625" customWidth="1"/>
    <col min="26" max="26" width="15.69921875" customWidth="1"/>
    <col min="27" max="27" width="18.59765625" customWidth="1"/>
    <col min="28" max="33" width="6.69921875" customWidth="1"/>
    <col min="36" max="36" width="25.69921875" style="203" hidden="1" customWidth="1"/>
    <col min="37" max="37" width="0" hidden="1" customWidth="1"/>
    <col min="38" max="42" width="12.69921875" style="203" hidden="1" customWidth="1"/>
    <col min="43" max="43" width="25.69921875" style="203" hidden="1" customWidth="1"/>
    <col min="44" max="45" width="12.69921875" style="203" hidden="1" customWidth="1"/>
    <col min="46" max="52" width="0" hidden="1" customWidth="1"/>
  </cols>
  <sheetData>
    <row r="1" spans="2:33" ht="10.199999999999999" customHeight="1" x14ac:dyDescent="0.45"/>
    <row r="2" spans="2:33" ht="20.7" customHeight="1" x14ac:dyDescent="0.45">
      <c r="B2" s="1"/>
      <c r="C2" s="2" t="s">
        <v>0</v>
      </c>
      <c r="Y2" s="174"/>
      <c r="Z2" s="2" t="s">
        <v>0</v>
      </c>
    </row>
    <row r="3" spans="2:33" ht="10.199999999999999" customHeight="1" x14ac:dyDescent="0.45"/>
    <row r="4" spans="2:33" ht="32.4" x14ac:dyDescent="0.45">
      <c r="B4" s="3" t="s">
        <v>1</v>
      </c>
      <c r="E4" s="499"/>
      <c r="F4" s="499"/>
      <c r="G4" s="499"/>
      <c r="H4" s="499"/>
      <c r="I4" s="499"/>
      <c r="J4" s="499"/>
      <c r="Y4" s="3" t="s">
        <v>1</v>
      </c>
      <c r="AB4" s="499"/>
      <c r="AC4" s="499"/>
      <c r="AD4" s="499"/>
      <c r="AE4" s="499"/>
      <c r="AF4" s="499"/>
      <c r="AG4" s="499"/>
    </row>
    <row r="5" spans="2:33" ht="21" customHeight="1" x14ac:dyDescent="0.45">
      <c r="B5" s="4" t="s">
        <v>411</v>
      </c>
      <c r="C5" s="5"/>
      <c r="D5" s="6"/>
      <c r="E5" s="500"/>
      <c r="F5" s="501"/>
      <c r="G5" s="501"/>
      <c r="H5" s="501"/>
      <c r="I5" s="501"/>
      <c r="J5" s="502"/>
      <c r="K5" s="206" t="s">
        <v>2</v>
      </c>
      <c r="Y5" s="4" t="s">
        <v>411</v>
      </c>
      <c r="Z5" s="5"/>
      <c r="AA5" s="6"/>
      <c r="AB5" s="503">
        <v>45771</v>
      </c>
      <c r="AC5" s="503"/>
      <c r="AD5" s="503"/>
      <c r="AE5" s="503"/>
      <c r="AF5" s="503"/>
      <c r="AG5" s="503"/>
    </row>
    <row r="6" spans="2:33" ht="21" customHeight="1" x14ac:dyDescent="0.45">
      <c r="B6" s="4" t="s">
        <v>3</v>
      </c>
      <c r="C6" s="5"/>
      <c r="D6" s="5"/>
      <c r="E6" s="504"/>
      <c r="F6" s="505"/>
      <c r="G6" s="505"/>
      <c r="H6" s="505"/>
      <c r="I6" s="505"/>
      <c r="J6" s="506"/>
      <c r="K6" s="209" t="s">
        <v>4</v>
      </c>
      <c r="Y6" s="4" t="s">
        <v>3</v>
      </c>
      <c r="Z6" s="5"/>
      <c r="AA6" s="5"/>
      <c r="AB6" s="507" t="s">
        <v>5</v>
      </c>
      <c r="AC6" s="473"/>
      <c r="AD6" s="473"/>
      <c r="AE6" s="473"/>
      <c r="AF6" s="473"/>
      <c r="AG6" s="474"/>
    </row>
    <row r="7" spans="2:33" ht="27" customHeight="1" x14ac:dyDescent="0.4">
      <c r="B7" s="210" t="s">
        <v>6</v>
      </c>
      <c r="E7" s="7"/>
      <c r="F7" s="7"/>
      <c r="G7" s="7"/>
      <c r="H7" s="7"/>
      <c r="I7" s="7"/>
      <c r="J7" s="7"/>
      <c r="Y7" s="210" t="s">
        <v>6</v>
      </c>
      <c r="AB7" s="7"/>
      <c r="AC7" s="7"/>
      <c r="AD7" s="7"/>
      <c r="AE7" s="7"/>
      <c r="AF7" s="7"/>
      <c r="AG7" s="7"/>
    </row>
    <row r="8" spans="2:33" ht="21" customHeight="1" x14ac:dyDescent="0.45">
      <c r="B8" s="434" t="s">
        <v>7</v>
      </c>
      <c r="C8" s="437" t="s">
        <v>8</v>
      </c>
      <c r="D8" s="8" t="s">
        <v>9</v>
      </c>
      <c r="E8" s="439"/>
      <c r="F8" s="440"/>
      <c r="G8" s="440"/>
      <c r="H8" s="440"/>
      <c r="I8" s="440"/>
      <c r="J8" s="441"/>
      <c r="Y8" s="434" t="s">
        <v>7</v>
      </c>
      <c r="Z8" s="437" t="s">
        <v>8</v>
      </c>
      <c r="AA8" s="8" t="s">
        <v>9</v>
      </c>
      <c r="AB8" s="476" t="s">
        <v>10</v>
      </c>
      <c r="AC8" s="477"/>
      <c r="AD8" s="477"/>
      <c r="AE8" s="477"/>
      <c r="AF8" s="477"/>
      <c r="AG8" s="478"/>
    </row>
    <row r="9" spans="2:33" ht="21" customHeight="1" x14ac:dyDescent="0.45">
      <c r="B9" s="435"/>
      <c r="C9" s="438"/>
      <c r="D9" s="8" t="s">
        <v>11</v>
      </c>
      <c r="E9" s="457"/>
      <c r="F9" s="458"/>
      <c r="G9" s="458"/>
      <c r="H9" s="458"/>
      <c r="I9" s="458"/>
      <c r="J9" s="459"/>
      <c r="Y9" s="435"/>
      <c r="Z9" s="438"/>
      <c r="AA9" s="8" t="s">
        <v>11</v>
      </c>
      <c r="AB9" s="460" t="s">
        <v>12</v>
      </c>
      <c r="AC9" s="461"/>
      <c r="AD9" s="461"/>
      <c r="AE9" s="461"/>
      <c r="AF9" s="461"/>
      <c r="AG9" s="462"/>
    </row>
    <row r="10" spans="2:33" ht="21" customHeight="1" x14ac:dyDescent="0.45">
      <c r="B10" s="435"/>
      <c r="C10" s="445" t="s">
        <v>13</v>
      </c>
      <c r="D10" s="9" t="s">
        <v>14</v>
      </c>
      <c r="E10" s="457"/>
      <c r="F10" s="458"/>
      <c r="G10" s="458"/>
      <c r="H10" s="458"/>
      <c r="I10" s="458"/>
      <c r="J10" s="459"/>
      <c r="Y10" s="435"/>
      <c r="Z10" s="445" t="s">
        <v>13</v>
      </c>
      <c r="AA10" s="9" t="s">
        <v>14</v>
      </c>
      <c r="AB10" s="460" t="s">
        <v>15</v>
      </c>
      <c r="AC10" s="461"/>
      <c r="AD10" s="461"/>
      <c r="AE10" s="461"/>
      <c r="AF10" s="461"/>
      <c r="AG10" s="462"/>
    </row>
    <row r="11" spans="2:33" ht="21" customHeight="1" x14ac:dyDescent="0.45">
      <c r="B11" s="435"/>
      <c r="C11" s="446"/>
      <c r="D11" s="8" t="s">
        <v>16</v>
      </c>
      <c r="E11" s="469"/>
      <c r="F11" s="470"/>
      <c r="G11" s="470"/>
      <c r="H11" s="470"/>
      <c r="I11" s="470"/>
      <c r="J11" s="471"/>
      <c r="Y11" s="435"/>
      <c r="Z11" s="446"/>
      <c r="AA11" s="8" t="s">
        <v>16</v>
      </c>
      <c r="AB11" s="472" t="s">
        <v>17</v>
      </c>
      <c r="AC11" s="473"/>
      <c r="AD11" s="473"/>
      <c r="AE11" s="473"/>
      <c r="AF11" s="473"/>
      <c r="AG11" s="474"/>
    </row>
    <row r="12" spans="2:33" ht="21" customHeight="1" x14ac:dyDescent="0.45">
      <c r="B12" s="435"/>
      <c r="C12" s="437" t="s">
        <v>18</v>
      </c>
      <c r="D12" s="8" t="s">
        <v>19</v>
      </c>
      <c r="E12" s="457"/>
      <c r="F12" s="458"/>
      <c r="G12" s="458"/>
      <c r="H12" s="458"/>
      <c r="I12" s="458"/>
      <c r="J12" s="459"/>
      <c r="Y12" s="435"/>
      <c r="Z12" s="437" t="s">
        <v>18</v>
      </c>
      <c r="AA12" s="8" t="s">
        <v>19</v>
      </c>
      <c r="AB12" s="460" t="s">
        <v>20</v>
      </c>
      <c r="AC12" s="461"/>
      <c r="AD12" s="461"/>
      <c r="AE12" s="461"/>
      <c r="AF12" s="461"/>
      <c r="AG12" s="462"/>
    </row>
    <row r="13" spans="2:33" ht="21" customHeight="1" x14ac:dyDescent="0.45">
      <c r="B13" s="435"/>
      <c r="C13" s="475"/>
      <c r="D13" s="8" t="s">
        <v>9</v>
      </c>
      <c r="E13" s="457"/>
      <c r="F13" s="458"/>
      <c r="G13" s="458"/>
      <c r="H13" s="458"/>
      <c r="I13" s="458"/>
      <c r="J13" s="459"/>
      <c r="Y13" s="435"/>
      <c r="Z13" s="475"/>
      <c r="AA13" s="8" t="s">
        <v>9</v>
      </c>
      <c r="AB13" s="460" t="s">
        <v>21</v>
      </c>
      <c r="AC13" s="461"/>
      <c r="AD13" s="461"/>
      <c r="AE13" s="461"/>
      <c r="AF13" s="461"/>
      <c r="AG13" s="462"/>
    </row>
    <row r="14" spans="2:33" ht="21" customHeight="1" x14ac:dyDescent="0.45">
      <c r="B14" s="435"/>
      <c r="C14" s="438"/>
      <c r="D14" s="8" t="s">
        <v>22</v>
      </c>
      <c r="E14" s="457"/>
      <c r="F14" s="458"/>
      <c r="G14" s="458"/>
      <c r="H14" s="458"/>
      <c r="I14" s="458"/>
      <c r="J14" s="459"/>
      <c r="Y14" s="435"/>
      <c r="Z14" s="438"/>
      <c r="AA14" s="8" t="s">
        <v>22</v>
      </c>
      <c r="AB14" s="460" t="s">
        <v>21</v>
      </c>
      <c r="AC14" s="461"/>
      <c r="AD14" s="461"/>
      <c r="AE14" s="461"/>
      <c r="AF14" s="461"/>
      <c r="AG14" s="462"/>
    </row>
    <row r="15" spans="2:33" ht="21" customHeight="1" x14ac:dyDescent="0.45">
      <c r="B15" s="435"/>
      <c r="C15" s="445" t="s">
        <v>23</v>
      </c>
      <c r="D15" s="8" t="s">
        <v>24</v>
      </c>
      <c r="E15" s="457"/>
      <c r="F15" s="458"/>
      <c r="G15" s="458"/>
      <c r="H15" s="458"/>
      <c r="I15" s="458"/>
      <c r="J15" s="459"/>
      <c r="Y15" s="435"/>
      <c r="Z15" s="445" t="s">
        <v>23</v>
      </c>
      <c r="AA15" s="8" t="s">
        <v>24</v>
      </c>
      <c r="AB15" s="460" t="s">
        <v>25</v>
      </c>
      <c r="AC15" s="461"/>
      <c r="AD15" s="461"/>
      <c r="AE15" s="461"/>
      <c r="AF15" s="461"/>
      <c r="AG15" s="462"/>
    </row>
    <row r="16" spans="2:33" ht="21" customHeight="1" x14ac:dyDescent="0.45">
      <c r="B16" s="435"/>
      <c r="C16" s="456"/>
      <c r="D16" s="8" t="s">
        <v>9</v>
      </c>
      <c r="E16" s="457"/>
      <c r="F16" s="458"/>
      <c r="G16" s="458"/>
      <c r="H16" s="458"/>
      <c r="I16" s="458"/>
      <c r="J16" s="459"/>
      <c r="Y16" s="435"/>
      <c r="Z16" s="456"/>
      <c r="AA16" s="8" t="s">
        <v>9</v>
      </c>
      <c r="AB16" s="460" t="s">
        <v>21</v>
      </c>
      <c r="AC16" s="461"/>
      <c r="AD16" s="461"/>
      <c r="AE16" s="461"/>
      <c r="AF16" s="461"/>
      <c r="AG16" s="462"/>
    </row>
    <row r="17" spans="2:33" ht="21" customHeight="1" x14ac:dyDescent="0.45">
      <c r="B17" s="435"/>
      <c r="C17" s="456"/>
      <c r="D17" s="8" t="s">
        <v>22</v>
      </c>
      <c r="E17" s="457"/>
      <c r="F17" s="458"/>
      <c r="G17" s="458"/>
      <c r="H17" s="458"/>
      <c r="I17" s="458"/>
      <c r="J17" s="459"/>
      <c r="Y17" s="435"/>
      <c r="Z17" s="456"/>
      <c r="AA17" s="8" t="s">
        <v>22</v>
      </c>
      <c r="AB17" s="460" t="s">
        <v>21</v>
      </c>
      <c r="AC17" s="461"/>
      <c r="AD17" s="461"/>
      <c r="AE17" s="461"/>
      <c r="AF17" s="461"/>
      <c r="AG17" s="462"/>
    </row>
    <row r="18" spans="2:33" ht="21" customHeight="1" x14ac:dyDescent="0.45">
      <c r="B18" s="435"/>
      <c r="C18" s="456"/>
      <c r="D18" s="8" t="s">
        <v>26</v>
      </c>
      <c r="E18" s="479"/>
      <c r="F18" s="480"/>
      <c r="G18" s="480"/>
      <c r="H18" s="480"/>
      <c r="I18" s="480"/>
      <c r="J18" s="481"/>
      <c r="Y18" s="435"/>
      <c r="Z18" s="456"/>
      <c r="AA18" s="8" t="s">
        <v>26</v>
      </c>
      <c r="AB18" s="482" t="s">
        <v>27</v>
      </c>
      <c r="AC18" s="483"/>
      <c r="AD18" s="483"/>
      <c r="AE18" s="483"/>
      <c r="AF18" s="483"/>
      <c r="AG18" s="484"/>
    </row>
    <row r="19" spans="2:33" ht="21" customHeight="1" x14ac:dyDescent="0.45">
      <c r="B19" s="435"/>
      <c r="C19" s="456"/>
      <c r="D19" s="8" t="s">
        <v>28</v>
      </c>
      <c r="E19" s="479"/>
      <c r="F19" s="480"/>
      <c r="G19" s="480"/>
      <c r="H19" s="480"/>
      <c r="I19" s="480"/>
      <c r="J19" s="481"/>
      <c r="Y19" s="435"/>
      <c r="Z19" s="456"/>
      <c r="AA19" s="8" t="s">
        <v>28</v>
      </c>
      <c r="AB19" s="482" t="s">
        <v>29</v>
      </c>
      <c r="AC19" s="483"/>
      <c r="AD19" s="483"/>
      <c r="AE19" s="483"/>
      <c r="AF19" s="483"/>
      <c r="AG19" s="484"/>
    </row>
    <row r="20" spans="2:33" ht="21" customHeight="1" x14ac:dyDescent="0.45">
      <c r="B20" s="435"/>
      <c r="C20" s="446"/>
      <c r="D20" s="8" t="s">
        <v>30</v>
      </c>
      <c r="E20" s="479"/>
      <c r="F20" s="480"/>
      <c r="G20" s="480"/>
      <c r="H20" s="480"/>
      <c r="I20" s="480"/>
      <c r="J20" s="481"/>
      <c r="Y20" s="435"/>
      <c r="Z20" s="446"/>
      <c r="AA20" s="8" t="s">
        <v>30</v>
      </c>
      <c r="AB20" s="482" t="s">
        <v>31</v>
      </c>
      <c r="AC20" s="483"/>
      <c r="AD20" s="483"/>
      <c r="AE20" s="483"/>
      <c r="AF20" s="483"/>
      <c r="AG20" s="484"/>
    </row>
    <row r="21" spans="2:33" ht="42" customHeight="1" x14ac:dyDescent="0.45">
      <c r="B21" s="436"/>
      <c r="C21" s="10" t="s">
        <v>32</v>
      </c>
      <c r="D21" s="211" t="s">
        <v>33</v>
      </c>
      <c r="E21" s="463"/>
      <c r="F21" s="464"/>
      <c r="G21" s="464"/>
      <c r="H21" s="464"/>
      <c r="I21" s="464"/>
      <c r="J21" s="465"/>
      <c r="Y21" s="436"/>
      <c r="Z21" s="10" t="s">
        <v>32</v>
      </c>
      <c r="AA21" s="211" t="s">
        <v>33</v>
      </c>
      <c r="AB21" s="491"/>
      <c r="AC21" s="492"/>
      <c r="AD21" s="492"/>
      <c r="AE21" s="492"/>
      <c r="AF21" s="492"/>
      <c r="AG21" s="493"/>
    </row>
    <row r="22" spans="2:33" ht="21" customHeight="1" x14ac:dyDescent="0.45">
      <c r="B22" s="434" t="s">
        <v>34</v>
      </c>
      <c r="C22" s="437" t="s">
        <v>8</v>
      </c>
      <c r="D22" s="8" t="s">
        <v>9</v>
      </c>
      <c r="E22" s="439"/>
      <c r="F22" s="440"/>
      <c r="G22" s="440"/>
      <c r="H22" s="440"/>
      <c r="I22" s="440"/>
      <c r="J22" s="441"/>
      <c r="Y22" s="434" t="s">
        <v>34</v>
      </c>
      <c r="Z22" s="437" t="s">
        <v>8</v>
      </c>
      <c r="AA22" s="8" t="s">
        <v>9</v>
      </c>
      <c r="AB22" s="494"/>
      <c r="AC22" s="495"/>
      <c r="AD22" s="495"/>
      <c r="AE22" s="495"/>
      <c r="AF22" s="495"/>
      <c r="AG22" s="496"/>
    </row>
    <row r="23" spans="2:33" ht="21" customHeight="1" x14ac:dyDescent="0.45">
      <c r="B23" s="435"/>
      <c r="C23" s="438"/>
      <c r="D23" s="8" t="s">
        <v>11</v>
      </c>
      <c r="E23" s="457"/>
      <c r="F23" s="458"/>
      <c r="G23" s="458"/>
      <c r="H23" s="458"/>
      <c r="I23" s="458"/>
      <c r="J23" s="459"/>
      <c r="Y23" s="435"/>
      <c r="Z23" s="438"/>
      <c r="AA23" s="8" t="s">
        <v>11</v>
      </c>
      <c r="AB23" s="485"/>
      <c r="AC23" s="486"/>
      <c r="AD23" s="486"/>
      <c r="AE23" s="486"/>
      <c r="AF23" s="486"/>
      <c r="AG23" s="487"/>
    </row>
    <row r="24" spans="2:33" ht="21" customHeight="1" x14ac:dyDescent="0.45">
      <c r="B24" s="435"/>
      <c r="C24" s="445" t="s">
        <v>13</v>
      </c>
      <c r="D24" s="9" t="s">
        <v>14</v>
      </c>
      <c r="E24" s="457"/>
      <c r="F24" s="458"/>
      <c r="G24" s="458"/>
      <c r="H24" s="458"/>
      <c r="I24" s="458"/>
      <c r="J24" s="459"/>
      <c r="Y24" s="435"/>
      <c r="Z24" s="445" t="s">
        <v>13</v>
      </c>
      <c r="AA24" s="9" t="s">
        <v>14</v>
      </c>
      <c r="AB24" s="485"/>
      <c r="AC24" s="486"/>
      <c r="AD24" s="486"/>
      <c r="AE24" s="486"/>
      <c r="AF24" s="486"/>
      <c r="AG24" s="487"/>
    </row>
    <row r="25" spans="2:33" ht="21" customHeight="1" x14ac:dyDescent="0.45">
      <c r="B25" s="435"/>
      <c r="C25" s="446"/>
      <c r="D25" s="8" t="s">
        <v>16</v>
      </c>
      <c r="E25" s="469"/>
      <c r="F25" s="470"/>
      <c r="G25" s="470"/>
      <c r="H25" s="470"/>
      <c r="I25" s="470"/>
      <c r="J25" s="471"/>
      <c r="Y25" s="435"/>
      <c r="Z25" s="446"/>
      <c r="AA25" s="8" t="s">
        <v>16</v>
      </c>
      <c r="AB25" s="508"/>
      <c r="AC25" s="509"/>
      <c r="AD25" s="509"/>
      <c r="AE25" s="509"/>
      <c r="AF25" s="509"/>
      <c r="AG25" s="510"/>
    </row>
    <row r="26" spans="2:33" ht="21" customHeight="1" x14ac:dyDescent="0.45">
      <c r="B26" s="435"/>
      <c r="C26" s="437" t="s">
        <v>18</v>
      </c>
      <c r="D26" s="8" t="s">
        <v>19</v>
      </c>
      <c r="E26" s="457"/>
      <c r="F26" s="458"/>
      <c r="G26" s="458"/>
      <c r="H26" s="458"/>
      <c r="I26" s="458"/>
      <c r="J26" s="459"/>
      <c r="Y26" s="435"/>
      <c r="Z26" s="437" t="s">
        <v>18</v>
      </c>
      <c r="AA26" s="8" t="s">
        <v>19</v>
      </c>
      <c r="AB26" s="485"/>
      <c r="AC26" s="486"/>
      <c r="AD26" s="486"/>
      <c r="AE26" s="486"/>
      <c r="AF26" s="486"/>
      <c r="AG26" s="487"/>
    </row>
    <row r="27" spans="2:33" ht="21" customHeight="1" x14ac:dyDescent="0.45">
      <c r="B27" s="435"/>
      <c r="C27" s="475"/>
      <c r="D27" s="8" t="s">
        <v>9</v>
      </c>
      <c r="E27" s="457"/>
      <c r="F27" s="458"/>
      <c r="G27" s="458"/>
      <c r="H27" s="458"/>
      <c r="I27" s="458"/>
      <c r="J27" s="459"/>
      <c r="Y27" s="435"/>
      <c r="Z27" s="475"/>
      <c r="AA27" s="8" t="s">
        <v>9</v>
      </c>
      <c r="AB27" s="485"/>
      <c r="AC27" s="486"/>
      <c r="AD27" s="486"/>
      <c r="AE27" s="486"/>
      <c r="AF27" s="486"/>
      <c r="AG27" s="487"/>
    </row>
    <row r="28" spans="2:33" ht="21" customHeight="1" x14ac:dyDescent="0.45">
      <c r="B28" s="435"/>
      <c r="C28" s="438"/>
      <c r="D28" s="8" t="s">
        <v>22</v>
      </c>
      <c r="E28" s="457"/>
      <c r="F28" s="458"/>
      <c r="G28" s="458"/>
      <c r="H28" s="458"/>
      <c r="I28" s="458"/>
      <c r="J28" s="459"/>
      <c r="Y28" s="435"/>
      <c r="Z28" s="438"/>
      <c r="AA28" s="8" t="s">
        <v>22</v>
      </c>
      <c r="AB28" s="485"/>
      <c r="AC28" s="486"/>
      <c r="AD28" s="486"/>
      <c r="AE28" s="486"/>
      <c r="AF28" s="486"/>
      <c r="AG28" s="487"/>
    </row>
    <row r="29" spans="2:33" ht="21" customHeight="1" x14ac:dyDescent="0.45">
      <c r="B29" s="435"/>
      <c r="C29" s="445" t="s">
        <v>23</v>
      </c>
      <c r="D29" s="8" t="s">
        <v>24</v>
      </c>
      <c r="E29" s="457"/>
      <c r="F29" s="458"/>
      <c r="G29" s="458"/>
      <c r="H29" s="458"/>
      <c r="I29" s="458"/>
      <c r="J29" s="459"/>
      <c r="Y29" s="435"/>
      <c r="Z29" s="445" t="s">
        <v>23</v>
      </c>
      <c r="AA29" s="8" t="s">
        <v>24</v>
      </c>
      <c r="AB29" s="485"/>
      <c r="AC29" s="486"/>
      <c r="AD29" s="486"/>
      <c r="AE29" s="486"/>
      <c r="AF29" s="486"/>
      <c r="AG29" s="487"/>
    </row>
    <row r="30" spans="2:33" ht="21" customHeight="1" x14ac:dyDescent="0.45">
      <c r="B30" s="435"/>
      <c r="C30" s="456"/>
      <c r="D30" s="8" t="s">
        <v>9</v>
      </c>
      <c r="E30" s="457"/>
      <c r="F30" s="458"/>
      <c r="G30" s="458"/>
      <c r="H30" s="458"/>
      <c r="I30" s="458"/>
      <c r="J30" s="459"/>
      <c r="Y30" s="435"/>
      <c r="Z30" s="456"/>
      <c r="AA30" s="8" t="s">
        <v>9</v>
      </c>
      <c r="AB30" s="485"/>
      <c r="AC30" s="486"/>
      <c r="AD30" s="486"/>
      <c r="AE30" s="486"/>
      <c r="AF30" s="486"/>
      <c r="AG30" s="487"/>
    </row>
    <row r="31" spans="2:33" ht="21" customHeight="1" x14ac:dyDescent="0.45">
      <c r="B31" s="435"/>
      <c r="C31" s="456"/>
      <c r="D31" s="8" t="s">
        <v>22</v>
      </c>
      <c r="E31" s="457"/>
      <c r="F31" s="458"/>
      <c r="G31" s="458"/>
      <c r="H31" s="458"/>
      <c r="I31" s="458"/>
      <c r="J31" s="459"/>
      <c r="Y31" s="435"/>
      <c r="Z31" s="456"/>
      <c r="AA31" s="8" t="s">
        <v>22</v>
      </c>
      <c r="AB31" s="485"/>
      <c r="AC31" s="486"/>
      <c r="AD31" s="486"/>
      <c r="AE31" s="486"/>
      <c r="AF31" s="486"/>
      <c r="AG31" s="487"/>
    </row>
    <row r="32" spans="2:33" ht="21" customHeight="1" x14ac:dyDescent="0.45">
      <c r="B32" s="435"/>
      <c r="C32" s="456"/>
      <c r="D32" s="8" t="s">
        <v>26</v>
      </c>
      <c r="E32" s="479"/>
      <c r="F32" s="480"/>
      <c r="G32" s="480"/>
      <c r="H32" s="480"/>
      <c r="I32" s="480"/>
      <c r="J32" s="481"/>
      <c r="Y32" s="435"/>
      <c r="Z32" s="456"/>
      <c r="AA32" s="8" t="s">
        <v>26</v>
      </c>
      <c r="AB32" s="488"/>
      <c r="AC32" s="489"/>
      <c r="AD32" s="489"/>
      <c r="AE32" s="489"/>
      <c r="AF32" s="489"/>
      <c r="AG32" s="490"/>
    </row>
    <row r="33" spans="2:33" ht="21" customHeight="1" x14ac:dyDescent="0.45">
      <c r="B33" s="435"/>
      <c r="C33" s="456"/>
      <c r="D33" s="8" t="s">
        <v>28</v>
      </c>
      <c r="E33" s="479"/>
      <c r="F33" s="480"/>
      <c r="G33" s="480"/>
      <c r="H33" s="480"/>
      <c r="I33" s="480"/>
      <c r="J33" s="481"/>
      <c r="Y33" s="435"/>
      <c r="Z33" s="456"/>
      <c r="AA33" s="8" t="s">
        <v>28</v>
      </c>
      <c r="AB33" s="488"/>
      <c r="AC33" s="489"/>
      <c r="AD33" s="489"/>
      <c r="AE33" s="489"/>
      <c r="AF33" s="489"/>
      <c r="AG33" s="490"/>
    </row>
    <row r="34" spans="2:33" ht="21" customHeight="1" x14ac:dyDescent="0.45">
      <c r="B34" s="435"/>
      <c r="C34" s="446"/>
      <c r="D34" s="8" t="s">
        <v>30</v>
      </c>
      <c r="E34" s="479"/>
      <c r="F34" s="480"/>
      <c r="G34" s="480"/>
      <c r="H34" s="480"/>
      <c r="I34" s="480"/>
      <c r="J34" s="481"/>
      <c r="Y34" s="435"/>
      <c r="Z34" s="446"/>
      <c r="AA34" s="8" t="s">
        <v>30</v>
      </c>
      <c r="AB34" s="511"/>
      <c r="AC34" s="512"/>
      <c r="AD34" s="512"/>
      <c r="AE34" s="512"/>
      <c r="AF34" s="512"/>
      <c r="AG34" s="513"/>
    </row>
    <row r="35" spans="2:33" ht="42" customHeight="1" x14ac:dyDescent="0.45">
      <c r="B35" s="436"/>
      <c r="C35" s="10" t="s">
        <v>32</v>
      </c>
      <c r="D35" s="211" t="s">
        <v>33</v>
      </c>
      <c r="E35" s="463"/>
      <c r="F35" s="464"/>
      <c r="G35" s="464"/>
      <c r="H35" s="464"/>
      <c r="I35" s="464"/>
      <c r="J35" s="465"/>
      <c r="Y35" s="436"/>
      <c r="Z35" s="10" t="s">
        <v>32</v>
      </c>
      <c r="AA35" s="211" t="s">
        <v>33</v>
      </c>
      <c r="AB35" s="466"/>
      <c r="AC35" s="467"/>
      <c r="AD35" s="467"/>
      <c r="AE35" s="467"/>
      <c r="AF35" s="467"/>
      <c r="AG35" s="468"/>
    </row>
    <row r="36" spans="2:33" ht="21" customHeight="1" x14ac:dyDescent="0.45">
      <c r="B36" s="434" t="s">
        <v>35</v>
      </c>
      <c r="C36" s="437" t="s">
        <v>8</v>
      </c>
      <c r="D36" s="8" t="s">
        <v>9</v>
      </c>
      <c r="E36" s="439"/>
      <c r="F36" s="440"/>
      <c r="G36" s="440"/>
      <c r="H36" s="440"/>
      <c r="I36" s="440"/>
      <c r="J36" s="441"/>
      <c r="Y36" s="434" t="s">
        <v>35</v>
      </c>
      <c r="Z36" s="437" t="s">
        <v>8</v>
      </c>
      <c r="AA36" s="8" t="s">
        <v>9</v>
      </c>
      <c r="AB36" s="476" t="s">
        <v>10</v>
      </c>
      <c r="AC36" s="477"/>
      <c r="AD36" s="477"/>
      <c r="AE36" s="477"/>
      <c r="AF36" s="477"/>
      <c r="AG36" s="478"/>
    </row>
    <row r="37" spans="2:33" ht="21" customHeight="1" x14ac:dyDescent="0.45">
      <c r="B37" s="435"/>
      <c r="C37" s="438"/>
      <c r="D37" s="8" t="s">
        <v>11</v>
      </c>
      <c r="E37" s="457"/>
      <c r="F37" s="458"/>
      <c r="G37" s="458"/>
      <c r="H37" s="458"/>
      <c r="I37" s="458"/>
      <c r="J37" s="459"/>
      <c r="Y37" s="435"/>
      <c r="Z37" s="438"/>
      <c r="AA37" s="8" t="s">
        <v>11</v>
      </c>
      <c r="AB37" s="460" t="s">
        <v>12</v>
      </c>
      <c r="AC37" s="461"/>
      <c r="AD37" s="461"/>
      <c r="AE37" s="461"/>
      <c r="AF37" s="461"/>
      <c r="AG37" s="462"/>
    </row>
    <row r="38" spans="2:33" ht="21" customHeight="1" x14ac:dyDescent="0.45">
      <c r="B38" s="435"/>
      <c r="C38" s="445" t="s">
        <v>13</v>
      </c>
      <c r="D38" s="9" t="s">
        <v>14</v>
      </c>
      <c r="E38" s="457"/>
      <c r="F38" s="458"/>
      <c r="G38" s="458"/>
      <c r="H38" s="458"/>
      <c r="I38" s="458"/>
      <c r="J38" s="459"/>
      <c r="Y38" s="435"/>
      <c r="Z38" s="445" t="s">
        <v>13</v>
      </c>
      <c r="AA38" s="9" t="s">
        <v>14</v>
      </c>
      <c r="AB38" s="460" t="s">
        <v>15</v>
      </c>
      <c r="AC38" s="461"/>
      <c r="AD38" s="461"/>
      <c r="AE38" s="461"/>
      <c r="AF38" s="461"/>
      <c r="AG38" s="462"/>
    </row>
    <row r="39" spans="2:33" ht="21" customHeight="1" x14ac:dyDescent="0.45">
      <c r="B39" s="435"/>
      <c r="C39" s="446"/>
      <c r="D39" s="8" t="s">
        <v>16</v>
      </c>
      <c r="E39" s="469"/>
      <c r="F39" s="470"/>
      <c r="G39" s="470"/>
      <c r="H39" s="470"/>
      <c r="I39" s="470"/>
      <c r="J39" s="471"/>
      <c r="Y39" s="435"/>
      <c r="Z39" s="446"/>
      <c r="AA39" s="8" t="s">
        <v>16</v>
      </c>
      <c r="AB39" s="472" t="s">
        <v>17</v>
      </c>
      <c r="AC39" s="473"/>
      <c r="AD39" s="473"/>
      <c r="AE39" s="473"/>
      <c r="AF39" s="473"/>
      <c r="AG39" s="474"/>
    </row>
    <row r="40" spans="2:33" ht="21" customHeight="1" x14ac:dyDescent="0.45">
      <c r="B40" s="435"/>
      <c r="C40" s="437" t="s">
        <v>18</v>
      </c>
      <c r="D40" s="8" t="s">
        <v>19</v>
      </c>
      <c r="E40" s="457"/>
      <c r="F40" s="458"/>
      <c r="G40" s="458"/>
      <c r="H40" s="458"/>
      <c r="I40" s="458"/>
      <c r="J40" s="459"/>
      <c r="Y40" s="435"/>
      <c r="Z40" s="437" t="s">
        <v>18</v>
      </c>
      <c r="AA40" s="8" t="s">
        <v>19</v>
      </c>
      <c r="AB40" s="460" t="s">
        <v>20</v>
      </c>
      <c r="AC40" s="461"/>
      <c r="AD40" s="461"/>
      <c r="AE40" s="461"/>
      <c r="AF40" s="461"/>
      <c r="AG40" s="462"/>
    </row>
    <row r="41" spans="2:33" ht="21" customHeight="1" x14ac:dyDescent="0.45">
      <c r="B41" s="435"/>
      <c r="C41" s="475"/>
      <c r="D41" s="8" t="s">
        <v>9</v>
      </c>
      <c r="E41" s="457"/>
      <c r="F41" s="458"/>
      <c r="G41" s="458"/>
      <c r="H41" s="458"/>
      <c r="I41" s="458"/>
      <c r="J41" s="459"/>
      <c r="Y41" s="435"/>
      <c r="Z41" s="475"/>
      <c r="AA41" s="8" t="s">
        <v>9</v>
      </c>
      <c r="AB41" s="460" t="s">
        <v>21</v>
      </c>
      <c r="AC41" s="461"/>
      <c r="AD41" s="461"/>
      <c r="AE41" s="461"/>
      <c r="AF41" s="461"/>
      <c r="AG41" s="462"/>
    </row>
    <row r="42" spans="2:33" ht="21" customHeight="1" x14ac:dyDescent="0.45">
      <c r="B42" s="435"/>
      <c r="C42" s="438"/>
      <c r="D42" s="8" t="s">
        <v>22</v>
      </c>
      <c r="E42" s="457"/>
      <c r="F42" s="458"/>
      <c r="G42" s="458"/>
      <c r="H42" s="458"/>
      <c r="I42" s="458"/>
      <c r="J42" s="459"/>
      <c r="Y42" s="435"/>
      <c r="Z42" s="438"/>
      <c r="AA42" s="8" t="s">
        <v>22</v>
      </c>
      <c r="AB42" s="460" t="s">
        <v>21</v>
      </c>
      <c r="AC42" s="461"/>
      <c r="AD42" s="461"/>
      <c r="AE42" s="461"/>
      <c r="AF42" s="461"/>
      <c r="AG42" s="462"/>
    </row>
    <row r="43" spans="2:33" ht="21" customHeight="1" x14ac:dyDescent="0.45">
      <c r="B43" s="435"/>
      <c r="C43" s="445" t="s">
        <v>23</v>
      </c>
      <c r="D43" s="8" t="s">
        <v>24</v>
      </c>
      <c r="E43" s="457"/>
      <c r="F43" s="458"/>
      <c r="G43" s="458"/>
      <c r="H43" s="458"/>
      <c r="I43" s="458"/>
      <c r="J43" s="459"/>
      <c r="Y43" s="435"/>
      <c r="Z43" s="445" t="s">
        <v>23</v>
      </c>
      <c r="AA43" s="8" t="s">
        <v>24</v>
      </c>
      <c r="AB43" s="460" t="s">
        <v>25</v>
      </c>
      <c r="AC43" s="461"/>
      <c r="AD43" s="461"/>
      <c r="AE43" s="461"/>
      <c r="AF43" s="461"/>
      <c r="AG43" s="462"/>
    </row>
    <row r="44" spans="2:33" ht="21" customHeight="1" x14ac:dyDescent="0.45">
      <c r="B44" s="435"/>
      <c r="C44" s="456"/>
      <c r="D44" s="8" t="s">
        <v>9</v>
      </c>
      <c r="E44" s="457"/>
      <c r="F44" s="458"/>
      <c r="G44" s="458"/>
      <c r="H44" s="458"/>
      <c r="I44" s="458"/>
      <c r="J44" s="459"/>
      <c r="Y44" s="435"/>
      <c r="Z44" s="456"/>
      <c r="AA44" s="8" t="s">
        <v>9</v>
      </c>
      <c r="AB44" s="460" t="s">
        <v>21</v>
      </c>
      <c r="AC44" s="461"/>
      <c r="AD44" s="461"/>
      <c r="AE44" s="461"/>
      <c r="AF44" s="461"/>
      <c r="AG44" s="462"/>
    </row>
    <row r="45" spans="2:33" ht="21" customHeight="1" x14ac:dyDescent="0.45">
      <c r="B45" s="435"/>
      <c r="C45" s="456"/>
      <c r="D45" s="8" t="s">
        <v>22</v>
      </c>
      <c r="E45" s="457"/>
      <c r="F45" s="458"/>
      <c r="G45" s="458"/>
      <c r="H45" s="458"/>
      <c r="I45" s="458"/>
      <c r="J45" s="459"/>
      <c r="Y45" s="435"/>
      <c r="Z45" s="456"/>
      <c r="AA45" s="8" t="s">
        <v>22</v>
      </c>
      <c r="AB45" s="460" t="s">
        <v>21</v>
      </c>
      <c r="AC45" s="461"/>
      <c r="AD45" s="461"/>
      <c r="AE45" s="461"/>
      <c r="AF45" s="461"/>
      <c r="AG45" s="462"/>
    </row>
    <row r="46" spans="2:33" ht="21" customHeight="1" x14ac:dyDescent="0.45">
      <c r="B46" s="435"/>
      <c r="C46" s="456"/>
      <c r="D46" s="8" t="s">
        <v>26</v>
      </c>
      <c r="E46" s="479"/>
      <c r="F46" s="480"/>
      <c r="G46" s="480"/>
      <c r="H46" s="480"/>
      <c r="I46" s="480"/>
      <c r="J46" s="481"/>
      <c r="Y46" s="435"/>
      <c r="Z46" s="456"/>
      <c r="AA46" s="8" t="s">
        <v>26</v>
      </c>
      <c r="AB46" s="482" t="s">
        <v>36</v>
      </c>
      <c r="AC46" s="483"/>
      <c r="AD46" s="483"/>
      <c r="AE46" s="483"/>
      <c r="AF46" s="483"/>
      <c r="AG46" s="484"/>
    </row>
    <row r="47" spans="2:33" ht="21" customHeight="1" x14ac:dyDescent="0.45">
      <c r="B47" s="435"/>
      <c r="C47" s="456"/>
      <c r="D47" s="8" t="s">
        <v>28</v>
      </c>
      <c r="E47" s="479"/>
      <c r="F47" s="480"/>
      <c r="G47" s="480"/>
      <c r="H47" s="480"/>
      <c r="I47" s="480"/>
      <c r="J47" s="481"/>
      <c r="Y47" s="435"/>
      <c r="Z47" s="456"/>
      <c r="AA47" s="8" t="s">
        <v>28</v>
      </c>
      <c r="AB47" s="482" t="s">
        <v>29</v>
      </c>
      <c r="AC47" s="483"/>
      <c r="AD47" s="483"/>
      <c r="AE47" s="483"/>
      <c r="AF47" s="483"/>
      <c r="AG47" s="484"/>
    </row>
    <row r="48" spans="2:33" ht="21" customHeight="1" x14ac:dyDescent="0.45">
      <c r="B48" s="435"/>
      <c r="C48" s="446"/>
      <c r="D48" s="8" t="s">
        <v>30</v>
      </c>
      <c r="E48" s="479"/>
      <c r="F48" s="480"/>
      <c r="G48" s="480"/>
      <c r="H48" s="480"/>
      <c r="I48" s="480"/>
      <c r="J48" s="481"/>
      <c r="Y48" s="435"/>
      <c r="Z48" s="446"/>
      <c r="AA48" s="8" t="s">
        <v>30</v>
      </c>
      <c r="AB48" s="482" t="s">
        <v>37</v>
      </c>
      <c r="AC48" s="483"/>
      <c r="AD48" s="483"/>
      <c r="AE48" s="483"/>
      <c r="AF48" s="483"/>
      <c r="AG48" s="484"/>
    </row>
    <row r="49" spans="2:33" ht="42" customHeight="1" x14ac:dyDescent="0.45">
      <c r="B49" s="436"/>
      <c r="C49" s="10" t="s">
        <v>32</v>
      </c>
      <c r="D49" s="211" t="s">
        <v>33</v>
      </c>
      <c r="E49" s="463"/>
      <c r="F49" s="464"/>
      <c r="G49" s="464"/>
      <c r="H49" s="464"/>
      <c r="I49" s="464"/>
      <c r="J49" s="465"/>
      <c r="Y49" s="436"/>
      <c r="Z49" s="10" t="s">
        <v>32</v>
      </c>
      <c r="AA49" s="211" t="s">
        <v>33</v>
      </c>
      <c r="AB49" s="466"/>
      <c r="AC49" s="467"/>
      <c r="AD49" s="467"/>
      <c r="AE49" s="467"/>
      <c r="AF49" s="467"/>
      <c r="AG49" s="468"/>
    </row>
    <row r="50" spans="2:33" ht="21" customHeight="1" x14ac:dyDescent="0.45">
      <c r="B50" s="523" t="s">
        <v>38</v>
      </c>
      <c r="C50" s="442" t="s">
        <v>39</v>
      </c>
      <c r="D50" s="442"/>
      <c r="E50" s="457"/>
      <c r="F50" s="458"/>
      <c r="G50" s="458"/>
      <c r="H50" s="458"/>
      <c r="I50" s="458"/>
      <c r="J50" s="459"/>
      <c r="Y50" s="523" t="s">
        <v>38</v>
      </c>
      <c r="Z50" s="442" t="s">
        <v>39</v>
      </c>
      <c r="AA50" s="442"/>
      <c r="AB50" s="460" t="s">
        <v>12</v>
      </c>
      <c r="AC50" s="461"/>
      <c r="AD50" s="461"/>
      <c r="AE50" s="461"/>
      <c r="AF50" s="461"/>
      <c r="AG50" s="462"/>
    </row>
    <row r="51" spans="2:33" ht="21" customHeight="1" x14ac:dyDescent="0.45">
      <c r="B51" s="524"/>
      <c r="C51" s="442" t="s">
        <v>14</v>
      </c>
      <c r="D51" s="442"/>
      <c r="E51" s="457"/>
      <c r="F51" s="458"/>
      <c r="G51" s="458"/>
      <c r="H51" s="458"/>
      <c r="I51" s="458"/>
      <c r="J51" s="459"/>
      <c r="Y51" s="524"/>
      <c r="Z51" s="442" t="s">
        <v>14</v>
      </c>
      <c r="AA51" s="442"/>
      <c r="AB51" s="460" t="s">
        <v>40</v>
      </c>
      <c r="AC51" s="461"/>
      <c r="AD51" s="461"/>
      <c r="AE51" s="461"/>
      <c r="AF51" s="461"/>
      <c r="AG51" s="462"/>
    </row>
    <row r="52" spans="2:33" ht="21" customHeight="1" x14ac:dyDescent="0.45">
      <c r="B52" s="524"/>
      <c r="C52" s="442" t="s">
        <v>41</v>
      </c>
      <c r="D52" s="442"/>
      <c r="E52" s="526"/>
      <c r="F52" s="527"/>
      <c r="G52" s="527"/>
      <c r="H52" s="527"/>
      <c r="I52" s="527"/>
      <c r="J52" s="528"/>
      <c r="Y52" s="524"/>
      <c r="Z52" s="442" t="s">
        <v>41</v>
      </c>
      <c r="AA52" s="442"/>
      <c r="AB52" s="529" t="s">
        <v>17</v>
      </c>
      <c r="AC52" s="530"/>
      <c r="AD52" s="530"/>
      <c r="AE52" s="530"/>
      <c r="AF52" s="530"/>
      <c r="AG52" s="531"/>
    </row>
    <row r="53" spans="2:33" ht="21" customHeight="1" x14ac:dyDescent="0.45">
      <c r="B53" s="524"/>
      <c r="C53" s="537" t="s">
        <v>42</v>
      </c>
      <c r="D53" s="538"/>
      <c r="E53" s="539"/>
      <c r="F53" s="540"/>
      <c r="G53" s="540"/>
      <c r="H53" s="540"/>
      <c r="I53" s="540"/>
      <c r="J53" s="541"/>
      <c r="Y53" s="524"/>
      <c r="Z53" s="537" t="s">
        <v>43</v>
      </c>
      <c r="AA53" s="538"/>
      <c r="AB53" s="542" t="s">
        <v>44</v>
      </c>
      <c r="AC53" s="543"/>
      <c r="AD53" s="543"/>
      <c r="AE53" s="543"/>
      <c r="AF53" s="543"/>
      <c r="AG53" s="544"/>
    </row>
    <row r="54" spans="2:33" x14ac:dyDescent="0.45">
      <c r="B54" s="524"/>
      <c r="C54" s="537" t="s">
        <v>45</v>
      </c>
      <c r="D54" s="545"/>
      <c r="E54" s="11" t="s">
        <v>46</v>
      </c>
      <c r="F54" s="97"/>
      <c r="G54" s="12" t="s">
        <v>47</v>
      </c>
      <c r="H54" s="12" t="s">
        <v>48</v>
      </c>
      <c r="I54" s="97"/>
      <c r="J54" s="13" t="s">
        <v>47</v>
      </c>
      <c r="Y54" s="524"/>
      <c r="Z54" s="537" t="s">
        <v>45</v>
      </c>
      <c r="AA54" s="545"/>
      <c r="AB54" s="14" t="s">
        <v>46</v>
      </c>
      <c r="AC54" s="200">
        <v>20</v>
      </c>
      <c r="AD54" s="15" t="s">
        <v>47</v>
      </c>
      <c r="AE54" s="15" t="s">
        <v>48</v>
      </c>
      <c r="AF54" s="200">
        <v>2</v>
      </c>
      <c r="AG54" s="16" t="s">
        <v>47</v>
      </c>
    </row>
    <row r="55" spans="2:33" x14ac:dyDescent="0.45">
      <c r="B55" s="524"/>
      <c r="C55" s="442" t="s">
        <v>49</v>
      </c>
      <c r="D55" s="442"/>
      <c r="E55" s="443"/>
      <c r="F55" s="444"/>
      <c r="G55" s="444"/>
      <c r="H55" s="444"/>
      <c r="I55" s="444"/>
      <c r="J55" s="17" t="s">
        <v>50</v>
      </c>
      <c r="Y55" s="524"/>
      <c r="Z55" s="442" t="s">
        <v>49</v>
      </c>
      <c r="AA55" s="442"/>
      <c r="AB55" s="532" t="s">
        <v>51</v>
      </c>
      <c r="AC55" s="533"/>
      <c r="AD55" s="533"/>
      <c r="AE55" s="533"/>
      <c r="AF55" s="533"/>
      <c r="AG55" s="18" t="s">
        <v>50</v>
      </c>
    </row>
    <row r="56" spans="2:33" x14ac:dyDescent="0.45">
      <c r="B56" s="524"/>
      <c r="C56" s="442" t="s">
        <v>52</v>
      </c>
      <c r="D56" s="442"/>
      <c r="E56" s="534"/>
      <c r="F56" s="535"/>
      <c r="G56" s="535"/>
      <c r="H56" s="535"/>
      <c r="I56" s="535"/>
      <c r="J56" s="13" t="s">
        <v>53</v>
      </c>
      <c r="Y56" s="524"/>
      <c r="Z56" s="442" t="s">
        <v>54</v>
      </c>
      <c r="AA56" s="442"/>
      <c r="AB56" s="536">
        <v>10000</v>
      </c>
      <c r="AC56" s="461"/>
      <c r="AD56" s="461"/>
      <c r="AE56" s="461"/>
      <c r="AF56" s="461"/>
      <c r="AG56" s="16" t="s">
        <v>53</v>
      </c>
    </row>
    <row r="57" spans="2:33" x14ac:dyDescent="0.45">
      <c r="B57" s="525"/>
      <c r="C57" s="442" t="s">
        <v>55</v>
      </c>
      <c r="D57" s="442"/>
      <c r="E57" s="514"/>
      <c r="F57" s="515"/>
      <c r="G57" s="515"/>
      <c r="H57" s="515"/>
      <c r="I57" s="515"/>
      <c r="J57" s="516"/>
      <c r="K57" s="206" t="s">
        <v>56</v>
      </c>
      <c r="Y57" s="525"/>
      <c r="Z57" s="442" t="s">
        <v>55</v>
      </c>
      <c r="AA57" s="442"/>
      <c r="AB57" s="574">
        <v>37987</v>
      </c>
      <c r="AC57" s="575"/>
      <c r="AD57" s="575"/>
      <c r="AE57" s="575"/>
      <c r="AF57" s="575"/>
      <c r="AG57" s="576"/>
    </row>
    <row r="59" spans="2:33" x14ac:dyDescent="0.45">
      <c r="B59" s="202" t="s">
        <v>57</v>
      </c>
      <c r="C59" s="203"/>
      <c r="D59" s="203"/>
      <c r="E59" s="203"/>
      <c r="F59" s="203"/>
      <c r="G59" s="203"/>
      <c r="H59" s="203"/>
      <c r="I59" s="203"/>
      <c r="J59" s="203"/>
      <c r="K59" s="203"/>
      <c r="L59" s="203"/>
      <c r="M59" s="203"/>
      <c r="N59" s="203"/>
      <c r="O59" s="203"/>
      <c r="P59" s="203"/>
      <c r="Q59" s="203"/>
      <c r="R59" s="203"/>
      <c r="S59" s="203"/>
      <c r="T59" s="203"/>
      <c r="U59" s="203"/>
      <c r="V59" s="203"/>
      <c r="W59" s="203"/>
      <c r="X59" s="203"/>
      <c r="Y59" s="202" t="s">
        <v>57</v>
      </c>
      <c r="Z59" s="203"/>
      <c r="AA59" s="203"/>
      <c r="AB59" s="203"/>
      <c r="AC59" s="203"/>
      <c r="AD59" s="203"/>
      <c r="AE59" s="203"/>
      <c r="AF59" s="203"/>
      <c r="AG59" s="203"/>
    </row>
    <row r="60" spans="2:33" x14ac:dyDescent="0.45">
      <c r="B60" s="546"/>
      <c r="C60" s="546"/>
      <c r="D60" s="547"/>
      <c r="E60" s="547"/>
      <c r="F60" s="547"/>
      <c r="G60" s="547"/>
      <c r="H60" s="547"/>
      <c r="I60" s="547"/>
      <c r="J60" s="547"/>
      <c r="K60" s="203"/>
      <c r="L60" s="203"/>
      <c r="M60" s="203"/>
      <c r="N60" s="203"/>
      <c r="O60" s="203"/>
      <c r="P60" s="203"/>
      <c r="Q60" s="203"/>
      <c r="R60" s="203"/>
      <c r="S60" s="203"/>
      <c r="T60" s="203"/>
      <c r="U60" s="203"/>
      <c r="V60" s="203"/>
      <c r="W60" s="203"/>
      <c r="X60" s="203"/>
      <c r="Y60" s="546"/>
      <c r="Z60" s="546"/>
      <c r="AA60" s="547"/>
      <c r="AB60" s="547"/>
      <c r="AC60" s="547"/>
      <c r="AD60" s="547"/>
      <c r="AE60" s="547"/>
      <c r="AF60" s="547"/>
      <c r="AG60" s="547"/>
    </row>
    <row r="61" spans="2:33" x14ac:dyDescent="0.45">
      <c r="B61" s="204" t="s">
        <v>58</v>
      </c>
      <c r="C61" s="205"/>
      <c r="D61" s="452"/>
      <c r="E61" s="453"/>
      <c r="F61" s="453"/>
      <c r="G61" s="453"/>
      <c r="H61" s="453"/>
      <c r="I61" s="453"/>
      <c r="J61" s="454"/>
      <c r="K61" s="206" t="s">
        <v>2</v>
      </c>
      <c r="L61" s="203"/>
      <c r="M61" s="203"/>
      <c r="N61" s="203"/>
      <c r="O61" s="203"/>
      <c r="P61" s="203"/>
      <c r="Q61" s="203"/>
      <c r="R61" s="203"/>
      <c r="S61" s="203"/>
      <c r="T61" s="203"/>
      <c r="U61" s="203"/>
      <c r="V61" s="203"/>
      <c r="W61" s="203"/>
      <c r="X61" s="203"/>
      <c r="Y61" s="204" t="s">
        <v>58</v>
      </c>
      <c r="Z61" s="205"/>
      <c r="AA61" s="517" t="s">
        <v>59</v>
      </c>
      <c r="AB61" s="518"/>
      <c r="AC61" s="518"/>
      <c r="AD61" s="518"/>
      <c r="AE61" s="518"/>
      <c r="AF61" s="518"/>
      <c r="AG61" s="519"/>
    </row>
    <row r="62" spans="2:33" x14ac:dyDescent="0.45">
      <c r="B62" s="207" t="s">
        <v>60</v>
      </c>
      <c r="C62" s="208"/>
      <c r="D62" s="449"/>
      <c r="E62" s="450"/>
      <c r="F62" s="450"/>
      <c r="G62" s="450"/>
      <c r="H62" s="450"/>
      <c r="I62" s="450"/>
      <c r="J62" s="451"/>
      <c r="K62" s="203"/>
      <c r="L62" s="203"/>
      <c r="M62" s="203"/>
      <c r="N62" s="203"/>
      <c r="O62" s="203"/>
      <c r="P62" s="203"/>
      <c r="Q62" s="203"/>
      <c r="R62" s="203"/>
      <c r="S62" s="203"/>
      <c r="T62" s="203"/>
      <c r="U62" s="203"/>
      <c r="V62" s="203"/>
      <c r="W62" s="203"/>
      <c r="X62" s="203"/>
      <c r="Y62" s="207" t="s">
        <v>60</v>
      </c>
      <c r="Z62" s="208"/>
      <c r="AA62" s="520" t="s">
        <v>61</v>
      </c>
      <c r="AB62" s="521"/>
      <c r="AC62" s="521"/>
      <c r="AD62" s="521"/>
      <c r="AE62" s="521"/>
      <c r="AF62" s="521"/>
      <c r="AG62" s="522"/>
    </row>
    <row r="65" spans="2:45" s="203" customFormat="1" x14ac:dyDescent="0.45">
      <c r="AL65" s="212" t="s">
        <v>62</v>
      </c>
      <c r="AM65" s="212" t="s">
        <v>63</v>
      </c>
      <c r="AN65" s="212" t="s">
        <v>64</v>
      </c>
      <c r="AO65" s="212" t="s">
        <v>65</v>
      </c>
      <c r="AQ65" s="213"/>
      <c r="AR65" s="214" t="s">
        <v>63</v>
      </c>
      <c r="AS65" s="214" t="s">
        <v>65</v>
      </c>
    </row>
    <row r="66" spans="2:45" s="203" customFormat="1" ht="18.75" customHeight="1" x14ac:dyDescent="0.45">
      <c r="B66" s="83" t="s">
        <v>66</v>
      </c>
      <c r="C66" s="84"/>
      <c r="D66" s="447" t="s">
        <v>67</v>
      </c>
      <c r="E66" s="448"/>
      <c r="F66" s="448"/>
      <c r="G66" s="448"/>
      <c r="H66" s="448"/>
      <c r="I66" s="447" t="s">
        <v>68</v>
      </c>
      <c r="J66" s="455"/>
      <c r="Y66" s="83" t="s">
        <v>66</v>
      </c>
      <c r="Z66" s="84"/>
      <c r="AA66" s="447" t="s">
        <v>67</v>
      </c>
      <c r="AB66" s="448"/>
      <c r="AC66" s="448"/>
      <c r="AD66" s="448"/>
      <c r="AE66" s="448"/>
      <c r="AF66" s="447" t="s">
        <v>68</v>
      </c>
      <c r="AG66" s="455"/>
      <c r="AL66" s="213" t="s">
        <v>69</v>
      </c>
      <c r="AM66" s="213" t="s">
        <v>70</v>
      </c>
      <c r="AN66" s="213" t="s">
        <v>71</v>
      </c>
      <c r="AO66" s="213" t="s">
        <v>72</v>
      </c>
      <c r="AQ66" s="213"/>
      <c r="AR66" s="213" t="s">
        <v>70</v>
      </c>
      <c r="AS66" s="213" t="s">
        <v>72</v>
      </c>
    </row>
    <row r="67" spans="2:45" s="203" customFormat="1" ht="30" customHeight="1" x14ac:dyDescent="0.45">
      <c r="B67" s="431" t="s">
        <v>73</v>
      </c>
      <c r="C67" s="432"/>
      <c r="D67" s="429" t="s">
        <v>74</v>
      </c>
      <c r="E67" s="430"/>
      <c r="F67" s="430"/>
      <c r="G67" s="430"/>
      <c r="H67" s="430"/>
      <c r="I67" s="428"/>
      <c r="J67" s="428"/>
      <c r="Y67" s="431" t="s">
        <v>73</v>
      </c>
      <c r="Z67" s="432"/>
      <c r="AA67" s="429" t="s">
        <v>74</v>
      </c>
      <c r="AB67" s="430"/>
      <c r="AC67" s="430"/>
      <c r="AD67" s="430"/>
      <c r="AE67" s="430"/>
      <c r="AF67" s="497">
        <v>7000</v>
      </c>
      <c r="AG67" s="498"/>
      <c r="AJ67" s="215" t="str">
        <f t="shared" ref="AJ67:AJ81" si="0">IF(I67=0,"",CONCATENATE(B67,"　"))</f>
        <v/>
      </c>
      <c r="AL67" s="216">
        <v>2000</v>
      </c>
      <c r="AM67" s="216">
        <f t="shared" ref="AM67:AM80" si="1">I67*AL67/10^3</f>
        <v>0</v>
      </c>
      <c r="AN67" s="203">
        <v>85</v>
      </c>
      <c r="AO67" s="216">
        <f t="shared" ref="AO67:AO80" si="2">I67*AN67/10^3</f>
        <v>0</v>
      </c>
      <c r="AQ67" s="215" t="str">
        <f t="shared" ref="AQ67:AQ80" si="3">IF(AF67=0,"",CONCATENATE(Y67,"　"))</f>
        <v>事務所　</v>
      </c>
      <c r="AR67" s="216">
        <f t="shared" ref="AR67:AR80" si="4">AF67*AL67/10^3</f>
        <v>14000</v>
      </c>
      <c r="AS67" s="203">
        <f t="shared" ref="AS67:AS80" si="5">AF67*AN67/10^3</f>
        <v>595</v>
      </c>
    </row>
    <row r="68" spans="2:45" s="203" customFormat="1" ht="30" customHeight="1" x14ac:dyDescent="0.45">
      <c r="B68" s="431" t="s">
        <v>75</v>
      </c>
      <c r="C68" s="432"/>
      <c r="D68" s="429" t="s">
        <v>76</v>
      </c>
      <c r="E68" s="430"/>
      <c r="F68" s="430"/>
      <c r="G68" s="430"/>
      <c r="H68" s="430"/>
      <c r="I68" s="428"/>
      <c r="J68" s="428"/>
      <c r="Y68" s="431" t="s">
        <v>75</v>
      </c>
      <c r="Z68" s="432"/>
      <c r="AA68" s="429" t="s">
        <v>76</v>
      </c>
      <c r="AB68" s="430"/>
      <c r="AC68" s="430"/>
      <c r="AD68" s="430"/>
      <c r="AE68" s="430"/>
      <c r="AF68" s="497">
        <v>1000</v>
      </c>
      <c r="AG68" s="498"/>
      <c r="AJ68" s="215" t="str">
        <f t="shared" si="0"/>
        <v/>
      </c>
      <c r="AL68" s="216">
        <v>3000</v>
      </c>
      <c r="AM68" s="216">
        <f t="shared" si="1"/>
        <v>0</v>
      </c>
      <c r="AN68" s="203">
        <v>130</v>
      </c>
      <c r="AO68" s="216">
        <f t="shared" si="2"/>
        <v>0</v>
      </c>
      <c r="AQ68" s="215" t="str">
        <f t="shared" si="3"/>
        <v>商業施設（物販）　</v>
      </c>
      <c r="AR68" s="216">
        <f t="shared" si="4"/>
        <v>3000</v>
      </c>
      <c r="AS68" s="203">
        <f t="shared" si="5"/>
        <v>130</v>
      </c>
    </row>
    <row r="69" spans="2:45" s="203" customFormat="1" ht="30" customHeight="1" x14ac:dyDescent="0.45">
      <c r="B69" s="431" t="s">
        <v>77</v>
      </c>
      <c r="C69" s="432"/>
      <c r="D69" s="429" t="s">
        <v>78</v>
      </c>
      <c r="E69" s="430"/>
      <c r="F69" s="430"/>
      <c r="G69" s="430"/>
      <c r="H69" s="430"/>
      <c r="I69" s="428"/>
      <c r="J69" s="428"/>
      <c r="Y69" s="431" t="s">
        <v>77</v>
      </c>
      <c r="Z69" s="432"/>
      <c r="AA69" s="429" t="s">
        <v>78</v>
      </c>
      <c r="AB69" s="430"/>
      <c r="AC69" s="430"/>
      <c r="AD69" s="430"/>
      <c r="AE69" s="430"/>
      <c r="AF69" s="497">
        <v>500</v>
      </c>
      <c r="AG69" s="498"/>
      <c r="AJ69" s="215" t="str">
        <f t="shared" si="0"/>
        <v/>
      </c>
      <c r="AL69" s="216">
        <v>3800</v>
      </c>
      <c r="AM69" s="216">
        <f t="shared" si="1"/>
        <v>0</v>
      </c>
      <c r="AN69" s="203">
        <v>130</v>
      </c>
      <c r="AO69" s="216">
        <f t="shared" si="2"/>
        <v>0</v>
      </c>
      <c r="AQ69" s="215" t="str">
        <f t="shared" si="3"/>
        <v>商業施設（飲食）　</v>
      </c>
      <c r="AR69" s="216">
        <f t="shared" si="4"/>
        <v>1900</v>
      </c>
      <c r="AS69" s="203">
        <f t="shared" si="5"/>
        <v>65</v>
      </c>
    </row>
    <row r="70" spans="2:45" s="203" customFormat="1" ht="30" customHeight="1" x14ac:dyDescent="0.45">
      <c r="B70" s="431" t="s">
        <v>79</v>
      </c>
      <c r="C70" s="432"/>
      <c r="D70" s="429" t="s">
        <v>80</v>
      </c>
      <c r="E70" s="430"/>
      <c r="F70" s="430"/>
      <c r="G70" s="430"/>
      <c r="H70" s="430"/>
      <c r="I70" s="428"/>
      <c r="J70" s="428"/>
      <c r="Y70" s="431" t="s">
        <v>79</v>
      </c>
      <c r="Z70" s="432"/>
      <c r="AA70" s="429" t="s">
        <v>80</v>
      </c>
      <c r="AB70" s="430"/>
      <c r="AC70" s="430"/>
      <c r="AD70" s="430"/>
      <c r="AE70" s="430"/>
      <c r="AF70" s="497">
        <v>300</v>
      </c>
      <c r="AG70" s="498"/>
      <c r="AJ70" s="215" t="str">
        <f t="shared" si="0"/>
        <v/>
      </c>
      <c r="AL70" s="216">
        <v>3400</v>
      </c>
      <c r="AM70" s="216">
        <f t="shared" si="1"/>
        <v>0</v>
      </c>
      <c r="AN70" s="203">
        <v>150</v>
      </c>
      <c r="AO70" s="216">
        <f t="shared" si="2"/>
        <v>0</v>
      </c>
      <c r="AQ70" s="215" t="str">
        <f t="shared" si="3"/>
        <v>宿泊施設　</v>
      </c>
      <c r="AR70" s="216">
        <f t="shared" si="4"/>
        <v>1020</v>
      </c>
      <c r="AS70" s="203">
        <f t="shared" si="5"/>
        <v>45</v>
      </c>
    </row>
    <row r="71" spans="2:45" s="203" customFormat="1" ht="30" customHeight="1" x14ac:dyDescent="0.45">
      <c r="B71" s="431" t="s">
        <v>81</v>
      </c>
      <c r="C71" s="432"/>
      <c r="D71" s="429" t="s">
        <v>82</v>
      </c>
      <c r="E71" s="430"/>
      <c r="F71" s="430"/>
      <c r="G71" s="430"/>
      <c r="H71" s="430"/>
      <c r="I71" s="428"/>
      <c r="J71" s="428"/>
      <c r="Y71" s="431" t="s">
        <v>81</v>
      </c>
      <c r="Z71" s="432"/>
      <c r="AA71" s="429" t="s">
        <v>82</v>
      </c>
      <c r="AB71" s="430"/>
      <c r="AC71" s="430"/>
      <c r="AD71" s="430"/>
      <c r="AE71" s="430"/>
      <c r="AF71" s="497">
        <v>200</v>
      </c>
      <c r="AG71" s="498"/>
      <c r="AJ71" s="215" t="str">
        <f t="shared" si="0"/>
        <v/>
      </c>
      <c r="AL71" s="216">
        <v>1000</v>
      </c>
      <c r="AM71" s="216">
        <f t="shared" si="1"/>
        <v>0</v>
      </c>
      <c r="AN71" s="203">
        <v>50</v>
      </c>
      <c r="AO71" s="216">
        <f t="shared" si="2"/>
        <v>0</v>
      </c>
      <c r="AQ71" s="215" t="str">
        <f t="shared" si="3"/>
        <v>教育施設　</v>
      </c>
      <c r="AR71" s="216">
        <f t="shared" si="4"/>
        <v>200</v>
      </c>
      <c r="AS71" s="203">
        <f t="shared" si="5"/>
        <v>10</v>
      </c>
    </row>
    <row r="72" spans="2:45" s="203" customFormat="1" ht="30" customHeight="1" x14ac:dyDescent="0.45">
      <c r="B72" s="431" t="s">
        <v>83</v>
      </c>
      <c r="C72" s="432"/>
      <c r="D72" s="429" t="s">
        <v>84</v>
      </c>
      <c r="E72" s="430"/>
      <c r="F72" s="430"/>
      <c r="G72" s="430"/>
      <c r="H72" s="430"/>
      <c r="I72" s="428"/>
      <c r="J72" s="428"/>
      <c r="Y72" s="431" t="s">
        <v>83</v>
      </c>
      <c r="Z72" s="432"/>
      <c r="AA72" s="429" t="s">
        <v>84</v>
      </c>
      <c r="AB72" s="430"/>
      <c r="AC72" s="430"/>
      <c r="AD72" s="430"/>
      <c r="AE72" s="430"/>
      <c r="AF72" s="497">
        <v>200</v>
      </c>
      <c r="AG72" s="498"/>
      <c r="AJ72" s="215" t="str">
        <f t="shared" si="0"/>
        <v/>
      </c>
      <c r="AL72" s="216">
        <v>1800</v>
      </c>
      <c r="AM72" s="216">
        <f t="shared" si="1"/>
        <v>0</v>
      </c>
      <c r="AN72" s="203">
        <v>50</v>
      </c>
      <c r="AO72" s="216">
        <f t="shared" si="2"/>
        <v>0</v>
      </c>
      <c r="AQ72" s="215" t="str">
        <f t="shared" si="3"/>
        <v>教育施設（理系学部）　</v>
      </c>
      <c r="AR72" s="216">
        <f t="shared" si="4"/>
        <v>360</v>
      </c>
      <c r="AS72" s="203">
        <f t="shared" si="5"/>
        <v>10</v>
      </c>
    </row>
    <row r="73" spans="2:45" s="203" customFormat="1" ht="30" customHeight="1" x14ac:dyDescent="0.45">
      <c r="B73" s="431" t="s">
        <v>85</v>
      </c>
      <c r="C73" s="432"/>
      <c r="D73" s="429" t="s">
        <v>86</v>
      </c>
      <c r="E73" s="430"/>
      <c r="F73" s="430"/>
      <c r="G73" s="430"/>
      <c r="H73" s="430"/>
      <c r="I73" s="428"/>
      <c r="J73" s="428"/>
      <c r="Y73" s="431" t="s">
        <v>85</v>
      </c>
      <c r="Z73" s="432"/>
      <c r="AA73" s="429" t="s">
        <v>86</v>
      </c>
      <c r="AB73" s="430"/>
      <c r="AC73" s="430"/>
      <c r="AD73" s="430"/>
      <c r="AE73" s="430"/>
      <c r="AF73" s="497">
        <v>300</v>
      </c>
      <c r="AG73" s="498"/>
      <c r="AJ73" s="215" t="str">
        <f t="shared" si="0"/>
        <v/>
      </c>
      <c r="AL73" s="216">
        <v>3500</v>
      </c>
      <c r="AM73" s="216">
        <f t="shared" si="1"/>
        <v>0</v>
      </c>
      <c r="AN73" s="203">
        <v>150</v>
      </c>
      <c r="AO73" s="216">
        <f t="shared" si="2"/>
        <v>0</v>
      </c>
      <c r="AQ73" s="215" t="str">
        <f t="shared" si="3"/>
        <v>医療施設　</v>
      </c>
      <c r="AR73" s="216">
        <f t="shared" si="4"/>
        <v>1050</v>
      </c>
      <c r="AS73" s="203">
        <f t="shared" si="5"/>
        <v>45</v>
      </c>
    </row>
    <row r="74" spans="2:45" s="203" customFormat="1" ht="30" customHeight="1" x14ac:dyDescent="0.45">
      <c r="B74" s="433" t="s">
        <v>87</v>
      </c>
      <c r="C74" s="432"/>
      <c r="D74" s="429" t="s">
        <v>88</v>
      </c>
      <c r="E74" s="430"/>
      <c r="F74" s="430"/>
      <c r="G74" s="430"/>
      <c r="H74" s="430"/>
      <c r="I74" s="428"/>
      <c r="J74" s="428"/>
      <c r="Y74" s="433" t="s">
        <v>87</v>
      </c>
      <c r="Z74" s="432"/>
      <c r="AA74" s="429" t="s">
        <v>88</v>
      </c>
      <c r="AB74" s="430"/>
      <c r="AC74" s="430"/>
      <c r="AD74" s="430"/>
      <c r="AE74" s="430"/>
      <c r="AF74" s="497">
        <v>100</v>
      </c>
      <c r="AG74" s="498"/>
      <c r="AJ74" s="215" t="str">
        <f t="shared" si="0"/>
        <v/>
      </c>
      <c r="AL74" s="216">
        <v>8000</v>
      </c>
      <c r="AM74" s="216">
        <f t="shared" si="1"/>
        <v>0</v>
      </c>
      <c r="AN74" s="203">
        <v>320</v>
      </c>
      <c r="AO74" s="216">
        <f t="shared" si="2"/>
        <v>0</v>
      </c>
      <c r="AQ74" s="215" t="str">
        <f t="shared" si="3"/>
        <v>情報通信施設
（データセンター以外）　</v>
      </c>
      <c r="AR74" s="216">
        <f t="shared" si="4"/>
        <v>800</v>
      </c>
      <c r="AS74" s="203">
        <f t="shared" si="5"/>
        <v>32</v>
      </c>
    </row>
    <row r="75" spans="2:45" s="203" customFormat="1" ht="30" customHeight="1" x14ac:dyDescent="0.45">
      <c r="B75" s="433" t="s">
        <v>89</v>
      </c>
      <c r="C75" s="432"/>
      <c r="D75" s="429" t="s">
        <v>90</v>
      </c>
      <c r="E75" s="430"/>
      <c r="F75" s="430"/>
      <c r="G75" s="430"/>
      <c r="H75" s="430"/>
      <c r="I75" s="428"/>
      <c r="J75" s="428"/>
      <c r="Y75" s="433" t="s">
        <v>89</v>
      </c>
      <c r="Z75" s="432"/>
      <c r="AA75" s="429" t="s">
        <v>90</v>
      </c>
      <c r="AB75" s="430"/>
      <c r="AC75" s="430"/>
      <c r="AD75" s="430"/>
      <c r="AE75" s="430"/>
      <c r="AF75" s="497">
        <v>100</v>
      </c>
      <c r="AG75" s="498"/>
      <c r="AJ75" s="215" t="str">
        <f t="shared" si="0"/>
        <v/>
      </c>
      <c r="AL75" s="216">
        <v>12200</v>
      </c>
      <c r="AM75" s="216">
        <f t="shared" si="1"/>
        <v>0</v>
      </c>
      <c r="AN75" s="203">
        <v>320</v>
      </c>
      <c r="AO75" s="216">
        <f t="shared" si="2"/>
        <v>0</v>
      </c>
      <c r="AQ75" s="215" t="str">
        <f t="shared" si="3"/>
        <v>情報通信施設
（データセンター等）　</v>
      </c>
      <c r="AR75" s="216">
        <f t="shared" si="4"/>
        <v>1220</v>
      </c>
      <c r="AS75" s="203">
        <f t="shared" si="5"/>
        <v>32</v>
      </c>
    </row>
    <row r="76" spans="2:45" s="203" customFormat="1" ht="30" customHeight="1" x14ac:dyDescent="0.45">
      <c r="B76" s="431" t="s">
        <v>91</v>
      </c>
      <c r="C76" s="432"/>
      <c r="D76" s="429" t="s">
        <v>92</v>
      </c>
      <c r="E76" s="430"/>
      <c r="F76" s="430"/>
      <c r="G76" s="430"/>
      <c r="H76" s="430"/>
      <c r="I76" s="428"/>
      <c r="J76" s="428"/>
      <c r="Y76" s="431" t="s">
        <v>91</v>
      </c>
      <c r="Z76" s="432"/>
      <c r="AA76" s="429" t="s">
        <v>92</v>
      </c>
      <c r="AB76" s="430"/>
      <c r="AC76" s="430"/>
      <c r="AD76" s="430"/>
      <c r="AE76" s="430"/>
      <c r="AF76" s="497">
        <v>300</v>
      </c>
      <c r="AG76" s="498"/>
      <c r="AJ76" s="215" t="str">
        <f t="shared" si="0"/>
        <v/>
      </c>
      <c r="AL76" s="216">
        <v>1800</v>
      </c>
      <c r="AM76" s="216">
        <f t="shared" si="1"/>
        <v>0</v>
      </c>
      <c r="AN76" s="203">
        <v>75</v>
      </c>
      <c r="AO76" s="216">
        <f t="shared" si="2"/>
        <v>0</v>
      </c>
      <c r="AQ76" s="215" t="str">
        <f t="shared" si="3"/>
        <v>文化・娯楽施設　</v>
      </c>
      <c r="AR76" s="216">
        <f t="shared" si="4"/>
        <v>540</v>
      </c>
      <c r="AS76" s="203">
        <f t="shared" si="5"/>
        <v>22.5</v>
      </c>
    </row>
    <row r="77" spans="2:45" s="203" customFormat="1" ht="30" customHeight="1" x14ac:dyDescent="0.45">
      <c r="B77" s="431" t="s">
        <v>93</v>
      </c>
      <c r="C77" s="432"/>
      <c r="D77" s="429" t="s">
        <v>94</v>
      </c>
      <c r="E77" s="430"/>
      <c r="F77" s="430"/>
      <c r="G77" s="430"/>
      <c r="H77" s="430"/>
      <c r="I77" s="428"/>
      <c r="J77" s="428"/>
      <c r="Y77" s="431" t="s">
        <v>93</v>
      </c>
      <c r="Z77" s="432"/>
      <c r="AA77" s="429" t="s">
        <v>94</v>
      </c>
      <c r="AB77" s="430"/>
      <c r="AC77" s="430"/>
      <c r="AD77" s="430"/>
      <c r="AE77" s="430"/>
      <c r="AF77" s="497">
        <v>100</v>
      </c>
      <c r="AG77" s="498"/>
      <c r="AJ77" s="215" t="str">
        <f t="shared" si="0"/>
        <v/>
      </c>
      <c r="AL77" s="216">
        <v>700</v>
      </c>
      <c r="AM77" s="216">
        <f t="shared" si="1"/>
        <v>0</v>
      </c>
      <c r="AN77" s="203">
        <v>50</v>
      </c>
      <c r="AO77" s="216">
        <f t="shared" si="2"/>
        <v>0</v>
      </c>
      <c r="AQ77" s="215" t="str">
        <f t="shared" si="3"/>
        <v>物流施設　</v>
      </c>
      <c r="AR77" s="216">
        <f t="shared" si="4"/>
        <v>70</v>
      </c>
      <c r="AS77" s="203">
        <f t="shared" si="5"/>
        <v>5</v>
      </c>
    </row>
    <row r="78" spans="2:45" s="203" customFormat="1" ht="30" customHeight="1" x14ac:dyDescent="0.45">
      <c r="B78" s="431" t="s">
        <v>95</v>
      </c>
      <c r="C78" s="432"/>
      <c r="D78" s="429" t="s">
        <v>96</v>
      </c>
      <c r="E78" s="430"/>
      <c r="F78" s="430"/>
      <c r="G78" s="430"/>
      <c r="H78" s="430"/>
      <c r="I78" s="428"/>
      <c r="J78" s="428"/>
      <c r="Y78" s="431" t="s">
        <v>95</v>
      </c>
      <c r="Z78" s="432"/>
      <c r="AA78" s="429" t="s">
        <v>96</v>
      </c>
      <c r="AB78" s="430"/>
      <c r="AC78" s="430"/>
      <c r="AD78" s="430"/>
      <c r="AE78" s="430"/>
      <c r="AF78" s="497">
        <v>100</v>
      </c>
      <c r="AG78" s="498"/>
      <c r="AJ78" s="215" t="str">
        <f t="shared" si="0"/>
        <v/>
      </c>
      <c r="AL78" s="216">
        <v>1700</v>
      </c>
      <c r="AM78" s="216">
        <f t="shared" si="1"/>
        <v>0</v>
      </c>
      <c r="AN78" s="203">
        <v>50</v>
      </c>
      <c r="AO78" s="216">
        <f t="shared" si="2"/>
        <v>0</v>
      </c>
      <c r="AQ78" s="215" t="str">
        <f t="shared" si="3"/>
        <v>物流施設（冷凍冷蔵庫）　</v>
      </c>
      <c r="AR78" s="216">
        <f t="shared" si="4"/>
        <v>170</v>
      </c>
      <c r="AS78" s="203">
        <f t="shared" si="5"/>
        <v>5</v>
      </c>
    </row>
    <row r="79" spans="2:45" s="203" customFormat="1" ht="30" customHeight="1" x14ac:dyDescent="0.45">
      <c r="B79" s="431" t="s">
        <v>97</v>
      </c>
      <c r="C79" s="432"/>
      <c r="D79" s="429" t="s">
        <v>98</v>
      </c>
      <c r="E79" s="430"/>
      <c r="F79" s="430"/>
      <c r="G79" s="430"/>
      <c r="H79" s="430"/>
      <c r="I79" s="428"/>
      <c r="J79" s="428"/>
      <c r="Y79" s="431" t="s">
        <v>97</v>
      </c>
      <c r="Z79" s="432"/>
      <c r="AA79" s="429" t="s">
        <v>98</v>
      </c>
      <c r="AB79" s="430"/>
      <c r="AC79" s="430"/>
      <c r="AD79" s="430"/>
      <c r="AE79" s="430"/>
      <c r="AF79" s="497">
        <v>100</v>
      </c>
      <c r="AG79" s="498"/>
      <c r="AJ79" s="215" t="str">
        <f t="shared" si="0"/>
        <v/>
      </c>
      <c r="AL79" s="216">
        <v>5200</v>
      </c>
      <c r="AM79" s="216">
        <f t="shared" si="1"/>
        <v>0</v>
      </c>
      <c r="AN79" s="203">
        <v>215</v>
      </c>
      <c r="AO79" s="216">
        <f t="shared" si="2"/>
        <v>0</v>
      </c>
      <c r="AQ79" s="215" t="str">
        <f t="shared" si="3"/>
        <v>放送局　</v>
      </c>
      <c r="AR79" s="216">
        <f t="shared" si="4"/>
        <v>520</v>
      </c>
      <c r="AS79" s="203">
        <f t="shared" si="5"/>
        <v>21.5</v>
      </c>
    </row>
    <row r="80" spans="2:45" s="203" customFormat="1" ht="30" customHeight="1" x14ac:dyDescent="0.45">
      <c r="B80" s="431" t="s">
        <v>99</v>
      </c>
      <c r="C80" s="432"/>
      <c r="D80" s="429" t="s">
        <v>100</v>
      </c>
      <c r="E80" s="430"/>
      <c r="F80" s="430"/>
      <c r="G80" s="430"/>
      <c r="H80" s="430"/>
      <c r="I80" s="428"/>
      <c r="J80" s="428"/>
      <c r="Y80" s="431" t="s">
        <v>99</v>
      </c>
      <c r="Z80" s="432"/>
      <c r="AA80" s="429" t="s">
        <v>100</v>
      </c>
      <c r="AB80" s="430"/>
      <c r="AC80" s="430"/>
      <c r="AD80" s="430"/>
      <c r="AE80" s="430"/>
      <c r="AF80" s="497">
        <v>1000</v>
      </c>
      <c r="AG80" s="498"/>
      <c r="AJ80" s="215" t="str">
        <f t="shared" si="0"/>
        <v/>
      </c>
      <c r="AL80" s="216">
        <v>1000</v>
      </c>
      <c r="AM80" s="216">
        <f t="shared" si="1"/>
        <v>0</v>
      </c>
      <c r="AN80" s="203">
        <v>20</v>
      </c>
      <c r="AO80" s="216">
        <f t="shared" si="2"/>
        <v>0</v>
      </c>
      <c r="AQ80" s="215" t="str">
        <f t="shared" si="3"/>
        <v>駐車場　</v>
      </c>
      <c r="AR80" s="216">
        <f t="shared" si="4"/>
        <v>1000</v>
      </c>
      <c r="AS80" s="203">
        <f t="shared" si="5"/>
        <v>20</v>
      </c>
    </row>
    <row r="81" spans="2:45" s="203" customFormat="1" ht="30" customHeight="1" x14ac:dyDescent="0.45">
      <c r="B81" s="431" t="s">
        <v>101</v>
      </c>
      <c r="C81" s="432"/>
      <c r="D81" s="429" t="s">
        <v>102</v>
      </c>
      <c r="E81" s="430"/>
      <c r="F81" s="430"/>
      <c r="G81" s="430"/>
      <c r="H81" s="430"/>
      <c r="I81" s="428"/>
      <c r="J81" s="428"/>
      <c r="Y81" s="431" t="s">
        <v>101</v>
      </c>
      <c r="Z81" s="432"/>
      <c r="AA81" s="429" t="s">
        <v>102</v>
      </c>
      <c r="AB81" s="430"/>
      <c r="AC81" s="430"/>
      <c r="AD81" s="430"/>
      <c r="AE81" s="430"/>
      <c r="AF81" s="428"/>
      <c r="AG81" s="428"/>
      <c r="AJ81" s="215" t="str">
        <f t="shared" si="0"/>
        <v/>
      </c>
      <c r="AL81" s="216"/>
      <c r="AM81" s="216"/>
      <c r="AO81" s="216"/>
      <c r="AQ81" s="215"/>
      <c r="AR81" s="216"/>
    </row>
    <row r="82" spans="2:45" s="203" customFormat="1" ht="30" customHeight="1" x14ac:dyDescent="0.45">
      <c r="B82" s="447" t="s">
        <v>103</v>
      </c>
      <c r="C82" s="455"/>
      <c r="D82" s="577"/>
      <c r="E82" s="578"/>
      <c r="F82" s="578"/>
      <c r="G82" s="578"/>
      <c r="H82" s="578"/>
      <c r="I82" s="579" t="str">
        <f>IF(OR($E$6="",$E$5=""),"",SUM(I67:J81))</f>
        <v/>
      </c>
      <c r="J82" s="580"/>
      <c r="Y82" s="447" t="s">
        <v>103</v>
      </c>
      <c r="Z82" s="455"/>
      <c r="AA82" s="577"/>
      <c r="AB82" s="578"/>
      <c r="AC82" s="578"/>
      <c r="AD82" s="578"/>
      <c r="AE82" s="578"/>
      <c r="AF82" s="581">
        <v>11300</v>
      </c>
      <c r="AG82" s="582"/>
      <c r="AJ82" s="215" t="str">
        <f>CONCATENATE(AJ67,AJ68,AJ69,AJ70,AJ71,AJ72,AJ73,AJ74,AJ75,AJ76,AJ77,AJ78,AJ79,AJ80)</f>
        <v/>
      </c>
      <c r="AM82" s="216">
        <f>SUM(AM67:AM80)</f>
        <v>0</v>
      </c>
      <c r="AO82" s="216">
        <f>SUM(AO67:AO80)</f>
        <v>0</v>
      </c>
      <c r="AQ82" s="215" t="str">
        <f>CONCATENATE(AQ67,AQ68,AQ69,AQ70,AQ71,AQ72,AQ73,AQ74,AQ75,AQ76,AQ77,AQ78,AQ79,AQ80)</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AR82" s="216">
        <f>SUM(AR67:AR80)</f>
        <v>25850</v>
      </c>
      <c r="AS82" s="216">
        <f>SUM(AS67:AS80)</f>
        <v>1038</v>
      </c>
    </row>
    <row r="83" spans="2:45" s="203" customFormat="1" x14ac:dyDescent="0.45"/>
    <row r="84" spans="2:45" s="203" customFormat="1" ht="57.75" customHeight="1" x14ac:dyDescent="0.45">
      <c r="B84" s="583" t="s">
        <v>43</v>
      </c>
      <c r="C84" s="583"/>
      <c r="D84" s="583"/>
      <c r="E84" s="583"/>
      <c r="F84" s="583"/>
      <c r="G84" s="583"/>
      <c r="H84" s="583"/>
      <c r="I84" s="583"/>
      <c r="J84" s="583"/>
      <c r="Y84" s="447" t="s">
        <v>43</v>
      </c>
      <c r="Z84" s="448"/>
      <c r="AA84" s="448"/>
      <c r="AB84" s="448"/>
      <c r="AC84" s="448"/>
      <c r="AD84" s="448"/>
      <c r="AE84" s="455"/>
      <c r="AF84" s="548"/>
      <c r="AG84" s="549"/>
    </row>
    <row r="85" spans="2:45" s="203" customFormat="1" ht="30" customHeight="1" x14ac:dyDescent="0.45">
      <c r="B85" s="555" t="str">
        <f>AJ82</f>
        <v/>
      </c>
      <c r="C85" s="556"/>
      <c r="D85" s="556"/>
      <c r="E85" s="556"/>
      <c r="F85" s="556"/>
      <c r="G85" s="556"/>
      <c r="H85" s="556"/>
      <c r="I85" s="556"/>
      <c r="J85" s="557"/>
      <c r="Y85" s="564" t="str">
        <f>IF(OR($AB$6="",$AB$5=""),"",$AQ$82)</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Z85" s="564"/>
      <c r="AA85" s="564"/>
      <c r="AB85" s="564"/>
      <c r="AC85" s="564"/>
      <c r="AD85" s="564"/>
      <c r="AE85" s="564"/>
      <c r="AF85" s="567"/>
      <c r="AG85" s="568"/>
    </row>
    <row r="86" spans="2:45" s="203" customFormat="1" ht="30" customHeight="1" x14ac:dyDescent="0.45">
      <c r="B86" s="558"/>
      <c r="C86" s="559"/>
      <c r="D86" s="559"/>
      <c r="E86" s="559"/>
      <c r="F86" s="559"/>
      <c r="G86" s="559"/>
      <c r="H86" s="559"/>
      <c r="I86" s="559"/>
      <c r="J86" s="560"/>
      <c r="Y86" s="565"/>
      <c r="Z86" s="565"/>
      <c r="AA86" s="565"/>
      <c r="AB86" s="565"/>
      <c r="AC86" s="565"/>
      <c r="AD86" s="565"/>
      <c r="AE86" s="565"/>
      <c r="AF86" s="569"/>
      <c r="AG86" s="569"/>
    </row>
    <row r="87" spans="2:45" s="203" customFormat="1" ht="30" customHeight="1" x14ac:dyDescent="0.45">
      <c r="B87" s="561"/>
      <c r="C87" s="562"/>
      <c r="D87" s="562"/>
      <c r="E87" s="562"/>
      <c r="F87" s="562"/>
      <c r="G87" s="562"/>
      <c r="H87" s="562"/>
      <c r="I87" s="562"/>
      <c r="J87" s="563"/>
      <c r="Y87" s="566"/>
      <c r="Z87" s="566"/>
      <c r="AA87" s="566"/>
      <c r="AB87" s="566"/>
      <c r="AC87" s="566"/>
      <c r="AD87" s="566"/>
      <c r="AE87" s="566"/>
      <c r="AF87" s="570"/>
      <c r="AG87" s="570"/>
    </row>
    <row r="88" spans="2:45" s="203" customFormat="1" ht="30" customHeight="1" x14ac:dyDescent="0.45">
      <c r="B88" s="554" t="s">
        <v>104</v>
      </c>
      <c r="C88" s="552"/>
      <c r="D88" s="553"/>
      <c r="E88" s="550" t="str">
        <f>IF(OR($E$6="",$E$5=""),"",AM82)</f>
        <v/>
      </c>
      <c r="F88" s="551"/>
      <c r="G88" s="551"/>
      <c r="H88" s="551"/>
      <c r="I88" s="552" t="s">
        <v>105</v>
      </c>
      <c r="J88" s="553"/>
      <c r="Y88" s="554" t="s">
        <v>104</v>
      </c>
      <c r="Z88" s="552"/>
      <c r="AA88" s="553"/>
      <c r="AB88" s="571">
        <v>25850</v>
      </c>
      <c r="AC88" s="572"/>
      <c r="AD88" s="572"/>
      <c r="AE88" s="572"/>
      <c r="AF88" s="552" t="s">
        <v>105</v>
      </c>
      <c r="AG88" s="553"/>
    </row>
    <row r="89" spans="2:45" s="203" customFormat="1" ht="30" customHeight="1" x14ac:dyDescent="0.45">
      <c r="B89" s="554" t="s">
        <v>106</v>
      </c>
      <c r="C89" s="552"/>
      <c r="D89" s="553"/>
      <c r="E89" s="550" t="str">
        <f>IFERROR(E88*10^3/I82,"")</f>
        <v/>
      </c>
      <c r="F89" s="551"/>
      <c r="G89" s="551"/>
      <c r="H89" s="551"/>
      <c r="I89" s="552" t="s">
        <v>107</v>
      </c>
      <c r="J89" s="553"/>
      <c r="Y89" s="554" t="s">
        <v>106</v>
      </c>
      <c r="Z89" s="552"/>
      <c r="AA89" s="553"/>
      <c r="AB89" s="571">
        <v>2287.6106194690265</v>
      </c>
      <c r="AC89" s="572"/>
      <c r="AD89" s="572"/>
      <c r="AE89" s="572"/>
      <c r="AF89" s="552" t="s">
        <v>107</v>
      </c>
      <c r="AG89" s="553"/>
    </row>
    <row r="90" spans="2:45" s="203" customFormat="1" ht="30" customHeight="1" x14ac:dyDescent="0.45">
      <c r="B90" s="554" t="s">
        <v>65</v>
      </c>
      <c r="C90" s="552"/>
      <c r="D90" s="553"/>
      <c r="E90" s="550" t="str">
        <f>IF(OR($E$6="",$E$5=""),"",AO82)</f>
        <v/>
      </c>
      <c r="F90" s="551"/>
      <c r="G90" s="551"/>
      <c r="H90" s="551"/>
      <c r="I90" s="552" t="s">
        <v>108</v>
      </c>
      <c r="J90" s="553"/>
      <c r="Y90" s="554" t="s">
        <v>65</v>
      </c>
      <c r="Z90" s="552"/>
      <c r="AA90" s="553"/>
      <c r="AB90" s="571">
        <v>1038</v>
      </c>
      <c r="AC90" s="572"/>
      <c r="AD90" s="572"/>
      <c r="AE90" s="572"/>
      <c r="AF90" s="552" t="s">
        <v>108</v>
      </c>
      <c r="AG90" s="553"/>
    </row>
    <row r="91" spans="2:45" s="203" customFormat="1" ht="30" customHeight="1" x14ac:dyDescent="0.45">
      <c r="B91" s="554" t="s">
        <v>109</v>
      </c>
      <c r="C91" s="552"/>
      <c r="D91" s="553"/>
      <c r="E91" s="550" t="str">
        <f>IFERROR(E90*10^3/I82,"")</f>
        <v/>
      </c>
      <c r="F91" s="551"/>
      <c r="G91" s="551"/>
      <c r="H91" s="551"/>
      <c r="I91" s="552" t="s">
        <v>110</v>
      </c>
      <c r="J91" s="553"/>
      <c r="Y91" s="554" t="s">
        <v>109</v>
      </c>
      <c r="Z91" s="552"/>
      <c r="AA91" s="553"/>
      <c r="AB91" s="571">
        <v>91.858407079646014</v>
      </c>
      <c r="AC91" s="572"/>
      <c r="AD91" s="572"/>
      <c r="AE91" s="572"/>
      <c r="AF91" s="552" t="s">
        <v>110</v>
      </c>
      <c r="AG91" s="553"/>
    </row>
    <row r="92" spans="2:45" ht="57" customHeight="1" x14ac:dyDescent="0.45">
      <c r="B92" s="573" t="s">
        <v>111</v>
      </c>
      <c r="C92" s="573"/>
      <c r="D92" s="573"/>
      <c r="E92" s="573"/>
      <c r="F92" s="573"/>
      <c r="G92" s="573"/>
      <c r="H92" s="573"/>
      <c r="I92" s="573"/>
      <c r="J92" s="573"/>
    </row>
    <row r="93" spans="2:45" s="203" customFormat="1" ht="30" customHeight="1" x14ac:dyDescent="0.45"/>
    <row r="94" spans="2:45" ht="30" customHeight="1" x14ac:dyDescent="0.45"/>
    <row r="95" spans="2:45" ht="30" customHeight="1" x14ac:dyDescent="0.45"/>
  </sheetData>
  <mergeCells count="289">
    <mergeCell ref="B91:D91"/>
    <mergeCell ref="E91:H91"/>
    <mergeCell ref="I91:J91"/>
    <mergeCell ref="Y91:AA91"/>
    <mergeCell ref="AB91:AE91"/>
    <mergeCell ref="AF91:AG91"/>
    <mergeCell ref="B92:J92"/>
    <mergeCell ref="AB57:AG57"/>
    <mergeCell ref="Y88:AA88"/>
    <mergeCell ref="AB88:AE88"/>
    <mergeCell ref="AF88:AG88"/>
    <mergeCell ref="Y89:AA89"/>
    <mergeCell ref="AB89:AE89"/>
    <mergeCell ref="AF89:AG89"/>
    <mergeCell ref="Y90:AA90"/>
    <mergeCell ref="AB90:AE90"/>
    <mergeCell ref="AF90:AG90"/>
    <mergeCell ref="B82:C82"/>
    <mergeCell ref="D82:H82"/>
    <mergeCell ref="I82:J82"/>
    <mergeCell ref="Y82:Z82"/>
    <mergeCell ref="AA82:AE82"/>
    <mergeCell ref="AF82:AG82"/>
    <mergeCell ref="B84:J84"/>
    <mergeCell ref="Y84:AE84"/>
    <mergeCell ref="AF84:AG84"/>
    <mergeCell ref="E88:H88"/>
    <mergeCell ref="I88:J88"/>
    <mergeCell ref="E89:H89"/>
    <mergeCell ref="I89:J89"/>
    <mergeCell ref="E90:H90"/>
    <mergeCell ref="I90:J90"/>
    <mergeCell ref="B88:D88"/>
    <mergeCell ref="B89:D89"/>
    <mergeCell ref="B90:D90"/>
    <mergeCell ref="B85:J87"/>
    <mergeCell ref="Y85:AE87"/>
    <mergeCell ref="AF85:AG87"/>
    <mergeCell ref="AA61:AG61"/>
    <mergeCell ref="AA62:AG62"/>
    <mergeCell ref="Z57:AA57"/>
    <mergeCell ref="Y50:Y57"/>
    <mergeCell ref="C57:D57"/>
    <mergeCell ref="B50:B57"/>
    <mergeCell ref="C52:D52"/>
    <mergeCell ref="E52:J52"/>
    <mergeCell ref="Z52:AA52"/>
    <mergeCell ref="AB52:AG52"/>
    <mergeCell ref="AB55:AF55"/>
    <mergeCell ref="C56:D56"/>
    <mergeCell ref="E56:I56"/>
    <mergeCell ref="Z56:AA56"/>
    <mergeCell ref="AB56:AF56"/>
    <mergeCell ref="C53:D53"/>
    <mergeCell ref="E53:J53"/>
    <mergeCell ref="Z53:AA53"/>
    <mergeCell ref="AB53:AG53"/>
    <mergeCell ref="C54:D54"/>
    <mergeCell ref="Z54:AA54"/>
    <mergeCell ref="B60:J60"/>
    <mergeCell ref="Y60:AG60"/>
    <mergeCell ref="AF77:AG77"/>
    <mergeCell ref="Y81:Z81"/>
    <mergeCell ref="AA81:AE81"/>
    <mergeCell ref="AF81:AG81"/>
    <mergeCell ref="Y78:Z78"/>
    <mergeCell ref="AA78:AE78"/>
    <mergeCell ref="AF78:AG78"/>
    <mergeCell ref="Y79:Z79"/>
    <mergeCell ref="AA79:AE79"/>
    <mergeCell ref="AF79:AG79"/>
    <mergeCell ref="Y80:Z80"/>
    <mergeCell ref="AA80:AE80"/>
    <mergeCell ref="AF80:AG80"/>
    <mergeCell ref="AF73:AG73"/>
    <mergeCell ref="Y74:Z74"/>
    <mergeCell ref="AA74:AE74"/>
    <mergeCell ref="AF74:AG74"/>
    <mergeCell ref="Y75:Z75"/>
    <mergeCell ref="AA75:AE75"/>
    <mergeCell ref="AF75:AG75"/>
    <mergeCell ref="Y76:Z76"/>
    <mergeCell ref="AA76:AE76"/>
    <mergeCell ref="AF76:AG76"/>
    <mergeCell ref="AF69:AG69"/>
    <mergeCell ref="Y70:Z70"/>
    <mergeCell ref="AA70:AE70"/>
    <mergeCell ref="AF70:AG70"/>
    <mergeCell ref="Y71:Z71"/>
    <mergeCell ref="AA71:AE71"/>
    <mergeCell ref="AF71:AG71"/>
    <mergeCell ref="Y72:Z72"/>
    <mergeCell ref="AA72:AE72"/>
    <mergeCell ref="AF72:AG72"/>
    <mergeCell ref="AF66:AG66"/>
    <mergeCell ref="Y67:Z67"/>
    <mergeCell ref="AA67:AE67"/>
    <mergeCell ref="AF67:AG67"/>
    <mergeCell ref="Y68:Z68"/>
    <mergeCell ref="AA68:AE68"/>
    <mergeCell ref="AF68:AG68"/>
    <mergeCell ref="E4:J4"/>
    <mergeCell ref="AB4:AG4"/>
    <mergeCell ref="E5:J5"/>
    <mergeCell ref="AB5:AG5"/>
    <mergeCell ref="E6:J6"/>
    <mergeCell ref="AB6:AG6"/>
    <mergeCell ref="E20:J20"/>
    <mergeCell ref="AB20:AG20"/>
    <mergeCell ref="E14:J14"/>
    <mergeCell ref="AB14:AG14"/>
    <mergeCell ref="AB25:AG25"/>
    <mergeCell ref="E33:J33"/>
    <mergeCell ref="AB33:AG33"/>
    <mergeCell ref="E34:J34"/>
    <mergeCell ref="AB34:AG34"/>
    <mergeCell ref="E35:J35"/>
    <mergeCell ref="E57:J57"/>
    <mergeCell ref="Z10:Z11"/>
    <mergeCell ref="AB10:AG10"/>
    <mergeCell ref="E11:J11"/>
    <mergeCell ref="AB11:AG11"/>
    <mergeCell ref="C12:C14"/>
    <mergeCell ref="E12:J12"/>
    <mergeCell ref="Z12:Z14"/>
    <mergeCell ref="AB12:AG12"/>
    <mergeCell ref="E13:J13"/>
    <mergeCell ref="AB13:AG13"/>
    <mergeCell ref="Y8:Y21"/>
    <mergeCell ref="Z8:Z9"/>
    <mergeCell ref="AB8:AG8"/>
    <mergeCell ref="E9:J9"/>
    <mergeCell ref="AB9:AG9"/>
    <mergeCell ref="C10:C11"/>
    <mergeCell ref="E10:J10"/>
    <mergeCell ref="E18:J18"/>
    <mergeCell ref="AB18:AG18"/>
    <mergeCell ref="E19:J19"/>
    <mergeCell ref="AB19:AG19"/>
    <mergeCell ref="C15:C20"/>
    <mergeCell ref="E15:J15"/>
    <mergeCell ref="Z15:Z20"/>
    <mergeCell ref="AB15:AG15"/>
    <mergeCell ref="E16:J16"/>
    <mergeCell ref="AB16:AG16"/>
    <mergeCell ref="E17:J17"/>
    <mergeCell ref="AB17:AG17"/>
    <mergeCell ref="E21:J21"/>
    <mergeCell ref="AB21:AG21"/>
    <mergeCell ref="B22:B35"/>
    <mergeCell ref="C22:C23"/>
    <mergeCell ref="E22:J22"/>
    <mergeCell ref="Y22:Y35"/>
    <mergeCell ref="Z22:Z23"/>
    <mergeCell ref="AB22:AG22"/>
    <mergeCell ref="E23:J23"/>
    <mergeCell ref="AB23:AG23"/>
    <mergeCell ref="B8:B21"/>
    <mergeCell ref="C8:C9"/>
    <mergeCell ref="E8:J8"/>
    <mergeCell ref="C26:C28"/>
    <mergeCell ref="E26:J26"/>
    <mergeCell ref="Z26:Z28"/>
    <mergeCell ref="AB26:AG26"/>
    <mergeCell ref="E27:J27"/>
    <mergeCell ref="AB27:AG27"/>
    <mergeCell ref="E28:J28"/>
    <mergeCell ref="AB28:AG28"/>
    <mergeCell ref="C24:C25"/>
    <mergeCell ref="E24:J24"/>
    <mergeCell ref="Z24:Z25"/>
    <mergeCell ref="AB24:AG24"/>
    <mergeCell ref="E25:J25"/>
    <mergeCell ref="AB35:AG35"/>
    <mergeCell ref="C29:C34"/>
    <mergeCell ref="E29:J29"/>
    <mergeCell ref="Z29:Z34"/>
    <mergeCell ref="AB29:AG29"/>
    <mergeCell ref="E30:J30"/>
    <mergeCell ref="AB30:AG30"/>
    <mergeCell ref="E31:J31"/>
    <mergeCell ref="AB31:AG31"/>
    <mergeCell ref="E32:J32"/>
    <mergeCell ref="AB32:AG32"/>
    <mergeCell ref="AB38:AG38"/>
    <mergeCell ref="E39:J39"/>
    <mergeCell ref="AB39:AG39"/>
    <mergeCell ref="C40:C42"/>
    <mergeCell ref="E40:J40"/>
    <mergeCell ref="Z40:Z42"/>
    <mergeCell ref="AB40:AG40"/>
    <mergeCell ref="E41:J41"/>
    <mergeCell ref="AB41:AG41"/>
    <mergeCell ref="Y36:Y49"/>
    <mergeCell ref="Z36:Z37"/>
    <mergeCell ref="AB36:AG36"/>
    <mergeCell ref="E37:J37"/>
    <mergeCell ref="AB37:AG37"/>
    <mergeCell ref="C38:C39"/>
    <mergeCell ref="E38:J38"/>
    <mergeCell ref="E46:J46"/>
    <mergeCell ref="AB46:AG46"/>
    <mergeCell ref="E47:J47"/>
    <mergeCell ref="AB47:AG47"/>
    <mergeCell ref="E48:J48"/>
    <mergeCell ref="AB48:AG48"/>
    <mergeCell ref="E42:J42"/>
    <mergeCell ref="AB42:AG42"/>
    <mergeCell ref="C43:C48"/>
    <mergeCell ref="E43:J43"/>
    <mergeCell ref="Z43:Z48"/>
    <mergeCell ref="AB43:AG43"/>
    <mergeCell ref="E44:J44"/>
    <mergeCell ref="AB44:AG44"/>
    <mergeCell ref="E45:J45"/>
    <mergeCell ref="AB45:AG45"/>
    <mergeCell ref="AB51:AG51"/>
    <mergeCell ref="E49:J49"/>
    <mergeCell ref="AB49:AG49"/>
    <mergeCell ref="C50:D50"/>
    <mergeCell ref="E50:J50"/>
    <mergeCell ref="Z50:AA50"/>
    <mergeCell ref="AB50:AG50"/>
    <mergeCell ref="C51:D51"/>
    <mergeCell ref="E51:J51"/>
    <mergeCell ref="B76:C76"/>
    <mergeCell ref="B77:C77"/>
    <mergeCell ref="D75:H75"/>
    <mergeCell ref="B36:B49"/>
    <mergeCell ref="C36:C37"/>
    <mergeCell ref="E36:J36"/>
    <mergeCell ref="C55:D55"/>
    <mergeCell ref="E55:I55"/>
    <mergeCell ref="Z55:AA55"/>
    <mergeCell ref="Z51:AA51"/>
    <mergeCell ref="Z38:Z39"/>
    <mergeCell ref="AA66:AE66"/>
    <mergeCell ref="Y69:Z69"/>
    <mergeCell ref="AA69:AE69"/>
    <mergeCell ref="Y73:Z73"/>
    <mergeCell ref="AA73:AE73"/>
    <mergeCell ref="Y77:Z77"/>
    <mergeCell ref="AA77:AE77"/>
    <mergeCell ref="D62:J62"/>
    <mergeCell ref="D61:J61"/>
    <mergeCell ref="D66:H66"/>
    <mergeCell ref="I66:J66"/>
    <mergeCell ref="I67:J67"/>
    <mergeCell ref="I68:J68"/>
    <mergeCell ref="I69:J69"/>
    <mergeCell ref="I70:J70"/>
    <mergeCell ref="I71:J71"/>
    <mergeCell ref="I73:J73"/>
    <mergeCell ref="B70:C70"/>
    <mergeCell ref="B71:C71"/>
    <mergeCell ref="B72:C72"/>
    <mergeCell ref="D67:H67"/>
    <mergeCell ref="D68:H68"/>
    <mergeCell ref="D69:H69"/>
    <mergeCell ref="D70:H70"/>
    <mergeCell ref="D71:H71"/>
    <mergeCell ref="D73:H73"/>
    <mergeCell ref="B67:C67"/>
    <mergeCell ref="B68:C68"/>
    <mergeCell ref="B69:C69"/>
    <mergeCell ref="I75:J75"/>
    <mergeCell ref="D72:H72"/>
    <mergeCell ref="I72:J72"/>
    <mergeCell ref="D78:H78"/>
    <mergeCell ref="I78:J78"/>
    <mergeCell ref="B73:C73"/>
    <mergeCell ref="B74:C74"/>
    <mergeCell ref="I80:J80"/>
    <mergeCell ref="I81:J81"/>
    <mergeCell ref="I74:J74"/>
    <mergeCell ref="I76:J76"/>
    <mergeCell ref="I77:J77"/>
    <mergeCell ref="I79:J79"/>
    <mergeCell ref="D80:H80"/>
    <mergeCell ref="D81:H81"/>
    <mergeCell ref="B80:C80"/>
    <mergeCell ref="B81:C81"/>
    <mergeCell ref="D74:H74"/>
    <mergeCell ref="D76:H76"/>
    <mergeCell ref="D77:H77"/>
    <mergeCell ref="D79:H79"/>
    <mergeCell ref="B78:C78"/>
    <mergeCell ref="B79:C79"/>
    <mergeCell ref="B75:C75"/>
  </mergeCells>
  <phoneticPr fontId="3"/>
  <conditionalFormatting sqref="D61:D62">
    <cfRule type="cellIs" dxfId="29" priority="6" operator="notEqual">
      <formula>""</formula>
    </cfRule>
  </conditionalFormatting>
  <conditionalFormatting sqref="D62">
    <cfRule type="expression" dxfId="28" priority="10">
      <formula>$D$57=""</formula>
    </cfRule>
  </conditionalFormatting>
  <conditionalFormatting sqref="E5:E6 E8:E53">
    <cfRule type="expression" dxfId="27" priority="46">
      <formula>E5&lt;&gt;""</formula>
    </cfRule>
  </conditionalFormatting>
  <conditionalFormatting sqref="E55:E57">
    <cfRule type="expression" dxfId="26" priority="1">
      <formula>E55&lt;&gt;""</formula>
    </cfRule>
  </conditionalFormatting>
  <conditionalFormatting sqref="F54">
    <cfRule type="expression" dxfId="25" priority="45">
      <formula>OR($F$54&lt;&gt;"",$I$54&lt;&gt;"")</formula>
    </cfRule>
  </conditionalFormatting>
  <conditionalFormatting sqref="I54">
    <cfRule type="expression" dxfId="24" priority="44">
      <formula>OR($F$54&lt;&gt;"",$I$54&lt;&gt;"")</formula>
    </cfRule>
  </conditionalFormatting>
  <conditionalFormatting sqref="I67:I81">
    <cfRule type="expression" dxfId="23" priority="5">
      <formula>I67&lt;&gt;""</formula>
    </cfRule>
  </conditionalFormatting>
  <conditionalFormatting sqref="I67:J81">
    <cfRule type="cellIs" dxfId="22" priority="4" operator="notEqual">
      <formula>""</formula>
    </cfRule>
  </conditionalFormatting>
  <conditionalFormatting sqref="AA62">
    <cfRule type="expression" dxfId="21" priority="7">
      <formula>$D$57=""</formula>
    </cfRule>
  </conditionalFormatting>
  <conditionalFormatting sqref="AB21:AB35 AB49">
    <cfRule type="expression" dxfId="20" priority="37">
      <formula>AB21&lt;&gt;""</formula>
    </cfRule>
  </conditionalFormatting>
  <conditionalFormatting sqref="AF81">
    <cfRule type="expression" dxfId="19" priority="3">
      <formula>AF81&lt;&gt;""</formula>
    </cfRule>
  </conditionalFormatting>
  <conditionalFormatting sqref="AF81:AG81">
    <cfRule type="cellIs" dxfId="18" priority="2" operator="notEqual">
      <formula>""</formula>
    </cfRule>
  </conditionalFormatting>
  <dataValidations count="1">
    <dataValidation type="list" allowBlank="1" showInputMessage="1" showErrorMessage="1" sqref="E53:J53" xr:uid="{38B6C352-8B20-47B1-98BE-F452F0058162}">
      <formula1>$B$67:$B$81</formula1>
    </dataValidation>
  </dataValidations>
  <hyperlinks>
    <hyperlink ref="AB20" r:id="rId1" xr:uid="{E2899C70-660B-409B-ABEE-38658A83FC2A}"/>
  </hyperlinks>
  <pageMargins left="0.7" right="0.7" top="0.75" bottom="0.75" header="0.3" footer="0.3"/>
  <pageSetup paperSize="9" scale="29"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39C9-AF0A-4A5C-804A-0C2A9EEAD431}">
  <sheetPr>
    <pageSetUpPr fitToPage="1"/>
  </sheetPr>
  <dimension ref="A1:AU35"/>
  <sheetViews>
    <sheetView zoomScale="85" zoomScaleNormal="85" workbookViewId="0"/>
  </sheetViews>
  <sheetFormatPr defaultRowHeight="18" x14ac:dyDescent="0.45"/>
  <cols>
    <col min="1" max="1" width="2.19921875" style="92" customWidth="1"/>
    <col min="2" max="2" width="1.5" style="92" customWidth="1"/>
    <col min="3" max="3" width="6.59765625" style="92" customWidth="1"/>
    <col min="4" max="4" width="13" style="92" customWidth="1"/>
    <col min="5" max="5" width="22.09765625" style="92" customWidth="1"/>
    <col min="6" max="7" width="5.5" style="92" customWidth="1"/>
    <col min="8" max="8" width="24.69921875" style="92" customWidth="1"/>
    <col min="9" max="9" width="1.5" style="92" customWidth="1"/>
    <col min="10" max="10" width="12.59765625" style="92" customWidth="1"/>
    <col min="11" max="11" width="10.59765625" style="92" customWidth="1"/>
    <col min="12" max="12" width="11.09765625" style="92" hidden="1" customWidth="1"/>
    <col min="13" max="13" width="3.59765625" style="92" hidden="1" customWidth="1"/>
    <col min="14" max="15" width="12.59765625" style="92" hidden="1" customWidth="1"/>
    <col min="16" max="16" width="3.59765625" style="92" hidden="1" customWidth="1"/>
    <col min="17" max="18" width="12.59765625" style="92" hidden="1" customWidth="1"/>
    <col min="19" max="19" width="3.59765625" style="92" hidden="1" customWidth="1"/>
    <col min="20" max="21" width="12.59765625" style="92" hidden="1" customWidth="1"/>
    <col min="22" max="22" width="8.09765625" style="92"/>
    <col min="23" max="23" width="2.19921875" style="92" customWidth="1"/>
    <col min="24" max="24" width="1.5" style="92" customWidth="1"/>
    <col min="25" max="25" width="6.59765625" style="92" customWidth="1"/>
    <col min="26" max="26" width="13" style="92" customWidth="1"/>
    <col min="27" max="27" width="22.09765625" style="92" customWidth="1"/>
    <col min="28" max="29" width="5.5" style="92" customWidth="1"/>
    <col min="30" max="30" width="24.69921875" style="92" customWidth="1"/>
    <col min="31" max="31" width="1.5" style="92" customWidth="1"/>
    <col min="32" max="47" width="9" style="92"/>
  </cols>
  <sheetData>
    <row r="1" spans="2:30" s="92" customFormat="1" x14ac:dyDescent="0.45"/>
    <row r="2" spans="2:30" s="22" customFormat="1" ht="21.6" customHeight="1" x14ac:dyDescent="0.45">
      <c r="B2" s="613"/>
      <c r="C2" s="614"/>
      <c r="D2" s="20" t="s">
        <v>112</v>
      </c>
      <c r="O2" s="23"/>
      <c r="P2" s="23"/>
      <c r="Q2" s="23"/>
      <c r="R2" s="95"/>
      <c r="X2" s="611"/>
      <c r="Y2" s="612"/>
      <c r="Z2" s="96" t="s">
        <v>112</v>
      </c>
    </row>
    <row r="3" spans="2:30" s="92" customFormat="1" ht="24" customHeight="1" x14ac:dyDescent="0.45">
      <c r="B3" s="100"/>
      <c r="C3" s="101" t="s">
        <v>113</v>
      </c>
      <c r="D3" s="99"/>
      <c r="E3" s="99"/>
      <c r="F3" s="99"/>
      <c r="G3" s="99"/>
      <c r="H3" s="102"/>
      <c r="I3" s="103"/>
      <c r="Y3" s="91" t="s">
        <v>405</v>
      </c>
      <c r="Z3" s="91"/>
      <c r="AA3" s="91"/>
      <c r="AB3" s="91"/>
      <c r="AC3" s="91"/>
    </row>
    <row r="4" spans="2:30" s="92" customFormat="1" ht="32.1" customHeight="1" x14ac:dyDescent="0.45">
      <c r="B4" s="104"/>
      <c r="C4" s="638" t="s">
        <v>114</v>
      </c>
      <c r="D4" s="638"/>
      <c r="E4" s="638"/>
      <c r="F4" s="638"/>
      <c r="G4" s="638"/>
      <c r="H4" s="638"/>
      <c r="I4" s="105"/>
      <c r="Y4" s="638" t="s">
        <v>114</v>
      </c>
      <c r="Z4" s="638"/>
      <c r="AA4" s="638"/>
      <c r="AB4" s="638"/>
      <c r="AC4" s="638"/>
      <c r="AD4" s="638"/>
    </row>
    <row r="5" spans="2:30" s="92" customFormat="1" ht="12" customHeight="1" x14ac:dyDescent="0.45">
      <c r="B5" s="104"/>
      <c r="C5" s="94"/>
      <c r="D5" s="94"/>
      <c r="E5" s="94"/>
      <c r="F5" s="94"/>
      <c r="G5" s="94"/>
      <c r="H5" s="94"/>
      <c r="I5" s="105"/>
      <c r="Y5" s="94"/>
      <c r="Z5" s="94"/>
      <c r="AA5" s="94"/>
      <c r="AB5" s="94"/>
      <c r="AC5" s="94"/>
      <c r="AD5" s="94"/>
    </row>
    <row r="6" spans="2:30" s="92" customFormat="1" ht="20.100000000000001" customHeight="1" x14ac:dyDescent="0.45">
      <c r="B6" s="104"/>
      <c r="C6" s="94"/>
      <c r="D6" s="94"/>
      <c r="E6" s="94"/>
      <c r="F6" s="94"/>
      <c r="G6" s="106" t="s">
        <v>115</v>
      </c>
      <c r="H6" s="196" t="s">
        <v>116</v>
      </c>
      <c r="I6" s="105"/>
      <c r="J6" s="87"/>
      <c r="AB6" s="94"/>
      <c r="AC6" s="90" t="s">
        <v>115</v>
      </c>
      <c r="AD6" s="196" t="s">
        <v>116</v>
      </c>
    </row>
    <row r="7" spans="2:30" s="92" customFormat="1" ht="20.100000000000001" customHeight="1" thickBot="1" x14ac:dyDescent="0.5">
      <c r="B7" s="104"/>
      <c r="C7" s="655" t="s">
        <v>117</v>
      </c>
      <c r="D7" s="656"/>
      <c r="E7" s="187">
        <v>5000000</v>
      </c>
      <c r="F7" s="94"/>
      <c r="G7" s="94"/>
      <c r="H7" s="94"/>
      <c r="I7" s="105"/>
      <c r="Y7" s="655" t="s">
        <v>117</v>
      </c>
      <c r="Z7" s="656"/>
      <c r="AA7" s="188">
        <v>5000000</v>
      </c>
    </row>
    <row r="8" spans="2:30" s="92" customFormat="1" ht="19.350000000000001" customHeight="1" thickBot="1" x14ac:dyDescent="0.5">
      <c r="B8" s="104"/>
      <c r="C8" s="639"/>
      <c r="D8" s="639"/>
      <c r="E8" s="639"/>
      <c r="F8" s="639"/>
      <c r="G8" s="639"/>
      <c r="H8" s="639"/>
      <c r="I8" s="105"/>
      <c r="Y8" s="639"/>
      <c r="Z8" s="639"/>
      <c r="AA8" s="639"/>
      <c r="AB8" s="639"/>
      <c r="AC8" s="639"/>
      <c r="AD8" s="639"/>
    </row>
    <row r="9" spans="2:30" s="92" customFormat="1" ht="25.5" customHeight="1" x14ac:dyDescent="0.45">
      <c r="B9" s="104"/>
      <c r="C9" s="666" t="s">
        <v>118</v>
      </c>
      <c r="D9" s="667"/>
      <c r="E9" s="668"/>
      <c r="F9" s="678" t="s">
        <v>119</v>
      </c>
      <c r="G9" s="679"/>
      <c r="H9" s="680"/>
      <c r="I9" s="105"/>
      <c r="Y9" s="666" t="s">
        <v>118</v>
      </c>
      <c r="Z9" s="667"/>
      <c r="AA9" s="668"/>
      <c r="AB9" s="678" t="s">
        <v>119</v>
      </c>
      <c r="AC9" s="679"/>
      <c r="AD9" s="680"/>
    </row>
    <row r="10" spans="2:30" s="92" customFormat="1" ht="25.5" customHeight="1" thickBot="1" x14ac:dyDescent="0.5">
      <c r="B10" s="104"/>
      <c r="C10" s="669"/>
      <c r="D10" s="670"/>
      <c r="E10" s="671"/>
      <c r="F10" s="681"/>
      <c r="G10" s="682"/>
      <c r="H10" s="683"/>
      <c r="I10" s="105"/>
      <c r="Y10" s="669"/>
      <c r="Z10" s="670"/>
      <c r="AA10" s="671"/>
      <c r="AB10" s="681"/>
      <c r="AC10" s="682"/>
      <c r="AD10" s="683"/>
    </row>
    <row r="11" spans="2:30" s="92" customFormat="1" ht="30" customHeight="1" x14ac:dyDescent="0.45">
      <c r="B11" s="104"/>
      <c r="C11" s="657" t="s">
        <v>120</v>
      </c>
      <c r="D11" s="658"/>
      <c r="E11" s="659"/>
      <c r="F11" s="635"/>
      <c r="G11" s="636"/>
      <c r="H11" s="637"/>
      <c r="I11" s="105"/>
      <c r="Y11" s="657" t="s">
        <v>120</v>
      </c>
      <c r="Z11" s="658"/>
      <c r="AA11" s="659"/>
      <c r="AB11" s="672">
        <v>6000000</v>
      </c>
      <c r="AC11" s="673"/>
      <c r="AD11" s="674"/>
    </row>
    <row r="12" spans="2:30" s="92" customFormat="1" ht="30" customHeight="1" x14ac:dyDescent="0.45">
      <c r="B12" s="104"/>
      <c r="C12" s="660" t="s">
        <v>121</v>
      </c>
      <c r="D12" s="661"/>
      <c r="E12" s="662"/>
      <c r="F12" s="663">
        <v>0.5</v>
      </c>
      <c r="G12" s="664"/>
      <c r="H12" s="665"/>
      <c r="I12" s="105"/>
      <c r="Y12" s="660" t="s">
        <v>122</v>
      </c>
      <c r="Z12" s="661"/>
      <c r="AA12" s="662"/>
      <c r="AB12" s="675">
        <v>0.5</v>
      </c>
      <c r="AC12" s="676"/>
      <c r="AD12" s="677"/>
    </row>
    <row r="13" spans="2:30" s="92" customFormat="1" ht="30" customHeight="1" thickBot="1" x14ac:dyDescent="0.5">
      <c r="B13" s="104"/>
      <c r="C13" s="640" t="s">
        <v>123</v>
      </c>
      <c r="D13" s="641"/>
      <c r="E13" s="642"/>
      <c r="F13" s="643" t="str">
        <f>IF(F11=0,"",IF(F11/2&gt;E7,E7,F11/2))</f>
        <v/>
      </c>
      <c r="G13" s="644"/>
      <c r="H13" s="645"/>
      <c r="I13" s="105"/>
      <c r="Y13" s="640" t="s">
        <v>123</v>
      </c>
      <c r="Z13" s="641"/>
      <c r="AA13" s="642"/>
      <c r="AB13" s="646">
        <f>AB11*AB12</f>
        <v>3000000</v>
      </c>
      <c r="AC13" s="647"/>
      <c r="AD13" s="648"/>
    </row>
    <row r="14" spans="2:30" s="92" customFormat="1" ht="30" customHeight="1" x14ac:dyDescent="0.45">
      <c r="B14" s="104"/>
      <c r="C14" s="623" t="s">
        <v>124</v>
      </c>
      <c r="D14" s="624"/>
      <c r="E14" s="625"/>
      <c r="F14" s="626" t="str">
        <f>IF(F11=0,"",F11*0.1)</f>
        <v/>
      </c>
      <c r="G14" s="627"/>
      <c r="H14" s="628"/>
      <c r="I14" s="105"/>
      <c r="J14" s="93"/>
      <c r="Y14" s="649" t="s">
        <v>125</v>
      </c>
      <c r="Z14" s="650"/>
      <c r="AA14" s="651"/>
      <c r="AB14" s="652">
        <v>600000</v>
      </c>
      <c r="AC14" s="653"/>
      <c r="AD14" s="654"/>
    </row>
    <row r="15" spans="2:30" s="92" customFormat="1" ht="30" customHeight="1" thickBot="1" x14ac:dyDescent="0.5">
      <c r="B15" s="104"/>
      <c r="C15" s="629" t="s">
        <v>126</v>
      </c>
      <c r="D15" s="630"/>
      <c r="E15" s="631"/>
      <c r="F15" s="632" t="str">
        <f>IF(F11="","",F11+F14)</f>
        <v/>
      </c>
      <c r="G15" s="633"/>
      <c r="H15" s="634"/>
      <c r="I15" s="105"/>
      <c r="Y15" s="629" t="s">
        <v>127</v>
      </c>
      <c r="Z15" s="630"/>
      <c r="AA15" s="631"/>
      <c r="AB15" s="603">
        <v>6600000</v>
      </c>
      <c r="AC15" s="604"/>
      <c r="AD15" s="605"/>
    </row>
    <row r="16" spans="2:30" s="92" customFormat="1" ht="13.5" customHeight="1" x14ac:dyDescent="0.45">
      <c r="B16" s="104"/>
      <c r="C16" s="622"/>
      <c r="D16" s="622"/>
      <c r="E16" s="622"/>
      <c r="F16" s="622"/>
      <c r="G16" s="622"/>
      <c r="H16" s="622"/>
      <c r="I16" s="105"/>
      <c r="Y16" s="622"/>
      <c r="Z16" s="622"/>
      <c r="AA16" s="622"/>
      <c r="AB16" s="622"/>
      <c r="AC16" s="622"/>
      <c r="AD16" s="622"/>
    </row>
    <row r="17" spans="1:31" s="87" customFormat="1" ht="21.6" customHeight="1" thickBot="1" x14ac:dyDescent="0.5">
      <c r="A17" s="414"/>
      <c r="B17" s="107"/>
      <c r="C17" s="190" t="s">
        <v>128</v>
      </c>
      <c r="D17" s="108"/>
      <c r="E17" s="108"/>
      <c r="F17" s="108"/>
      <c r="G17" s="108"/>
      <c r="H17" s="108"/>
      <c r="I17" s="109"/>
      <c r="J17" s="92"/>
      <c r="K17" s="92"/>
      <c r="L17" s="92"/>
      <c r="M17" s="92"/>
      <c r="N17" s="92"/>
      <c r="O17" s="92"/>
      <c r="P17" s="92"/>
      <c r="Q17" s="92"/>
      <c r="R17" s="92"/>
      <c r="S17" s="92"/>
      <c r="T17" s="92"/>
      <c r="U17" s="92"/>
      <c r="V17" s="92"/>
      <c r="W17" s="92"/>
      <c r="X17" s="92"/>
      <c r="Y17" s="190" t="s">
        <v>128</v>
      </c>
      <c r="Z17" s="190"/>
      <c r="AA17" s="190"/>
      <c r="AB17" s="190"/>
      <c r="AC17" s="190"/>
      <c r="AD17" s="190"/>
      <c r="AE17" s="89"/>
    </row>
    <row r="18" spans="1:31" s="87" customFormat="1" ht="34.950000000000003" customHeight="1" thickTop="1" x14ac:dyDescent="0.45">
      <c r="A18" s="414"/>
      <c r="B18" s="110"/>
      <c r="C18" s="615" t="s">
        <v>129</v>
      </c>
      <c r="D18" s="616"/>
      <c r="E18" s="189" t="s">
        <v>130</v>
      </c>
      <c r="F18" s="619" t="s">
        <v>131</v>
      </c>
      <c r="G18" s="620"/>
      <c r="H18" s="621"/>
      <c r="I18" s="109"/>
      <c r="J18" s="92"/>
      <c r="K18" s="92"/>
      <c r="L18" s="92"/>
      <c r="M18" s="92"/>
      <c r="N18" s="92"/>
      <c r="O18" s="92"/>
      <c r="P18" s="92"/>
      <c r="Q18" s="92"/>
      <c r="R18" s="92"/>
      <c r="S18" s="92"/>
      <c r="T18" s="92"/>
      <c r="U18" s="92"/>
      <c r="V18" s="92"/>
      <c r="W18" s="92"/>
      <c r="X18" s="92"/>
      <c r="Y18" s="606" t="s">
        <v>129</v>
      </c>
      <c r="Z18" s="607"/>
      <c r="AA18" s="189" t="s">
        <v>130</v>
      </c>
      <c r="AB18" s="608" t="s">
        <v>131</v>
      </c>
      <c r="AC18" s="609"/>
      <c r="AD18" s="610"/>
      <c r="AE18" s="89"/>
    </row>
    <row r="19" spans="1:31" s="87" customFormat="1" ht="26.1" customHeight="1" thickBot="1" x14ac:dyDescent="0.5">
      <c r="A19" s="414"/>
      <c r="B19" s="104"/>
      <c r="C19" s="617"/>
      <c r="D19" s="618"/>
      <c r="E19" s="419"/>
      <c r="F19" s="600">
        <v>0</v>
      </c>
      <c r="G19" s="601"/>
      <c r="H19" s="602"/>
      <c r="I19" s="109"/>
      <c r="J19" s="92"/>
      <c r="K19" s="92"/>
      <c r="L19" s="92"/>
      <c r="M19" s="92"/>
      <c r="N19" s="92"/>
      <c r="O19" s="92"/>
      <c r="P19" s="92"/>
      <c r="Q19" s="92"/>
      <c r="R19" s="92"/>
      <c r="S19" s="92"/>
      <c r="T19" s="92"/>
      <c r="U19" s="92"/>
      <c r="V19" s="92"/>
      <c r="W19" s="92"/>
      <c r="X19" s="92"/>
      <c r="Y19" s="598"/>
      <c r="Z19" s="599"/>
      <c r="AA19" s="419"/>
      <c r="AB19" s="600"/>
      <c r="AC19" s="601"/>
      <c r="AD19" s="602"/>
      <c r="AE19" s="89"/>
    </row>
    <row r="20" spans="1:31" s="87" customFormat="1" ht="20.100000000000001" customHeight="1" thickTop="1" x14ac:dyDescent="0.45">
      <c r="A20" s="88"/>
      <c r="B20" s="104"/>
      <c r="C20" s="108"/>
      <c r="D20" s="108"/>
      <c r="E20" s="108"/>
      <c r="F20" s="108"/>
      <c r="G20" s="108"/>
      <c r="H20" s="108"/>
      <c r="I20" s="109"/>
      <c r="J20" s="92"/>
      <c r="K20" s="92"/>
      <c r="L20" s="92"/>
      <c r="M20" s="92"/>
      <c r="N20" s="92"/>
      <c r="O20" s="92"/>
      <c r="P20" s="92"/>
      <c r="Q20" s="92"/>
      <c r="R20" s="92"/>
      <c r="S20" s="92"/>
      <c r="T20" s="92"/>
      <c r="U20" s="92"/>
      <c r="V20" s="92"/>
      <c r="W20" s="92"/>
      <c r="X20" s="92"/>
      <c r="Y20" s="108"/>
      <c r="Z20" s="108"/>
      <c r="AA20" s="108"/>
      <c r="AB20" s="108"/>
      <c r="AC20" s="108"/>
      <c r="AD20" s="108"/>
      <c r="AE20" s="89"/>
    </row>
    <row r="21" spans="1:31" s="92" customFormat="1" ht="20.100000000000001" customHeight="1" x14ac:dyDescent="0.45">
      <c r="B21" s="111"/>
      <c r="C21" s="98"/>
      <c r="D21" s="98"/>
      <c r="E21" s="98"/>
      <c r="F21" s="98"/>
      <c r="G21" s="98"/>
      <c r="H21" s="98"/>
      <c r="I21" s="112"/>
      <c r="Y21" s="98"/>
      <c r="Z21" s="98"/>
      <c r="AA21" s="98"/>
      <c r="AB21" s="98"/>
      <c r="AC21" s="98"/>
      <c r="AD21" s="98"/>
    </row>
    <row r="22" spans="1:31" s="92" customFormat="1" ht="20.100000000000001" customHeight="1" x14ac:dyDescent="0.45">
      <c r="B22" s="111"/>
      <c r="C22" s="98" t="s">
        <v>132</v>
      </c>
      <c r="D22" s="98"/>
      <c r="E22" s="98"/>
      <c r="F22" s="98"/>
      <c r="G22" s="98"/>
      <c r="H22" s="98"/>
      <c r="I22" s="112"/>
      <c r="Y22" s="98" t="s">
        <v>132</v>
      </c>
      <c r="Z22" s="98"/>
      <c r="AA22" s="98"/>
      <c r="AB22" s="98"/>
      <c r="AC22" s="98"/>
      <c r="AD22" s="98"/>
    </row>
    <row r="23" spans="1:31" s="92" customFormat="1" ht="38.25" customHeight="1" x14ac:dyDescent="0.45">
      <c r="B23" s="111"/>
      <c r="C23" s="684" t="s">
        <v>133</v>
      </c>
      <c r="D23" s="685"/>
      <c r="E23" s="686"/>
      <c r="F23" s="697" t="s">
        <v>134</v>
      </c>
      <c r="G23" s="698"/>
      <c r="H23" s="120" t="s">
        <v>135</v>
      </c>
      <c r="I23" s="112"/>
      <c r="Y23" s="596" t="s">
        <v>133</v>
      </c>
      <c r="Z23" s="596"/>
      <c r="AA23" s="596"/>
      <c r="AB23" s="597" t="s">
        <v>134</v>
      </c>
      <c r="AC23" s="596"/>
      <c r="AD23" s="113" t="s">
        <v>32</v>
      </c>
    </row>
    <row r="24" spans="1:31" s="92" customFormat="1" ht="20.100000000000001" customHeight="1" x14ac:dyDescent="0.45">
      <c r="B24" s="111"/>
      <c r="C24" s="687"/>
      <c r="D24" s="688"/>
      <c r="E24" s="689"/>
      <c r="F24" s="690"/>
      <c r="G24" s="691"/>
      <c r="H24" s="197"/>
      <c r="I24" s="112"/>
      <c r="Y24" s="593" t="s">
        <v>136</v>
      </c>
      <c r="Z24" s="593"/>
      <c r="AA24" s="593"/>
      <c r="AB24" s="594"/>
      <c r="AC24" s="595"/>
      <c r="AD24" s="114"/>
    </row>
    <row r="25" spans="1:31" s="92" customFormat="1" ht="20.100000000000001" customHeight="1" x14ac:dyDescent="0.45">
      <c r="B25" s="111"/>
      <c r="C25" s="692"/>
      <c r="D25" s="693"/>
      <c r="E25" s="694"/>
      <c r="F25" s="695"/>
      <c r="G25" s="696"/>
      <c r="H25" s="198"/>
      <c r="I25" s="112"/>
      <c r="Y25" s="590" t="s">
        <v>137</v>
      </c>
      <c r="Z25" s="590"/>
      <c r="AA25" s="590"/>
      <c r="AB25" s="591">
        <v>600000</v>
      </c>
      <c r="AC25" s="592"/>
      <c r="AD25" s="413" t="s">
        <v>138</v>
      </c>
    </row>
    <row r="26" spans="1:31" s="92" customFormat="1" ht="20.100000000000001" customHeight="1" x14ac:dyDescent="0.45">
      <c r="B26" s="111"/>
      <c r="C26" s="692"/>
      <c r="D26" s="693"/>
      <c r="E26" s="694"/>
      <c r="F26" s="695"/>
      <c r="G26" s="696"/>
      <c r="H26" s="198"/>
      <c r="I26" s="112"/>
      <c r="Y26" s="590" t="s">
        <v>139</v>
      </c>
      <c r="Z26" s="590"/>
      <c r="AA26" s="590"/>
      <c r="AB26" s="591">
        <v>3500000</v>
      </c>
      <c r="AC26" s="592"/>
      <c r="AD26" s="115"/>
    </row>
    <row r="27" spans="1:31" s="92" customFormat="1" ht="20.100000000000001" customHeight="1" x14ac:dyDescent="0.45">
      <c r="B27" s="111"/>
      <c r="C27" s="692"/>
      <c r="D27" s="693"/>
      <c r="E27" s="694"/>
      <c r="F27" s="695"/>
      <c r="G27" s="696"/>
      <c r="H27" s="198"/>
      <c r="I27" s="112"/>
      <c r="Y27" s="590" t="s">
        <v>140</v>
      </c>
      <c r="Z27" s="590"/>
      <c r="AA27" s="590"/>
      <c r="AB27" s="591">
        <v>750000</v>
      </c>
      <c r="AC27" s="592"/>
      <c r="AD27" s="115"/>
    </row>
    <row r="28" spans="1:31" s="92" customFormat="1" ht="20.100000000000001" customHeight="1" x14ac:dyDescent="0.45">
      <c r="B28" s="111"/>
      <c r="C28" s="692"/>
      <c r="D28" s="693"/>
      <c r="E28" s="694"/>
      <c r="F28" s="695"/>
      <c r="G28" s="696"/>
      <c r="H28" s="198"/>
      <c r="I28" s="112"/>
      <c r="Y28" s="590" t="s">
        <v>141</v>
      </c>
      <c r="Z28" s="590"/>
      <c r="AA28" s="590"/>
      <c r="AB28" s="591">
        <v>1150000</v>
      </c>
      <c r="AC28" s="592"/>
      <c r="AD28" s="115"/>
    </row>
    <row r="29" spans="1:31" s="92" customFormat="1" ht="20.100000000000001" customHeight="1" x14ac:dyDescent="0.45">
      <c r="B29" s="111"/>
      <c r="C29" s="692"/>
      <c r="D29" s="693"/>
      <c r="E29" s="694"/>
      <c r="F29" s="695"/>
      <c r="G29" s="696"/>
      <c r="H29" s="198"/>
      <c r="I29" s="112"/>
      <c r="Y29" s="584"/>
      <c r="Z29" s="584"/>
      <c r="AA29" s="584"/>
      <c r="AB29" s="585"/>
      <c r="AC29" s="586"/>
      <c r="AD29" s="115"/>
    </row>
    <row r="30" spans="1:31" s="92" customFormat="1" ht="20.100000000000001" customHeight="1" x14ac:dyDescent="0.45">
      <c r="B30" s="111"/>
      <c r="C30" s="692"/>
      <c r="D30" s="693"/>
      <c r="E30" s="694"/>
      <c r="F30" s="695"/>
      <c r="G30" s="696"/>
      <c r="H30" s="198"/>
      <c r="I30" s="112"/>
      <c r="Y30" s="584"/>
      <c r="Z30" s="584"/>
      <c r="AA30" s="584"/>
      <c r="AB30" s="585"/>
      <c r="AC30" s="586"/>
      <c r="AD30" s="115"/>
    </row>
    <row r="31" spans="1:31" s="92" customFormat="1" ht="20.100000000000001" customHeight="1" x14ac:dyDescent="0.45">
      <c r="B31" s="111"/>
      <c r="C31" s="692"/>
      <c r="D31" s="693"/>
      <c r="E31" s="694"/>
      <c r="F31" s="695"/>
      <c r="G31" s="696"/>
      <c r="H31" s="198"/>
      <c r="I31" s="112"/>
      <c r="Y31" s="584"/>
      <c r="Z31" s="584"/>
      <c r="AA31" s="584"/>
      <c r="AB31" s="585"/>
      <c r="AC31" s="586"/>
      <c r="AD31" s="115"/>
    </row>
    <row r="32" spans="1:31" s="92" customFormat="1" ht="20.100000000000001" customHeight="1" x14ac:dyDescent="0.45">
      <c r="B32" s="111"/>
      <c r="C32" s="692"/>
      <c r="D32" s="693"/>
      <c r="E32" s="694"/>
      <c r="F32" s="695"/>
      <c r="G32" s="696"/>
      <c r="H32" s="198"/>
      <c r="I32" s="112"/>
      <c r="Y32" s="584"/>
      <c r="Z32" s="584"/>
      <c r="AA32" s="584"/>
      <c r="AB32" s="585"/>
      <c r="AC32" s="586"/>
      <c r="AD32" s="115"/>
    </row>
    <row r="33" spans="2:30" s="92" customFormat="1" ht="20.100000000000001" customHeight="1" x14ac:dyDescent="0.45">
      <c r="B33" s="111"/>
      <c r="C33" s="692"/>
      <c r="D33" s="693"/>
      <c r="E33" s="694"/>
      <c r="F33" s="695"/>
      <c r="G33" s="696"/>
      <c r="H33" s="198"/>
      <c r="I33" s="112"/>
      <c r="Y33" s="584"/>
      <c r="Z33" s="584"/>
      <c r="AA33" s="584"/>
      <c r="AB33" s="585"/>
      <c r="AC33" s="586"/>
      <c r="AD33" s="115"/>
    </row>
    <row r="34" spans="2:30" s="92" customFormat="1" ht="20.100000000000001" customHeight="1" x14ac:dyDescent="0.45">
      <c r="B34" s="111"/>
      <c r="C34" s="699"/>
      <c r="D34" s="700"/>
      <c r="E34" s="701"/>
      <c r="F34" s="702"/>
      <c r="G34" s="703"/>
      <c r="H34" s="199"/>
      <c r="I34" s="112"/>
      <c r="Y34" s="587"/>
      <c r="Z34" s="587"/>
      <c r="AA34" s="587"/>
      <c r="AB34" s="588"/>
      <c r="AC34" s="589"/>
      <c r="AD34" s="116"/>
    </row>
    <row r="35" spans="2:30" ht="8.1" customHeight="1" x14ac:dyDescent="0.45">
      <c r="B35" s="117"/>
      <c r="C35" s="118"/>
      <c r="D35" s="118"/>
      <c r="E35" s="118"/>
      <c r="F35" s="118"/>
      <c r="G35" s="118"/>
      <c r="H35" s="118"/>
      <c r="I35" s="119"/>
    </row>
  </sheetData>
  <mergeCells count="90">
    <mergeCell ref="C32:E32"/>
    <mergeCell ref="F32:G32"/>
    <mergeCell ref="C33:E33"/>
    <mergeCell ref="F33:G33"/>
    <mergeCell ref="C34:E34"/>
    <mergeCell ref="F34:G34"/>
    <mergeCell ref="C29:E29"/>
    <mergeCell ref="F29:G29"/>
    <mergeCell ref="C30:E30"/>
    <mergeCell ref="F30:G30"/>
    <mergeCell ref="C31:E31"/>
    <mergeCell ref="F31:G31"/>
    <mergeCell ref="C26:E26"/>
    <mergeCell ref="F26:G26"/>
    <mergeCell ref="C27:E27"/>
    <mergeCell ref="F27:G27"/>
    <mergeCell ref="C28:E28"/>
    <mergeCell ref="F28:G28"/>
    <mergeCell ref="C23:E23"/>
    <mergeCell ref="C24:E24"/>
    <mergeCell ref="F24:G24"/>
    <mergeCell ref="C25:E25"/>
    <mergeCell ref="F25:G25"/>
    <mergeCell ref="F23:G23"/>
    <mergeCell ref="Y4:AD4"/>
    <mergeCell ref="Y7:Z7"/>
    <mergeCell ref="Y8:AD8"/>
    <mergeCell ref="C11:E11"/>
    <mergeCell ref="C12:E12"/>
    <mergeCell ref="F12:H12"/>
    <mergeCell ref="C9:E10"/>
    <mergeCell ref="C7:D7"/>
    <mergeCell ref="Y9:AA10"/>
    <mergeCell ref="Y11:AA11"/>
    <mergeCell ref="AB11:AD11"/>
    <mergeCell ref="Y12:AA12"/>
    <mergeCell ref="AB12:AD12"/>
    <mergeCell ref="F9:H10"/>
    <mergeCell ref="AB9:AD10"/>
    <mergeCell ref="C13:E13"/>
    <mergeCell ref="F13:H13"/>
    <mergeCell ref="Y13:AA13"/>
    <mergeCell ref="AB13:AD13"/>
    <mergeCell ref="Y14:AA14"/>
    <mergeCell ref="AB14:AD14"/>
    <mergeCell ref="X2:Y2"/>
    <mergeCell ref="B2:C2"/>
    <mergeCell ref="C18:D18"/>
    <mergeCell ref="C19:D19"/>
    <mergeCell ref="F18:H18"/>
    <mergeCell ref="F19:H19"/>
    <mergeCell ref="C16:H16"/>
    <mergeCell ref="C14:E14"/>
    <mergeCell ref="F14:H14"/>
    <mergeCell ref="C15:E15"/>
    <mergeCell ref="F15:H15"/>
    <mergeCell ref="F11:H11"/>
    <mergeCell ref="C4:H4"/>
    <mergeCell ref="C8:H8"/>
    <mergeCell ref="Y15:AA15"/>
    <mergeCell ref="Y16:AD16"/>
    <mergeCell ref="Y23:AA23"/>
    <mergeCell ref="AB23:AC23"/>
    <mergeCell ref="Y19:Z19"/>
    <mergeCell ref="AB19:AD19"/>
    <mergeCell ref="AB15:AD15"/>
    <mergeCell ref="Y18:Z18"/>
    <mergeCell ref="AB18:AD18"/>
    <mergeCell ref="Y24:AA24"/>
    <mergeCell ref="AB24:AC24"/>
    <mergeCell ref="Y25:AA25"/>
    <mergeCell ref="AB25:AC25"/>
    <mergeCell ref="Y26:AA26"/>
    <mergeCell ref="AB26:AC26"/>
    <mergeCell ref="Y27:AA27"/>
    <mergeCell ref="AB27:AC27"/>
    <mergeCell ref="Y28:AA28"/>
    <mergeCell ref="AB28:AC28"/>
    <mergeCell ref="Y29:AA29"/>
    <mergeCell ref="AB29:AC29"/>
    <mergeCell ref="Y33:AA33"/>
    <mergeCell ref="AB33:AC33"/>
    <mergeCell ref="Y34:AA34"/>
    <mergeCell ref="AB34:AC34"/>
    <mergeCell ref="Y30:AA30"/>
    <mergeCell ref="AB30:AC30"/>
    <mergeCell ref="Y31:AA31"/>
    <mergeCell ref="AB31:AC31"/>
    <mergeCell ref="Y32:AA32"/>
    <mergeCell ref="AB32:AC32"/>
  </mergeCells>
  <phoneticPr fontId="3"/>
  <conditionalFormatting sqref="H6 F11:H11 C19:D19 C24:H34">
    <cfRule type="cellIs" dxfId="17" priority="2" operator="notEqual">
      <formula>""</formula>
    </cfRule>
  </conditionalFormatting>
  <conditionalFormatting sqref="AD6">
    <cfRule type="cellIs" dxfId="16" priority="1" operator="notEqual">
      <formula>""</formula>
    </cfRule>
  </conditionalFormatting>
  <dataValidations count="1">
    <dataValidation type="list" allowBlank="1" showInputMessage="1" showErrorMessage="1" sqref="H6 AD6" xr:uid="{456772D6-0086-42B3-BD13-D6221506C0E0}">
      <formula1>"交付申請,計画変更,事業完了"</formula1>
    </dataValidation>
  </dataValidations>
  <pageMargins left="0.7" right="0.7" top="0.75" bottom="0.75" header="0.3" footer="0.3"/>
  <pageSetup paperSize="9" scale="96"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C0D6-F046-4261-91A2-BE94EA9E5BE6}">
  <dimension ref="A1:BD50"/>
  <sheetViews>
    <sheetView showGridLines="0" zoomScale="85" zoomScaleNormal="85" zoomScaleSheetLayoutView="85" workbookViewId="0"/>
  </sheetViews>
  <sheetFormatPr defaultColWidth="9" defaultRowHeight="13.2" x14ac:dyDescent="0.45"/>
  <cols>
    <col min="1" max="1" width="2.19921875" style="22" customWidth="1"/>
    <col min="2" max="2" width="1.69921875" style="22" customWidth="1"/>
    <col min="3" max="3" width="2.09765625" style="22" customWidth="1"/>
    <col min="4" max="9" width="3.69921875" style="22" customWidth="1"/>
    <col min="10" max="13" width="3.19921875" style="22" customWidth="1"/>
    <col min="14" max="22" width="3.69921875" style="22" customWidth="1"/>
    <col min="23" max="24" width="3.69921875" style="23" customWidth="1"/>
    <col min="25" max="25" width="1.19921875" style="23" customWidth="1"/>
    <col min="26" max="26" width="1.69921875" style="23" customWidth="1"/>
    <col min="27" max="27" width="2.59765625" style="22" customWidth="1"/>
    <col min="28" max="28" width="6.5" style="22" customWidth="1"/>
    <col min="29" max="29" width="39.69921875" style="22" customWidth="1"/>
    <col min="30" max="30" width="2.19921875" style="22" customWidth="1"/>
    <col min="31" max="31" width="1.69921875" style="22" customWidth="1"/>
    <col min="32" max="32" width="2.09765625" style="22" customWidth="1"/>
    <col min="33" max="38" width="3.69921875" style="22" customWidth="1"/>
    <col min="39" max="42" width="3.19921875" style="22" customWidth="1"/>
    <col min="43" max="53" width="3.69921875" style="22" customWidth="1"/>
    <col min="54" max="54" width="1.19921875" style="22" customWidth="1"/>
    <col min="55" max="16384" width="9" style="22"/>
  </cols>
  <sheetData>
    <row r="1" spans="1:54" x14ac:dyDescent="0.45">
      <c r="O1" s="23"/>
      <c r="P1" s="23"/>
      <c r="Q1" s="23"/>
      <c r="R1" s="95"/>
      <c r="W1" s="22"/>
      <c r="X1" s="22"/>
      <c r="Y1" s="22"/>
      <c r="Z1" s="22"/>
    </row>
    <row r="2" spans="1:54" x14ac:dyDescent="0.45">
      <c r="B2" s="611"/>
      <c r="C2" s="612"/>
      <c r="D2" s="20" t="s">
        <v>112</v>
      </c>
      <c r="O2" s="23"/>
      <c r="P2" s="23"/>
      <c r="Q2" s="23"/>
      <c r="R2" s="95"/>
      <c r="W2" s="22"/>
      <c r="X2" s="22"/>
      <c r="Y2" s="22"/>
      <c r="Z2" s="22"/>
    </row>
    <row r="3" spans="1:54" ht="14.1" customHeight="1" x14ac:dyDescent="0.45">
      <c r="B3" s="139"/>
      <c r="C3" s="140"/>
      <c r="D3" s="20" t="s">
        <v>142</v>
      </c>
      <c r="O3" s="23"/>
      <c r="P3" s="23"/>
      <c r="Q3" s="23"/>
      <c r="R3" s="95"/>
      <c r="W3" s="22"/>
      <c r="X3" s="22"/>
      <c r="Y3" s="22"/>
      <c r="Z3" s="22"/>
    </row>
    <row r="4" spans="1:54" x14ac:dyDescent="0.45">
      <c r="O4" s="23"/>
      <c r="P4" s="23"/>
      <c r="Q4" s="23"/>
      <c r="R4" s="95"/>
      <c r="W4" s="22"/>
      <c r="X4" s="22"/>
      <c r="Y4" s="22"/>
      <c r="Z4" s="22"/>
    </row>
    <row r="5" spans="1:54" x14ac:dyDescent="0.45">
      <c r="C5" s="195" t="s">
        <v>143</v>
      </c>
      <c r="D5" s="145"/>
      <c r="E5" s="145"/>
      <c r="F5" s="145"/>
      <c r="G5" s="145"/>
      <c r="H5" s="145"/>
      <c r="I5" s="145"/>
      <c r="J5" s="145"/>
      <c r="S5" s="704" t="str">
        <f>IF(入力シート!E5="","年　　月　　日",入力シート!E5)</f>
        <v>年　　月　　日</v>
      </c>
      <c r="T5" s="704"/>
      <c r="U5" s="704"/>
      <c r="V5" s="704"/>
      <c r="W5" s="704"/>
      <c r="X5" s="704"/>
      <c r="Y5" s="704"/>
      <c r="Z5" s="22"/>
      <c r="AF5" s="195" t="s">
        <v>143</v>
      </c>
      <c r="AG5" s="145"/>
      <c r="AH5" s="145"/>
      <c r="AI5" s="145"/>
      <c r="AJ5" s="145"/>
      <c r="AV5" s="705">
        <v>45858</v>
      </c>
      <c r="AW5" s="705"/>
      <c r="AX5" s="705"/>
      <c r="AY5" s="705"/>
      <c r="AZ5" s="705"/>
      <c r="BA5" s="705"/>
      <c r="BB5" s="705"/>
    </row>
    <row r="6" spans="1:54" ht="7.35" customHeight="1" x14ac:dyDescent="0.45">
      <c r="C6" s="141"/>
      <c r="D6" s="145"/>
      <c r="E6" s="145"/>
      <c r="F6" s="145"/>
      <c r="G6" s="145"/>
      <c r="H6" s="145"/>
      <c r="I6" s="145"/>
      <c r="J6" s="145"/>
      <c r="S6" s="142"/>
      <c r="T6" s="142"/>
      <c r="U6" s="142"/>
      <c r="V6" s="142"/>
      <c r="X6" s="142"/>
      <c r="AA6" s="23"/>
      <c r="AB6" s="23"/>
      <c r="AF6" s="145"/>
      <c r="AG6" s="145"/>
      <c r="AH6" s="145"/>
      <c r="AI6" s="145"/>
      <c r="AJ6" s="145"/>
      <c r="AV6" s="142"/>
      <c r="AW6" s="142"/>
      <c r="AX6" s="142"/>
      <c r="AY6" s="142"/>
      <c r="AZ6" s="23"/>
      <c r="BA6" s="142"/>
      <c r="BB6" s="23"/>
    </row>
    <row r="7" spans="1:54" x14ac:dyDescent="0.45">
      <c r="C7" s="141"/>
      <c r="D7" s="145"/>
      <c r="E7" s="145"/>
      <c r="F7" s="145"/>
      <c r="G7" s="145"/>
      <c r="H7" s="145"/>
      <c r="I7" s="145"/>
      <c r="J7" s="145"/>
      <c r="Q7" s="95"/>
      <c r="R7" s="706"/>
      <c r="S7" s="706"/>
      <c r="T7" s="143"/>
      <c r="U7" s="143"/>
      <c r="V7" s="143"/>
      <c r="W7" s="143"/>
      <c r="X7" s="143"/>
      <c r="AF7" s="145"/>
      <c r="AG7" s="145"/>
      <c r="AH7" s="145"/>
      <c r="AI7" s="145"/>
      <c r="AJ7" s="145"/>
      <c r="AT7" s="95"/>
      <c r="AU7" s="706"/>
      <c r="AV7" s="706"/>
      <c r="AW7" s="143"/>
      <c r="AX7" s="143"/>
      <c r="AY7" s="143"/>
      <c r="AZ7" s="143"/>
      <c r="BA7" s="143"/>
      <c r="BB7" s="23"/>
    </row>
    <row r="8" spans="1:54" x14ac:dyDescent="0.45">
      <c r="C8" s="141"/>
      <c r="D8" s="194" t="s">
        <v>144</v>
      </c>
      <c r="E8" s="145"/>
      <c r="F8" s="145"/>
      <c r="G8" s="145"/>
      <c r="H8" s="145"/>
      <c r="I8" s="145"/>
      <c r="J8" s="145"/>
      <c r="AF8" s="145"/>
      <c r="AG8" s="194" t="s">
        <v>144</v>
      </c>
      <c r="AH8" s="145"/>
      <c r="AI8" s="145"/>
      <c r="AJ8" s="145"/>
      <c r="AZ8" s="23"/>
      <c r="BA8" s="23"/>
      <c r="BB8" s="23"/>
    </row>
    <row r="9" spans="1:54" x14ac:dyDescent="0.45">
      <c r="C9" s="141"/>
      <c r="D9" s="144"/>
      <c r="AF9" s="145"/>
      <c r="AG9" s="194"/>
      <c r="AH9" s="145"/>
      <c r="AI9" s="145"/>
      <c r="AJ9" s="145"/>
      <c r="AZ9" s="23"/>
      <c r="BA9" s="23"/>
      <c r="BB9" s="23"/>
    </row>
    <row r="10" spans="1:54" x14ac:dyDescent="0.45">
      <c r="A10" s="145"/>
      <c r="B10" s="146"/>
      <c r="C10" s="147"/>
      <c r="D10" s="147"/>
      <c r="E10" s="147"/>
      <c r="F10" s="147"/>
      <c r="G10" s="147"/>
      <c r="H10" s="147"/>
      <c r="I10" s="147"/>
      <c r="J10" s="147"/>
      <c r="K10" s="147"/>
      <c r="L10" s="147"/>
      <c r="M10" s="146"/>
      <c r="N10" s="146"/>
      <c r="O10" s="146"/>
      <c r="P10" s="146"/>
      <c r="Q10" s="146"/>
      <c r="R10" s="146"/>
      <c r="S10" s="146"/>
      <c r="T10" s="146"/>
      <c r="U10" s="146"/>
      <c r="V10" s="146"/>
      <c r="W10" s="148"/>
      <c r="X10" s="148"/>
      <c r="Z10" s="22"/>
      <c r="AD10" s="145"/>
      <c r="AE10" s="146"/>
      <c r="AF10" s="147"/>
      <c r="AG10" s="147"/>
      <c r="AH10" s="147"/>
      <c r="AI10" s="147"/>
      <c r="AJ10" s="147"/>
      <c r="AK10" s="147"/>
      <c r="AL10" s="147"/>
      <c r="AM10" s="147"/>
      <c r="AN10" s="147"/>
      <c r="AO10" s="147"/>
      <c r="AP10" s="146"/>
      <c r="AQ10" s="146"/>
      <c r="AR10" s="146"/>
      <c r="AS10" s="146"/>
      <c r="AT10" s="146"/>
      <c r="AU10" s="146"/>
      <c r="AV10" s="146"/>
      <c r="AW10" s="146"/>
      <c r="AX10" s="146"/>
      <c r="AY10" s="146"/>
      <c r="AZ10" s="148"/>
      <c r="BA10" s="148"/>
      <c r="BB10" s="23"/>
    </row>
    <row r="11" spans="1:54" ht="15" customHeight="1" x14ac:dyDescent="0.45">
      <c r="A11" s="145"/>
      <c r="B11" s="146"/>
      <c r="C11" s="146"/>
      <c r="D11" s="146"/>
      <c r="E11" s="146"/>
      <c r="F11" s="146"/>
      <c r="G11" s="146"/>
      <c r="H11" s="146"/>
      <c r="I11" s="146"/>
      <c r="J11" s="146"/>
      <c r="K11" s="145"/>
      <c r="L11" s="145"/>
      <c r="M11" s="146" t="s">
        <v>406</v>
      </c>
      <c r="N11" s="145"/>
      <c r="O11" s="146"/>
      <c r="P11" s="146"/>
      <c r="Q11" s="146"/>
      <c r="R11" s="146"/>
      <c r="S11" s="146"/>
      <c r="T11" s="146"/>
      <c r="U11" s="146"/>
      <c r="V11" s="146"/>
      <c r="W11" s="149"/>
      <c r="X11" s="149"/>
      <c r="Z11" s="22"/>
      <c r="AD11" s="145"/>
      <c r="AE11" s="146"/>
      <c r="AF11" s="146"/>
      <c r="AG11" s="146"/>
      <c r="AH11" s="146"/>
      <c r="AI11" s="146"/>
      <c r="AJ11" s="146"/>
      <c r="AK11" s="146"/>
      <c r="AL11" s="146"/>
      <c r="AM11" s="146"/>
      <c r="AN11" s="145"/>
      <c r="AO11" s="145"/>
      <c r="AP11" s="146" t="s">
        <v>406</v>
      </c>
      <c r="AQ11" s="145"/>
      <c r="AR11" s="146"/>
      <c r="AS11" s="146"/>
      <c r="AT11" s="146"/>
      <c r="AU11" s="146"/>
      <c r="AV11" s="146"/>
      <c r="AW11" s="146"/>
      <c r="AX11" s="146"/>
      <c r="AY11" s="146"/>
      <c r="AZ11" s="149"/>
      <c r="BA11" s="149"/>
      <c r="BB11" s="23"/>
    </row>
    <row r="12" spans="1:54" ht="15" customHeight="1" x14ac:dyDescent="0.45">
      <c r="A12" s="145"/>
      <c r="B12" s="146"/>
      <c r="C12" s="147"/>
      <c r="D12" s="147"/>
      <c r="E12" s="147"/>
      <c r="F12" s="147"/>
      <c r="G12" s="147"/>
      <c r="H12" s="147"/>
      <c r="I12" s="147"/>
      <c r="J12" s="147"/>
      <c r="K12" s="147"/>
      <c r="L12" s="147"/>
      <c r="M12" s="707" t="s">
        <v>145</v>
      </c>
      <c r="N12" s="707"/>
      <c r="O12" s="146"/>
      <c r="P12" s="708" t="str">
        <f>入力シート!$E$10 &amp; " " &amp; 入力シート!$E$11</f>
        <v xml:space="preserve"> </v>
      </c>
      <c r="Q12" s="708"/>
      <c r="R12" s="708"/>
      <c r="S12" s="708"/>
      <c r="T12" s="708"/>
      <c r="U12" s="708"/>
      <c r="V12" s="708"/>
      <c r="W12" s="708"/>
      <c r="X12" s="708"/>
      <c r="Z12" s="22"/>
      <c r="AD12" s="145"/>
      <c r="AE12" s="146"/>
      <c r="AF12" s="147"/>
      <c r="AG12" s="147"/>
      <c r="AH12" s="147"/>
      <c r="AI12" s="147"/>
      <c r="AJ12" s="147"/>
      <c r="AK12" s="147"/>
      <c r="AL12" s="147"/>
      <c r="AM12" s="147"/>
      <c r="AN12" s="147"/>
      <c r="AO12" s="147"/>
      <c r="AP12" s="707" t="s">
        <v>145</v>
      </c>
      <c r="AQ12" s="707"/>
      <c r="AR12" s="146"/>
      <c r="AS12" s="709" t="s">
        <v>146</v>
      </c>
      <c r="AT12" s="709"/>
      <c r="AU12" s="709"/>
      <c r="AV12" s="709"/>
      <c r="AW12" s="709"/>
      <c r="AX12" s="709"/>
      <c r="AY12" s="709"/>
      <c r="AZ12" s="709"/>
      <c r="BA12" s="709"/>
      <c r="BB12" s="23"/>
    </row>
    <row r="13" spans="1:54" ht="15" customHeight="1" x14ac:dyDescent="0.45">
      <c r="A13" s="145"/>
      <c r="B13" s="146"/>
      <c r="C13" s="147"/>
      <c r="D13" s="147"/>
      <c r="E13" s="147"/>
      <c r="F13" s="147"/>
      <c r="G13" s="147"/>
      <c r="H13" s="147"/>
      <c r="I13" s="147"/>
      <c r="J13" s="147"/>
      <c r="K13" s="147"/>
      <c r="L13" s="147"/>
      <c r="M13" s="707" t="s">
        <v>147</v>
      </c>
      <c r="N13" s="707"/>
      <c r="O13" s="150"/>
      <c r="P13" s="710">
        <f>入力シート!$E$9</f>
        <v>0</v>
      </c>
      <c r="Q13" s="710"/>
      <c r="R13" s="710"/>
      <c r="S13" s="710"/>
      <c r="T13" s="710"/>
      <c r="U13" s="710"/>
      <c r="V13" s="710"/>
      <c r="W13" s="710"/>
      <c r="X13" s="710"/>
      <c r="Z13" s="22"/>
      <c r="AD13" s="145"/>
      <c r="AE13" s="146"/>
      <c r="AF13" s="147"/>
      <c r="AG13" s="147"/>
      <c r="AH13" s="147"/>
      <c r="AI13" s="147"/>
      <c r="AJ13" s="147"/>
      <c r="AK13" s="147"/>
      <c r="AL13" s="147"/>
      <c r="AM13" s="147"/>
      <c r="AN13" s="147"/>
      <c r="AO13" s="147"/>
      <c r="AP13" s="707" t="s">
        <v>147</v>
      </c>
      <c r="AQ13" s="707"/>
      <c r="AR13" s="150"/>
      <c r="AS13" s="711" t="s">
        <v>12</v>
      </c>
      <c r="AT13" s="711"/>
      <c r="AU13" s="711"/>
      <c r="AV13" s="711"/>
      <c r="AW13" s="711"/>
      <c r="AX13" s="711"/>
      <c r="AY13" s="711"/>
      <c r="AZ13" s="711"/>
      <c r="BA13" s="711"/>
      <c r="BB13" s="23"/>
    </row>
    <row r="14" spans="1:54" ht="15" customHeight="1" x14ac:dyDescent="0.45">
      <c r="A14" s="145"/>
      <c r="B14" s="146"/>
      <c r="C14" s="147"/>
      <c r="D14" s="147"/>
      <c r="E14" s="147"/>
      <c r="F14" s="147"/>
      <c r="G14" s="147"/>
      <c r="H14" s="147"/>
      <c r="I14" s="147"/>
      <c r="J14" s="147"/>
      <c r="K14" s="147"/>
      <c r="L14" s="147"/>
      <c r="M14" s="707" t="s">
        <v>148</v>
      </c>
      <c r="N14" s="707"/>
      <c r="O14" s="150"/>
      <c r="P14" s="712" t="str">
        <f>入力シート!$E$12 &amp; " " &amp; 入力シート!$E$14</f>
        <v xml:space="preserve"> </v>
      </c>
      <c r="Q14" s="712"/>
      <c r="R14" s="712"/>
      <c r="S14" s="712"/>
      <c r="T14" s="712"/>
      <c r="U14" s="712"/>
      <c r="V14" s="712"/>
      <c r="W14" s="712"/>
      <c r="X14" s="712"/>
      <c r="Z14" s="22"/>
      <c r="AD14" s="145"/>
      <c r="AE14" s="146"/>
      <c r="AF14" s="147"/>
      <c r="AG14" s="147"/>
      <c r="AH14" s="147"/>
      <c r="AI14" s="147"/>
      <c r="AJ14" s="147"/>
      <c r="AK14" s="147"/>
      <c r="AL14" s="147"/>
      <c r="AM14" s="147"/>
      <c r="AN14" s="147"/>
      <c r="AO14" s="147"/>
      <c r="AP14" s="707" t="s">
        <v>148</v>
      </c>
      <c r="AQ14" s="707"/>
      <c r="AR14" s="150"/>
      <c r="AS14" s="713" t="s">
        <v>149</v>
      </c>
      <c r="AT14" s="713"/>
      <c r="AU14" s="713"/>
      <c r="AV14" s="713"/>
      <c r="AW14" s="713"/>
      <c r="AX14" s="713"/>
      <c r="AY14" s="713"/>
      <c r="AZ14" s="713"/>
      <c r="BA14" s="713"/>
      <c r="BB14" s="23"/>
    </row>
    <row r="15" spans="1:54" ht="15" customHeight="1" x14ac:dyDescent="0.45">
      <c r="A15" s="145"/>
      <c r="B15" s="146"/>
      <c r="C15" s="147"/>
      <c r="D15" s="147"/>
      <c r="E15" s="147"/>
      <c r="F15" s="147"/>
      <c r="G15" s="147"/>
      <c r="H15" s="147"/>
      <c r="I15" s="147"/>
      <c r="J15" s="147"/>
      <c r="K15" s="147"/>
      <c r="L15" s="147"/>
      <c r="M15" s="707" t="s">
        <v>150</v>
      </c>
      <c r="N15" s="707"/>
      <c r="O15" s="146"/>
      <c r="P15" s="714" t="str">
        <f>入力シート!$E$15 &amp; " " &amp; 入力シート!$E$17</f>
        <v xml:space="preserve"> </v>
      </c>
      <c r="Q15" s="714"/>
      <c r="R15" s="714"/>
      <c r="S15" s="714"/>
      <c r="T15" s="714"/>
      <c r="U15" s="714"/>
      <c r="V15" s="714"/>
      <c r="W15" s="714"/>
      <c r="X15" s="714"/>
      <c r="Z15" s="22"/>
      <c r="AD15" s="145"/>
      <c r="AE15" s="146"/>
      <c r="AF15" s="147"/>
      <c r="AG15" s="147"/>
      <c r="AH15" s="147"/>
      <c r="AI15" s="147"/>
      <c r="AJ15" s="147"/>
      <c r="AK15" s="147"/>
      <c r="AL15" s="147"/>
      <c r="AM15" s="147"/>
      <c r="AN15" s="147"/>
      <c r="AO15" s="147"/>
      <c r="AP15" s="707" t="s">
        <v>150</v>
      </c>
      <c r="AQ15" s="707"/>
      <c r="AR15" s="146"/>
      <c r="AS15" s="709" t="s">
        <v>151</v>
      </c>
      <c r="AT15" s="709"/>
      <c r="AU15" s="709"/>
      <c r="AV15" s="709"/>
      <c r="AW15" s="709"/>
      <c r="AX15" s="709"/>
      <c r="AY15" s="709"/>
      <c r="AZ15" s="709"/>
      <c r="BA15" s="709"/>
      <c r="BB15" s="23"/>
    </row>
    <row r="16" spans="1:54" ht="15" customHeight="1" x14ac:dyDescent="0.45">
      <c r="A16" s="145"/>
      <c r="B16" s="146"/>
      <c r="C16" s="147"/>
      <c r="D16" s="147"/>
      <c r="E16" s="147"/>
      <c r="F16" s="147"/>
      <c r="G16" s="147"/>
      <c r="H16" s="147"/>
      <c r="I16" s="147"/>
      <c r="J16" s="147"/>
      <c r="K16" s="147"/>
      <c r="L16" s="147"/>
      <c r="M16" s="146"/>
      <c r="N16" s="146"/>
      <c r="O16" s="146"/>
      <c r="P16" s="146"/>
      <c r="Q16" s="151"/>
      <c r="R16" s="146"/>
      <c r="S16" s="146"/>
      <c r="T16" s="146"/>
      <c r="U16" s="146"/>
      <c r="V16" s="146"/>
      <c r="W16" s="148"/>
      <c r="X16" s="148"/>
      <c r="Z16" s="22"/>
      <c r="AD16" s="145"/>
      <c r="AE16" s="146"/>
      <c r="AF16" s="147"/>
      <c r="AG16" s="147"/>
      <c r="AH16" s="147"/>
      <c r="AI16" s="147"/>
      <c r="AJ16" s="147"/>
      <c r="AK16" s="147"/>
      <c r="AL16" s="147"/>
      <c r="AM16" s="147"/>
      <c r="AN16" s="147"/>
      <c r="AO16" s="147"/>
      <c r="AP16" s="146"/>
      <c r="AQ16" s="146"/>
      <c r="AR16" s="146"/>
      <c r="AS16" s="146"/>
      <c r="AT16" s="151"/>
      <c r="AU16" s="146"/>
      <c r="AV16" s="146"/>
      <c r="AW16" s="146"/>
      <c r="AX16" s="146"/>
      <c r="AY16" s="146"/>
      <c r="AZ16" s="148"/>
      <c r="BA16" s="148"/>
      <c r="BB16" s="23"/>
    </row>
    <row r="17" spans="1:54" ht="15" customHeight="1" x14ac:dyDescent="0.45">
      <c r="A17" s="145"/>
      <c r="B17" s="146"/>
      <c r="C17" s="146"/>
      <c r="D17" s="146"/>
      <c r="E17" s="146"/>
      <c r="F17" s="146"/>
      <c r="G17" s="146"/>
      <c r="H17" s="146"/>
      <c r="I17" s="146"/>
      <c r="J17" s="146"/>
      <c r="K17" s="145"/>
      <c r="L17" s="145"/>
      <c r="M17" s="146" t="s">
        <v>152</v>
      </c>
      <c r="N17" s="145"/>
      <c r="O17" s="146"/>
      <c r="P17" s="146"/>
      <c r="Q17" s="146"/>
      <c r="R17" s="146"/>
      <c r="S17" s="146"/>
      <c r="T17" s="146"/>
      <c r="U17" s="146"/>
      <c r="V17" s="146"/>
      <c r="W17" s="149"/>
      <c r="X17" s="149"/>
      <c r="Z17" s="22"/>
      <c r="AD17" s="145"/>
      <c r="AE17" s="146"/>
      <c r="AF17" s="146"/>
      <c r="AG17" s="146"/>
      <c r="AH17" s="146"/>
      <c r="AI17" s="146"/>
      <c r="AJ17" s="146"/>
      <c r="AK17" s="146"/>
      <c r="AL17" s="146"/>
      <c r="AM17" s="146"/>
      <c r="AN17" s="145"/>
      <c r="AO17" s="145"/>
      <c r="AP17" s="146" t="s">
        <v>152</v>
      </c>
      <c r="AQ17" s="145"/>
      <c r="AR17" s="146"/>
      <c r="AS17" s="146"/>
      <c r="AT17" s="146"/>
      <c r="AU17" s="146"/>
      <c r="AV17" s="146"/>
      <c r="AW17" s="146"/>
      <c r="AX17" s="146"/>
      <c r="AY17" s="146"/>
      <c r="AZ17" s="149"/>
      <c r="BA17" s="149"/>
      <c r="BB17" s="23"/>
    </row>
    <row r="18" spans="1:54" ht="15" customHeight="1" x14ac:dyDescent="0.45">
      <c r="A18" s="145"/>
      <c r="B18" s="146"/>
      <c r="C18" s="147"/>
      <c r="D18" s="147"/>
      <c r="E18" s="147"/>
      <c r="F18" s="147"/>
      <c r="G18" s="147"/>
      <c r="H18" s="147"/>
      <c r="I18" s="147"/>
      <c r="J18" s="147"/>
      <c r="K18" s="147"/>
      <c r="L18" s="147"/>
      <c r="M18" s="707" t="s">
        <v>145</v>
      </c>
      <c r="N18" s="707"/>
      <c r="O18" s="146"/>
      <c r="P18" s="708" t="str">
        <f>入力シート!$E$24&amp;" " &amp; 入力シート!$E$25</f>
        <v xml:space="preserve"> </v>
      </c>
      <c r="Q18" s="708"/>
      <c r="R18" s="708"/>
      <c r="S18" s="708"/>
      <c r="T18" s="708"/>
      <c r="U18" s="708"/>
      <c r="V18" s="708"/>
      <c r="W18" s="708"/>
      <c r="X18" s="708"/>
      <c r="Z18" s="22"/>
      <c r="AD18" s="145"/>
      <c r="AE18" s="146"/>
      <c r="AF18" s="147"/>
      <c r="AG18" s="147"/>
      <c r="AH18" s="147"/>
      <c r="AI18" s="147"/>
      <c r="AJ18" s="147"/>
      <c r="AK18" s="147"/>
      <c r="AL18" s="147"/>
      <c r="AM18" s="147"/>
      <c r="AN18" s="147"/>
      <c r="AO18" s="147"/>
      <c r="AP18" s="707" t="s">
        <v>145</v>
      </c>
      <c r="AQ18" s="707"/>
      <c r="AR18" s="146"/>
      <c r="AS18" s="709" t="s">
        <v>146</v>
      </c>
      <c r="AT18" s="709"/>
      <c r="AU18" s="709"/>
      <c r="AV18" s="709"/>
      <c r="AW18" s="709"/>
      <c r="AX18" s="709"/>
      <c r="AY18" s="709"/>
      <c r="AZ18" s="709"/>
      <c r="BA18" s="709"/>
      <c r="BB18" s="23"/>
    </row>
    <row r="19" spans="1:54" ht="15" customHeight="1" x14ac:dyDescent="0.45">
      <c r="A19" s="145"/>
      <c r="B19" s="146"/>
      <c r="C19" s="147"/>
      <c r="D19" s="147"/>
      <c r="E19" s="147"/>
      <c r="F19" s="147"/>
      <c r="G19" s="147"/>
      <c r="H19" s="147"/>
      <c r="I19" s="147"/>
      <c r="J19" s="147"/>
      <c r="K19" s="147"/>
      <c r="L19" s="147"/>
      <c r="M19" s="707" t="s">
        <v>147</v>
      </c>
      <c r="N19" s="707"/>
      <c r="O19" s="150"/>
      <c r="P19" s="710">
        <f>入力シート!$E$23</f>
        <v>0</v>
      </c>
      <c r="Q19" s="710"/>
      <c r="R19" s="710"/>
      <c r="S19" s="710"/>
      <c r="T19" s="710"/>
      <c r="U19" s="710"/>
      <c r="V19" s="710"/>
      <c r="W19" s="710"/>
      <c r="X19" s="710"/>
      <c r="Z19" s="22"/>
      <c r="AD19" s="145"/>
      <c r="AE19" s="146"/>
      <c r="AF19" s="147"/>
      <c r="AG19" s="147"/>
      <c r="AH19" s="147"/>
      <c r="AI19" s="147"/>
      <c r="AJ19" s="147"/>
      <c r="AK19" s="147"/>
      <c r="AL19" s="147"/>
      <c r="AM19" s="147"/>
      <c r="AN19" s="147"/>
      <c r="AO19" s="147"/>
      <c r="AP19" s="707" t="s">
        <v>147</v>
      </c>
      <c r="AQ19" s="707"/>
      <c r="AR19" s="150"/>
      <c r="AS19" s="711" t="s">
        <v>12</v>
      </c>
      <c r="AT19" s="711"/>
      <c r="AU19" s="711"/>
      <c r="AV19" s="711"/>
      <c r="AW19" s="711"/>
      <c r="AX19" s="711"/>
      <c r="AY19" s="711"/>
      <c r="AZ19" s="711"/>
      <c r="BA19" s="711"/>
      <c r="BB19" s="23"/>
    </row>
    <row r="20" spans="1:54" ht="15" customHeight="1" x14ac:dyDescent="0.45">
      <c r="A20" s="145"/>
      <c r="B20" s="146"/>
      <c r="C20" s="147"/>
      <c r="D20" s="147"/>
      <c r="E20" s="147"/>
      <c r="F20" s="147"/>
      <c r="G20" s="147"/>
      <c r="H20" s="147"/>
      <c r="I20" s="147"/>
      <c r="J20" s="147"/>
      <c r="K20" s="147"/>
      <c r="L20" s="147"/>
      <c r="M20" s="707" t="s">
        <v>148</v>
      </c>
      <c r="N20" s="707"/>
      <c r="O20" s="150"/>
      <c r="P20" s="712" t="str">
        <f>入力シート!$E$26 &amp; " " &amp;入力シート!$E$28</f>
        <v xml:space="preserve"> </v>
      </c>
      <c r="Q20" s="712"/>
      <c r="R20" s="712"/>
      <c r="S20" s="712"/>
      <c r="T20" s="712"/>
      <c r="U20" s="712"/>
      <c r="V20" s="712"/>
      <c r="W20" s="712"/>
      <c r="X20" s="712"/>
      <c r="Z20" s="22"/>
      <c r="AD20" s="145"/>
      <c r="AE20" s="146"/>
      <c r="AF20" s="147"/>
      <c r="AG20" s="147"/>
      <c r="AH20" s="147"/>
      <c r="AI20" s="147"/>
      <c r="AJ20" s="147"/>
      <c r="AK20" s="147"/>
      <c r="AL20" s="147"/>
      <c r="AM20" s="147"/>
      <c r="AN20" s="147"/>
      <c r="AO20" s="147"/>
      <c r="AP20" s="707" t="s">
        <v>148</v>
      </c>
      <c r="AQ20" s="707"/>
      <c r="AR20" s="150"/>
      <c r="AS20" s="713" t="s">
        <v>149</v>
      </c>
      <c r="AT20" s="713"/>
      <c r="AU20" s="713"/>
      <c r="AV20" s="713"/>
      <c r="AW20" s="713"/>
      <c r="AX20" s="713"/>
      <c r="AY20" s="713"/>
      <c r="AZ20" s="713"/>
      <c r="BA20" s="713"/>
      <c r="BB20" s="23"/>
    </row>
    <row r="21" spans="1:54" ht="15" customHeight="1" x14ac:dyDescent="0.45">
      <c r="A21" s="145"/>
      <c r="B21" s="146"/>
      <c r="C21" s="147"/>
      <c r="D21" s="147"/>
      <c r="E21" s="147"/>
      <c r="F21" s="147"/>
      <c r="G21" s="147"/>
      <c r="H21" s="147"/>
      <c r="I21" s="147"/>
      <c r="J21" s="147"/>
      <c r="K21" s="147"/>
      <c r="L21" s="147"/>
      <c r="M21" s="707" t="s">
        <v>150</v>
      </c>
      <c r="N21" s="707"/>
      <c r="O21" s="146"/>
      <c r="P21" s="714" t="str">
        <f>入力シート!$E$29 &amp; " " &amp; 入力シート!$E$31</f>
        <v xml:space="preserve"> </v>
      </c>
      <c r="Q21" s="714"/>
      <c r="R21" s="714"/>
      <c r="S21" s="714"/>
      <c r="T21" s="714"/>
      <c r="U21" s="714"/>
      <c r="V21" s="714"/>
      <c r="W21" s="714"/>
      <c r="X21" s="714"/>
      <c r="Z21" s="22"/>
      <c r="AD21" s="145"/>
      <c r="AE21" s="146"/>
      <c r="AF21" s="147"/>
      <c r="AG21" s="147"/>
      <c r="AH21" s="147"/>
      <c r="AI21" s="147"/>
      <c r="AJ21" s="147"/>
      <c r="AK21" s="147"/>
      <c r="AL21" s="147"/>
      <c r="AM21" s="147"/>
      <c r="AN21" s="147"/>
      <c r="AO21" s="147"/>
      <c r="AP21" s="707" t="s">
        <v>150</v>
      </c>
      <c r="AQ21" s="707"/>
      <c r="AR21" s="146"/>
      <c r="AS21" s="709" t="s">
        <v>151</v>
      </c>
      <c r="AT21" s="709"/>
      <c r="AU21" s="709"/>
      <c r="AV21" s="709"/>
      <c r="AW21" s="709"/>
      <c r="AX21" s="709"/>
      <c r="AY21" s="709"/>
      <c r="AZ21" s="709"/>
      <c r="BA21" s="709"/>
      <c r="BB21" s="23"/>
    </row>
    <row r="22" spans="1:54" x14ac:dyDescent="0.45">
      <c r="A22" s="145"/>
      <c r="B22" s="146"/>
      <c r="C22" s="147"/>
      <c r="D22" s="147"/>
      <c r="E22" s="147"/>
      <c r="F22" s="147"/>
      <c r="G22" s="147"/>
      <c r="H22" s="147"/>
      <c r="I22" s="147"/>
      <c r="J22" s="147"/>
      <c r="K22" s="147"/>
      <c r="L22" s="147"/>
      <c r="M22" s="146"/>
      <c r="N22" s="146"/>
      <c r="O22" s="146"/>
      <c r="P22" s="146"/>
      <c r="Q22" s="146"/>
      <c r="R22" s="146"/>
      <c r="S22" s="146"/>
      <c r="T22" s="146"/>
      <c r="U22" s="146"/>
      <c r="V22" s="146"/>
      <c r="W22" s="148"/>
      <c r="X22" s="148"/>
      <c r="Z22" s="22"/>
      <c r="AD22" s="145"/>
      <c r="AE22" s="146"/>
      <c r="AF22" s="147"/>
      <c r="AG22" s="147"/>
      <c r="AH22" s="147"/>
      <c r="AI22" s="147"/>
      <c r="AJ22" s="147"/>
      <c r="AK22" s="147"/>
      <c r="AL22" s="147"/>
      <c r="AM22" s="147"/>
      <c r="AN22" s="147"/>
      <c r="AO22" s="147"/>
      <c r="AP22" s="146"/>
      <c r="AQ22" s="146"/>
      <c r="AR22" s="146"/>
      <c r="AS22" s="146"/>
      <c r="AT22" s="146"/>
      <c r="AU22" s="146"/>
      <c r="AV22" s="146"/>
      <c r="AW22" s="146"/>
      <c r="AX22" s="146"/>
      <c r="AY22" s="146"/>
      <c r="AZ22" s="148"/>
      <c r="BA22" s="148"/>
      <c r="BB22" s="23"/>
    </row>
    <row r="23" spans="1:54" ht="15" customHeight="1" x14ac:dyDescent="0.45">
      <c r="A23" s="145"/>
      <c r="B23" s="146"/>
      <c r="C23" s="146"/>
      <c r="D23" s="146"/>
      <c r="E23" s="146"/>
      <c r="F23" s="146"/>
      <c r="G23" s="146"/>
      <c r="H23" s="146"/>
      <c r="I23" s="146"/>
      <c r="J23" s="146"/>
      <c r="K23" s="145"/>
      <c r="L23" s="145"/>
      <c r="M23" s="146" t="s">
        <v>153</v>
      </c>
      <c r="N23" s="145"/>
      <c r="O23" s="146"/>
      <c r="P23" s="146"/>
      <c r="Q23" s="146"/>
      <c r="R23" s="146"/>
      <c r="S23" s="146"/>
      <c r="T23" s="146"/>
      <c r="U23" s="146"/>
      <c r="V23" s="146"/>
      <c r="W23" s="149"/>
      <c r="X23" s="149"/>
      <c r="Z23" s="22"/>
      <c r="AD23" s="145"/>
      <c r="AE23" s="146"/>
      <c r="AF23" s="146"/>
      <c r="AG23" s="146"/>
      <c r="AH23" s="146"/>
      <c r="AI23" s="146"/>
      <c r="AJ23" s="146"/>
      <c r="AK23" s="146"/>
      <c r="AL23" s="146"/>
      <c r="AM23" s="146"/>
      <c r="AN23" s="145"/>
      <c r="AO23" s="145"/>
      <c r="AP23" s="146" t="s">
        <v>153</v>
      </c>
      <c r="AQ23" s="145"/>
      <c r="AR23" s="146"/>
      <c r="AS23" s="146"/>
      <c r="AT23" s="146"/>
      <c r="AU23" s="146"/>
      <c r="AV23" s="146"/>
      <c r="AW23" s="146"/>
      <c r="AX23" s="146"/>
      <c r="AY23" s="146"/>
      <c r="AZ23" s="149"/>
      <c r="BA23" s="149"/>
      <c r="BB23" s="23"/>
    </row>
    <row r="24" spans="1:54" ht="15" customHeight="1" x14ac:dyDescent="0.45">
      <c r="A24" s="145"/>
      <c r="B24" s="146"/>
      <c r="C24" s="147"/>
      <c r="D24" s="147"/>
      <c r="E24" s="147"/>
      <c r="F24" s="147"/>
      <c r="G24" s="147"/>
      <c r="H24" s="147"/>
      <c r="I24" s="147"/>
      <c r="J24" s="147"/>
      <c r="K24" s="147"/>
      <c r="L24" s="147"/>
      <c r="M24" s="707" t="s">
        <v>145</v>
      </c>
      <c r="N24" s="707"/>
      <c r="O24" s="146"/>
      <c r="P24" s="708" t="str">
        <f>入力シート!$E$38 &amp; " " &amp;入力シート!$E$39</f>
        <v xml:space="preserve"> </v>
      </c>
      <c r="Q24" s="708"/>
      <c r="R24" s="708"/>
      <c r="S24" s="708"/>
      <c r="T24" s="708"/>
      <c r="U24" s="708"/>
      <c r="V24" s="708"/>
      <c r="W24" s="708"/>
      <c r="X24" s="708"/>
      <c r="Z24" s="22"/>
      <c r="AD24" s="145"/>
      <c r="AE24" s="146"/>
      <c r="AF24" s="147"/>
      <c r="AG24" s="147"/>
      <c r="AH24" s="147"/>
      <c r="AI24" s="147"/>
      <c r="AJ24" s="147"/>
      <c r="AK24" s="147"/>
      <c r="AL24" s="147"/>
      <c r="AM24" s="147"/>
      <c r="AN24" s="147"/>
      <c r="AO24" s="147"/>
      <c r="AP24" s="707" t="s">
        <v>145</v>
      </c>
      <c r="AQ24" s="707"/>
      <c r="AR24" s="146"/>
      <c r="AS24" s="709" t="s">
        <v>146</v>
      </c>
      <c r="AT24" s="709"/>
      <c r="AU24" s="709"/>
      <c r="AV24" s="709"/>
      <c r="AW24" s="709"/>
      <c r="AX24" s="709"/>
      <c r="AY24" s="709"/>
      <c r="AZ24" s="709"/>
      <c r="BA24" s="709"/>
      <c r="BB24" s="23"/>
    </row>
    <row r="25" spans="1:54" ht="15" customHeight="1" x14ac:dyDescent="0.45">
      <c r="A25" s="145"/>
      <c r="B25" s="146"/>
      <c r="C25" s="147"/>
      <c r="D25" s="147"/>
      <c r="E25" s="147"/>
      <c r="F25" s="147"/>
      <c r="G25" s="147"/>
      <c r="H25" s="147"/>
      <c r="I25" s="147"/>
      <c r="J25" s="147"/>
      <c r="K25" s="147"/>
      <c r="L25" s="147"/>
      <c r="M25" s="707" t="s">
        <v>147</v>
      </c>
      <c r="N25" s="707"/>
      <c r="O25" s="150"/>
      <c r="P25" s="710">
        <f>入力シート!$E$37</f>
        <v>0</v>
      </c>
      <c r="Q25" s="710"/>
      <c r="R25" s="710"/>
      <c r="S25" s="710"/>
      <c r="T25" s="710"/>
      <c r="U25" s="710"/>
      <c r="V25" s="710"/>
      <c r="W25" s="710"/>
      <c r="X25" s="710"/>
      <c r="Z25" s="22"/>
      <c r="AD25" s="145"/>
      <c r="AE25" s="146"/>
      <c r="AF25" s="147"/>
      <c r="AG25" s="147"/>
      <c r="AH25" s="147"/>
      <c r="AI25" s="147"/>
      <c r="AJ25" s="147"/>
      <c r="AK25" s="147"/>
      <c r="AL25" s="147"/>
      <c r="AM25" s="147"/>
      <c r="AN25" s="147"/>
      <c r="AO25" s="147"/>
      <c r="AP25" s="707" t="s">
        <v>147</v>
      </c>
      <c r="AQ25" s="707"/>
      <c r="AR25" s="150"/>
      <c r="AS25" s="711" t="s">
        <v>12</v>
      </c>
      <c r="AT25" s="711"/>
      <c r="AU25" s="711"/>
      <c r="AV25" s="711"/>
      <c r="AW25" s="711"/>
      <c r="AX25" s="711"/>
      <c r="AY25" s="711"/>
      <c r="AZ25" s="711"/>
      <c r="BA25" s="711"/>
      <c r="BB25" s="23"/>
    </row>
    <row r="26" spans="1:54" ht="15" customHeight="1" x14ac:dyDescent="0.45">
      <c r="A26" s="145"/>
      <c r="B26" s="146"/>
      <c r="C26" s="147"/>
      <c r="D26" s="147"/>
      <c r="E26" s="147"/>
      <c r="F26" s="147"/>
      <c r="G26" s="147"/>
      <c r="H26" s="147"/>
      <c r="I26" s="147"/>
      <c r="J26" s="147"/>
      <c r="K26" s="147"/>
      <c r="L26" s="147"/>
      <c r="M26" s="707" t="s">
        <v>148</v>
      </c>
      <c r="N26" s="707"/>
      <c r="O26" s="150"/>
      <c r="P26" s="712" t="str">
        <f>入力シート!$E$40 &amp; " " &amp;入力シート!$E$42</f>
        <v xml:space="preserve"> </v>
      </c>
      <c r="Q26" s="712"/>
      <c r="R26" s="712"/>
      <c r="S26" s="712"/>
      <c r="T26" s="712"/>
      <c r="U26" s="712"/>
      <c r="V26" s="712"/>
      <c r="W26" s="712"/>
      <c r="X26" s="712"/>
      <c r="Z26" s="22"/>
      <c r="AD26" s="145"/>
      <c r="AE26" s="146"/>
      <c r="AF26" s="147"/>
      <c r="AG26" s="147"/>
      <c r="AH26" s="147"/>
      <c r="AI26" s="147"/>
      <c r="AJ26" s="147"/>
      <c r="AK26" s="147"/>
      <c r="AL26" s="147"/>
      <c r="AM26" s="147"/>
      <c r="AN26" s="147"/>
      <c r="AO26" s="147"/>
      <c r="AP26" s="707" t="s">
        <v>148</v>
      </c>
      <c r="AQ26" s="707"/>
      <c r="AR26" s="150"/>
      <c r="AS26" s="713" t="s">
        <v>149</v>
      </c>
      <c r="AT26" s="713"/>
      <c r="AU26" s="713"/>
      <c r="AV26" s="713"/>
      <c r="AW26" s="713"/>
      <c r="AX26" s="713"/>
      <c r="AY26" s="713"/>
      <c r="AZ26" s="713"/>
      <c r="BA26" s="713"/>
      <c r="BB26" s="23"/>
    </row>
    <row r="27" spans="1:54" ht="15" customHeight="1" x14ac:dyDescent="0.45">
      <c r="A27" s="145"/>
      <c r="B27" s="146"/>
      <c r="C27" s="147"/>
      <c r="D27" s="147"/>
      <c r="E27" s="147"/>
      <c r="F27" s="147"/>
      <c r="G27" s="147"/>
      <c r="H27" s="147"/>
      <c r="I27" s="147"/>
      <c r="J27" s="147"/>
      <c r="K27" s="147"/>
      <c r="L27" s="147"/>
      <c r="M27" s="707" t="s">
        <v>150</v>
      </c>
      <c r="N27" s="707"/>
      <c r="O27" s="146"/>
      <c r="P27" s="714" t="str">
        <f>入力シート!$E$43 &amp; " " &amp;入力シート!$E$45</f>
        <v xml:space="preserve"> </v>
      </c>
      <c r="Q27" s="714"/>
      <c r="R27" s="714"/>
      <c r="S27" s="714"/>
      <c r="T27" s="714"/>
      <c r="U27" s="714"/>
      <c r="V27" s="714"/>
      <c r="W27" s="714"/>
      <c r="X27" s="714"/>
      <c r="Z27" s="22"/>
      <c r="AD27" s="145"/>
      <c r="AE27" s="146"/>
      <c r="AF27" s="147"/>
      <c r="AG27" s="147"/>
      <c r="AH27" s="147"/>
      <c r="AI27" s="147"/>
      <c r="AJ27" s="147"/>
      <c r="AK27" s="147"/>
      <c r="AL27" s="147"/>
      <c r="AM27" s="147"/>
      <c r="AN27" s="147"/>
      <c r="AO27" s="147"/>
      <c r="AP27" s="707" t="s">
        <v>150</v>
      </c>
      <c r="AQ27" s="707"/>
      <c r="AR27" s="146"/>
      <c r="AS27" s="709" t="s">
        <v>151</v>
      </c>
      <c r="AT27" s="709"/>
      <c r="AU27" s="709"/>
      <c r="AV27" s="709"/>
      <c r="AW27" s="709"/>
      <c r="AX27" s="709"/>
      <c r="AY27" s="709"/>
      <c r="AZ27" s="709"/>
      <c r="BA27" s="709"/>
      <c r="BB27" s="23"/>
    </row>
    <row r="28" spans="1:54" ht="12.6" customHeight="1" x14ac:dyDescent="0.45">
      <c r="AZ28" s="23"/>
      <c r="BA28" s="23"/>
      <c r="BB28" s="23"/>
    </row>
    <row r="29" spans="1:54" ht="25.8" x14ac:dyDescent="0.45">
      <c r="D29" s="716" t="s">
        <v>154</v>
      </c>
      <c r="E29" s="716"/>
      <c r="F29" s="716"/>
      <c r="G29" s="716"/>
      <c r="H29" s="716"/>
      <c r="I29" s="716"/>
      <c r="J29" s="716"/>
      <c r="K29" s="716"/>
      <c r="L29" s="716"/>
      <c r="M29" s="716"/>
      <c r="N29" s="716"/>
      <c r="O29" s="716"/>
      <c r="P29" s="716"/>
      <c r="Q29" s="716"/>
      <c r="R29" s="716"/>
      <c r="S29" s="716"/>
      <c r="T29" s="716"/>
      <c r="U29" s="716"/>
      <c r="V29" s="716"/>
      <c r="W29" s="716"/>
      <c r="X29" s="716"/>
      <c r="AG29" s="716" t="s">
        <v>154</v>
      </c>
      <c r="AH29" s="716"/>
      <c r="AI29" s="716"/>
      <c r="AJ29" s="716"/>
      <c r="AK29" s="716"/>
      <c r="AL29" s="716"/>
      <c r="AM29" s="716"/>
      <c r="AN29" s="716"/>
      <c r="AO29" s="716"/>
      <c r="AP29" s="716"/>
      <c r="AQ29" s="716"/>
      <c r="AR29" s="716"/>
      <c r="AS29" s="716"/>
      <c r="AT29" s="716"/>
      <c r="AU29" s="716"/>
      <c r="AV29" s="716"/>
      <c r="AW29" s="716"/>
      <c r="AX29" s="716"/>
      <c r="AY29" s="716"/>
      <c r="AZ29" s="716"/>
      <c r="BA29" s="716"/>
      <c r="BB29" s="23"/>
    </row>
    <row r="30" spans="1:54" ht="11.7" customHeight="1" x14ac:dyDescent="0.45">
      <c r="A30" s="145"/>
      <c r="B30" s="146"/>
      <c r="C30" s="152"/>
      <c r="D30" s="152"/>
      <c r="E30" s="152"/>
      <c r="F30" s="152"/>
      <c r="G30" s="152"/>
      <c r="H30" s="152"/>
      <c r="I30" s="152"/>
      <c r="J30" s="152"/>
      <c r="K30" s="152"/>
      <c r="L30" s="152"/>
      <c r="M30" s="152"/>
      <c r="N30" s="152"/>
      <c r="O30" s="152"/>
      <c r="P30" s="152"/>
      <c r="Q30" s="152"/>
      <c r="R30" s="152"/>
      <c r="S30" s="152"/>
      <c r="T30" s="152"/>
      <c r="U30" s="152"/>
      <c r="V30" s="152"/>
      <c r="W30" s="152"/>
      <c r="X30" s="152"/>
      <c r="Z30" s="22"/>
      <c r="AD30" s="145"/>
      <c r="AE30" s="146"/>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23"/>
    </row>
    <row r="31" spans="1:54" ht="6.6" customHeight="1" x14ac:dyDescent="0.45">
      <c r="D31" s="24"/>
      <c r="E31" s="24"/>
      <c r="F31" s="24"/>
      <c r="G31" s="24"/>
      <c r="H31" s="24"/>
      <c r="I31" s="24"/>
      <c r="J31" s="24"/>
      <c r="K31" s="24"/>
      <c r="L31" s="24"/>
      <c r="M31" s="24"/>
      <c r="AZ31" s="23"/>
      <c r="BA31" s="23"/>
      <c r="BB31" s="23"/>
    </row>
    <row r="32" spans="1:54" ht="21" customHeight="1" x14ac:dyDescent="0.45">
      <c r="D32" s="717" t="s">
        <v>407</v>
      </c>
      <c r="E32" s="718"/>
      <c r="F32" s="718"/>
      <c r="G32" s="718"/>
      <c r="H32" s="718"/>
      <c r="I32" s="718"/>
      <c r="J32" s="718"/>
      <c r="K32" s="718"/>
      <c r="L32" s="718"/>
      <c r="M32" s="719" t="s">
        <v>401</v>
      </c>
      <c r="N32" s="720"/>
      <c r="O32" s="720"/>
      <c r="P32" s="720"/>
      <c r="Q32" s="720"/>
      <c r="R32" s="720"/>
      <c r="S32" s="720"/>
      <c r="T32" s="720"/>
      <c r="U32" s="720"/>
      <c r="V32" s="720"/>
      <c r="W32" s="720"/>
      <c r="X32" s="720"/>
      <c r="AG32" s="717" t="s">
        <v>402</v>
      </c>
      <c r="AH32" s="718"/>
      <c r="AI32" s="718"/>
      <c r="AJ32" s="718"/>
      <c r="AK32" s="718"/>
      <c r="AL32" s="718"/>
      <c r="AM32" s="718"/>
      <c r="AN32" s="718"/>
      <c r="AO32" s="718"/>
      <c r="AP32" s="719" t="s">
        <v>401</v>
      </c>
      <c r="AQ32" s="720"/>
      <c r="AR32" s="720"/>
      <c r="AS32" s="720"/>
      <c r="AT32" s="720"/>
      <c r="AU32" s="720"/>
      <c r="AV32" s="720"/>
      <c r="AW32" s="720"/>
      <c r="AX32" s="720"/>
      <c r="AY32" s="720"/>
      <c r="AZ32" s="720"/>
      <c r="BA32" s="720"/>
      <c r="BB32" s="23"/>
    </row>
    <row r="33" spans="1:54" ht="30.6" customHeight="1" x14ac:dyDescent="0.2">
      <c r="D33" s="715" t="s">
        <v>412</v>
      </c>
      <c r="E33" s="715"/>
      <c r="F33" s="715"/>
      <c r="G33" s="715"/>
      <c r="H33" s="715"/>
      <c r="I33" s="715"/>
      <c r="J33" s="715"/>
      <c r="K33" s="715"/>
      <c r="L33" s="715"/>
      <c r="M33" s="715"/>
      <c r="N33" s="715"/>
      <c r="O33" s="715"/>
      <c r="P33" s="715"/>
      <c r="Q33" s="715"/>
      <c r="R33" s="715"/>
      <c r="S33" s="715"/>
      <c r="T33" s="715"/>
      <c r="U33" s="715"/>
      <c r="V33" s="715"/>
      <c r="W33" s="715"/>
      <c r="X33" s="715"/>
      <c r="AC33" s="153"/>
      <c r="AG33" s="715" t="s">
        <v>412</v>
      </c>
      <c r="AH33" s="715"/>
      <c r="AI33" s="715"/>
      <c r="AJ33" s="715"/>
      <c r="AK33" s="715"/>
      <c r="AL33" s="715"/>
      <c r="AM33" s="715"/>
      <c r="AN33" s="715"/>
      <c r="AO33" s="715"/>
      <c r="AP33" s="715"/>
      <c r="AQ33" s="715"/>
      <c r="AR33" s="715"/>
      <c r="AS33" s="715"/>
      <c r="AT33" s="715"/>
      <c r="AU33" s="715"/>
      <c r="AV33" s="715"/>
      <c r="AW33" s="715"/>
      <c r="AX33" s="715"/>
      <c r="AY33" s="715"/>
      <c r="AZ33" s="715"/>
      <c r="BA33" s="715"/>
      <c r="BB33" s="23"/>
    </row>
    <row r="34" spans="1:54" ht="27" customHeight="1" x14ac:dyDescent="0.45">
      <c r="A34" s="145"/>
      <c r="C34" s="146"/>
      <c r="D34" s="721" t="s">
        <v>155</v>
      </c>
      <c r="E34" s="721"/>
      <c r="F34" s="721"/>
      <c r="G34" s="721"/>
      <c r="H34" s="721"/>
      <c r="I34" s="721"/>
      <c r="J34" s="721"/>
      <c r="K34" s="721"/>
      <c r="L34" s="721"/>
      <c r="M34" s="721"/>
      <c r="N34" s="721"/>
      <c r="O34" s="721"/>
      <c r="P34" s="721"/>
      <c r="Q34" s="721"/>
      <c r="R34" s="721"/>
      <c r="S34" s="721"/>
      <c r="T34" s="721"/>
      <c r="U34" s="721"/>
      <c r="V34" s="721"/>
      <c r="W34" s="721"/>
      <c r="X34" s="721"/>
      <c r="Y34" s="22"/>
      <c r="Z34" s="22"/>
      <c r="AD34" s="145"/>
      <c r="AF34" s="146"/>
      <c r="AG34" s="721" t="s">
        <v>155</v>
      </c>
      <c r="AH34" s="721"/>
      <c r="AI34" s="721"/>
      <c r="AJ34" s="721"/>
      <c r="AK34" s="721"/>
      <c r="AL34" s="721"/>
      <c r="AM34" s="721"/>
      <c r="AN34" s="721"/>
      <c r="AO34" s="721"/>
      <c r="AP34" s="721"/>
      <c r="AQ34" s="721"/>
      <c r="AR34" s="721"/>
      <c r="AS34" s="721"/>
      <c r="AT34" s="721"/>
      <c r="AU34" s="721"/>
      <c r="AV34" s="721"/>
      <c r="AW34" s="721"/>
      <c r="AX34" s="721"/>
      <c r="AY34" s="721"/>
      <c r="AZ34" s="721"/>
      <c r="BA34" s="721"/>
    </row>
    <row r="35" spans="1:54" ht="30" customHeight="1" x14ac:dyDescent="0.45">
      <c r="C35" s="154"/>
      <c r="D35" s="722" t="s">
        <v>156</v>
      </c>
      <c r="E35" s="723"/>
      <c r="F35" s="723"/>
      <c r="G35" s="723"/>
      <c r="H35" s="723"/>
      <c r="I35" s="724"/>
      <c r="J35" s="725">
        <f>入力シート!D62</f>
        <v>0</v>
      </c>
      <c r="K35" s="726"/>
      <c r="L35" s="726"/>
      <c r="M35" s="726"/>
      <c r="N35" s="726"/>
      <c r="O35" s="726"/>
      <c r="P35" s="726"/>
      <c r="Q35" s="726"/>
      <c r="R35" s="726"/>
      <c r="S35" s="726"/>
      <c r="T35" s="726"/>
      <c r="U35" s="726"/>
      <c r="V35" s="726"/>
      <c r="W35" s="726"/>
      <c r="X35" s="727"/>
      <c r="AF35" s="154"/>
      <c r="AG35" s="722" t="s">
        <v>156</v>
      </c>
      <c r="AH35" s="723"/>
      <c r="AI35" s="723"/>
      <c r="AJ35" s="723"/>
      <c r="AK35" s="723"/>
      <c r="AL35" s="724"/>
      <c r="AM35" s="728" t="s">
        <v>157</v>
      </c>
      <c r="AN35" s="729"/>
      <c r="AO35" s="729"/>
      <c r="AP35" s="729"/>
      <c r="AQ35" s="729"/>
      <c r="AR35" s="729"/>
      <c r="AS35" s="729"/>
      <c r="AT35" s="729"/>
      <c r="AU35" s="729"/>
      <c r="AV35" s="729"/>
      <c r="AW35" s="729"/>
      <c r="AX35" s="729"/>
      <c r="AY35" s="729"/>
      <c r="AZ35" s="729"/>
      <c r="BA35" s="730"/>
      <c r="BB35" s="23"/>
    </row>
    <row r="36" spans="1:54" ht="30" customHeight="1" x14ac:dyDescent="0.45">
      <c r="D36" s="722" t="s">
        <v>158</v>
      </c>
      <c r="E36" s="723"/>
      <c r="F36" s="723"/>
      <c r="G36" s="723"/>
      <c r="H36" s="723"/>
      <c r="I36" s="724"/>
      <c r="J36" s="741">
        <f>入力シート!E6</f>
        <v>0</v>
      </c>
      <c r="K36" s="742"/>
      <c r="L36" s="742"/>
      <c r="M36" s="742"/>
      <c r="N36" s="742"/>
      <c r="O36" s="742"/>
      <c r="P36" s="742"/>
      <c r="Q36" s="742"/>
      <c r="R36" s="742"/>
      <c r="S36" s="742"/>
      <c r="T36" s="742"/>
      <c r="U36" s="742"/>
      <c r="V36" s="742"/>
      <c r="W36" s="742"/>
      <c r="X36" s="743"/>
      <c r="AG36" s="722" t="s">
        <v>158</v>
      </c>
      <c r="AH36" s="723"/>
      <c r="AI36" s="723"/>
      <c r="AJ36" s="723"/>
      <c r="AK36" s="723"/>
      <c r="AL36" s="724"/>
      <c r="AM36" s="728" t="s">
        <v>159</v>
      </c>
      <c r="AN36" s="729"/>
      <c r="AO36" s="729"/>
      <c r="AP36" s="729"/>
      <c r="AQ36" s="729"/>
      <c r="AR36" s="729"/>
      <c r="AS36" s="729"/>
      <c r="AT36" s="729"/>
      <c r="AU36" s="729"/>
      <c r="AV36" s="729"/>
      <c r="AW36" s="729"/>
      <c r="AX36" s="729"/>
      <c r="AY36" s="729"/>
      <c r="AZ36" s="729"/>
      <c r="BA36" s="730"/>
      <c r="BB36" s="23"/>
    </row>
    <row r="37" spans="1:54" ht="30" customHeight="1" x14ac:dyDescent="0.45">
      <c r="D37" s="722" t="s">
        <v>160</v>
      </c>
      <c r="E37" s="723"/>
      <c r="F37" s="723"/>
      <c r="G37" s="723"/>
      <c r="H37" s="723"/>
      <c r="I37" s="724"/>
      <c r="J37" s="744">
        <f>入力シート!E50</f>
        <v>0</v>
      </c>
      <c r="K37" s="745"/>
      <c r="L37" s="745"/>
      <c r="M37" s="745"/>
      <c r="N37" s="745"/>
      <c r="O37" s="745"/>
      <c r="P37" s="745"/>
      <c r="Q37" s="745"/>
      <c r="R37" s="745"/>
      <c r="S37" s="745"/>
      <c r="T37" s="745"/>
      <c r="U37" s="745"/>
      <c r="V37" s="745"/>
      <c r="W37" s="745"/>
      <c r="X37" s="746"/>
      <c r="AA37" s="155"/>
      <c r="AB37" s="155"/>
      <c r="AG37" s="722" t="s">
        <v>160</v>
      </c>
      <c r="AH37" s="723"/>
      <c r="AI37" s="723"/>
      <c r="AJ37" s="723"/>
      <c r="AK37" s="723"/>
      <c r="AL37" s="724"/>
      <c r="AM37" s="731" t="s">
        <v>161</v>
      </c>
      <c r="AN37" s="732"/>
      <c r="AO37" s="732"/>
      <c r="AP37" s="732"/>
      <c r="AQ37" s="732"/>
      <c r="AR37" s="732"/>
      <c r="AS37" s="732"/>
      <c r="AT37" s="732"/>
      <c r="AU37" s="732"/>
      <c r="AV37" s="732"/>
      <c r="AW37" s="732"/>
      <c r="AX37" s="732"/>
      <c r="AY37" s="732"/>
      <c r="AZ37" s="732"/>
      <c r="BA37" s="733"/>
      <c r="BB37" s="23"/>
    </row>
    <row r="38" spans="1:54" ht="30" customHeight="1" x14ac:dyDescent="0.45">
      <c r="D38" s="722" t="s">
        <v>162</v>
      </c>
      <c r="E38" s="723"/>
      <c r="F38" s="723"/>
      <c r="G38" s="723"/>
      <c r="H38" s="723"/>
      <c r="I38" s="724"/>
      <c r="J38" s="156"/>
      <c r="K38" s="156"/>
      <c r="L38" s="750"/>
      <c r="M38" s="750"/>
      <c r="N38" s="750"/>
      <c r="O38" s="750"/>
      <c r="P38" s="157" t="s">
        <v>163</v>
      </c>
      <c r="Q38" s="750"/>
      <c r="R38" s="750"/>
      <c r="S38" s="157" t="s">
        <v>164</v>
      </c>
      <c r="T38" s="750"/>
      <c r="U38" s="750"/>
      <c r="V38" s="157" t="s">
        <v>165</v>
      </c>
      <c r="W38" s="157"/>
      <c r="X38" s="158"/>
      <c r="AG38" s="722" t="s">
        <v>162</v>
      </c>
      <c r="AH38" s="723"/>
      <c r="AI38" s="723"/>
      <c r="AJ38" s="723"/>
      <c r="AK38" s="723"/>
      <c r="AL38" s="724"/>
      <c r="AM38" s="156"/>
      <c r="AN38" s="156"/>
      <c r="AO38" s="749" t="s">
        <v>166</v>
      </c>
      <c r="AP38" s="749"/>
      <c r="AQ38" s="749"/>
      <c r="AR38" s="749"/>
      <c r="AS38" s="157" t="s">
        <v>163</v>
      </c>
      <c r="AT38" s="749" t="s">
        <v>167</v>
      </c>
      <c r="AU38" s="749"/>
      <c r="AV38" s="157" t="s">
        <v>164</v>
      </c>
      <c r="AW38" s="749" t="s">
        <v>168</v>
      </c>
      <c r="AX38" s="749"/>
      <c r="AY38" s="157" t="s">
        <v>165</v>
      </c>
      <c r="AZ38" s="157"/>
      <c r="BA38" s="158"/>
      <c r="BB38" s="23"/>
    </row>
    <row r="39" spans="1:54" s="145" customFormat="1" ht="33.75" customHeight="1" x14ac:dyDescent="0.45">
      <c r="D39" s="734" t="s">
        <v>169</v>
      </c>
      <c r="E39" s="735"/>
      <c r="F39" s="735"/>
      <c r="G39" s="735"/>
      <c r="H39" s="735"/>
      <c r="I39" s="736"/>
      <c r="J39" s="737"/>
      <c r="K39" s="738"/>
      <c r="L39" s="738"/>
      <c r="M39" s="738"/>
      <c r="N39" s="738"/>
      <c r="O39" s="738"/>
      <c r="P39" s="738"/>
      <c r="Q39" s="738"/>
      <c r="R39" s="738"/>
      <c r="S39" s="738"/>
      <c r="T39" s="738"/>
      <c r="U39" s="738"/>
      <c r="V39" s="738"/>
      <c r="W39" s="160"/>
      <c r="X39" s="161" t="s">
        <v>170</v>
      </c>
      <c r="AG39" s="734" t="s">
        <v>169</v>
      </c>
      <c r="AH39" s="735"/>
      <c r="AI39" s="735"/>
      <c r="AJ39" s="735"/>
      <c r="AK39" s="735"/>
      <c r="AL39" s="736"/>
      <c r="AM39" s="739">
        <v>6000000</v>
      </c>
      <c r="AN39" s="740"/>
      <c r="AO39" s="740"/>
      <c r="AP39" s="740"/>
      <c r="AQ39" s="740"/>
      <c r="AR39" s="740"/>
      <c r="AS39" s="740"/>
      <c r="AT39" s="740"/>
      <c r="AU39" s="740"/>
      <c r="AV39" s="740"/>
      <c r="AW39" s="740"/>
      <c r="AX39" s="740"/>
      <c r="AY39" s="740"/>
      <c r="AZ39" s="160"/>
      <c r="BA39" s="161" t="s">
        <v>170</v>
      </c>
    </row>
    <row r="40" spans="1:54" s="145" customFormat="1" ht="33.75" customHeight="1" x14ac:dyDescent="0.45">
      <c r="D40" s="734" t="s">
        <v>171</v>
      </c>
      <c r="E40" s="735"/>
      <c r="F40" s="735"/>
      <c r="G40" s="735"/>
      <c r="H40" s="735"/>
      <c r="I40" s="736"/>
      <c r="J40" s="737"/>
      <c r="K40" s="738"/>
      <c r="L40" s="738"/>
      <c r="M40" s="738"/>
      <c r="N40" s="738"/>
      <c r="O40" s="738"/>
      <c r="P40" s="738"/>
      <c r="Q40" s="738"/>
      <c r="R40" s="738"/>
      <c r="S40" s="738"/>
      <c r="T40" s="738"/>
      <c r="U40" s="738"/>
      <c r="V40" s="738"/>
      <c r="W40" s="160"/>
      <c r="X40" s="161" t="s">
        <v>170</v>
      </c>
      <c r="AG40" s="734" t="s">
        <v>171</v>
      </c>
      <c r="AH40" s="735"/>
      <c r="AI40" s="735"/>
      <c r="AJ40" s="735"/>
      <c r="AK40" s="735"/>
      <c r="AL40" s="736"/>
      <c r="AM40" s="739">
        <v>3000000</v>
      </c>
      <c r="AN40" s="740"/>
      <c r="AO40" s="740"/>
      <c r="AP40" s="740"/>
      <c r="AQ40" s="740"/>
      <c r="AR40" s="740"/>
      <c r="AS40" s="740"/>
      <c r="AT40" s="740"/>
      <c r="AU40" s="740"/>
      <c r="AV40" s="740"/>
      <c r="AW40" s="740"/>
      <c r="AX40" s="740"/>
      <c r="AY40" s="740"/>
      <c r="AZ40" s="160"/>
      <c r="BA40" s="161" t="s">
        <v>170</v>
      </c>
    </row>
    <row r="41" spans="1:54" s="145" customFormat="1" ht="14.7" customHeight="1" x14ac:dyDescent="0.45">
      <c r="D41" s="159"/>
      <c r="E41" s="159"/>
      <c r="F41" s="159"/>
      <c r="G41" s="159"/>
      <c r="H41" s="159"/>
      <c r="I41" s="159"/>
      <c r="J41" s="162"/>
      <c r="K41" s="162"/>
      <c r="L41" s="162"/>
      <c r="M41" s="162"/>
      <c r="N41" s="162"/>
      <c r="O41" s="162"/>
      <c r="P41" s="162"/>
      <c r="Q41" s="162"/>
      <c r="R41" s="162"/>
      <c r="S41" s="162"/>
      <c r="T41" s="162"/>
      <c r="U41" s="162"/>
      <c r="V41" s="162"/>
      <c r="W41" s="160"/>
      <c r="X41" s="163"/>
      <c r="AG41" s="159"/>
      <c r="AH41" s="159"/>
      <c r="AI41" s="159"/>
      <c r="AJ41" s="159"/>
      <c r="AK41" s="159"/>
      <c r="AL41" s="159"/>
      <c r="AM41" s="162"/>
      <c r="AN41" s="162"/>
      <c r="AO41" s="162"/>
      <c r="AP41" s="162"/>
      <c r="AQ41" s="162"/>
      <c r="AR41" s="162"/>
      <c r="AS41" s="162"/>
      <c r="AT41" s="162"/>
      <c r="AU41" s="162"/>
      <c r="AV41" s="162"/>
      <c r="AW41" s="162"/>
      <c r="AX41" s="162"/>
      <c r="AY41" s="162"/>
      <c r="AZ41" s="160"/>
      <c r="BA41" s="163"/>
    </row>
    <row r="42" spans="1:54" ht="18" customHeight="1" x14ac:dyDescent="0.45">
      <c r="D42" s="164" t="s">
        <v>172</v>
      </c>
      <c r="E42" s="157"/>
      <c r="F42" s="157"/>
      <c r="G42" s="157"/>
      <c r="H42" s="157"/>
      <c r="I42" s="157"/>
      <c r="J42" s="157"/>
      <c r="K42" s="157"/>
      <c r="L42" s="157"/>
      <c r="M42" s="157"/>
      <c r="N42" s="157"/>
      <c r="O42" s="157"/>
      <c r="P42" s="157"/>
      <c r="Q42" s="157"/>
      <c r="R42" s="157"/>
      <c r="S42" s="157"/>
      <c r="T42" s="157"/>
      <c r="U42" s="157"/>
      <c r="V42" s="157"/>
      <c r="W42" s="157"/>
      <c r="X42" s="158"/>
      <c r="AG42" s="164" t="s">
        <v>172</v>
      </c>
      <c r="AH42" s="157"/>
      <c r="AI42" s="157"/>
      <c r="AJ42" s="157"/>
      <c r="AK42" s="157"/>
      <c r="AL42" s="157"/>
      <c r="AM42" s="157"/>
      <c r="AN42" s="157"/>
      <c r="AO42" s="157"/>
      <c r="AP42" s="157"/>
      <c r="AQ42" s="157"/>
      <c r="AR42" s="157"/>
      <c r="AS42" s="157"/>
      <c r="AT42" s="157"/>
      <c r="AU42" s="157"/>
      <c r="AV42" s="157"/>
      <c r="AW42" s="157"/>
      <c r="AX42" s="157"/>
      <c r="AY42" s="157"/>
      <c r="AZ42" s="157"/>
      <c r="BA42" s="158"/>
      <c r="BB42" s="23"/>
    </row>
    <row r="43" spans="1:54" ht="18" customHeight="1" x14ac:dyDescent="0.45">
      <c r="D43" s="165" t="s">
        <v>173</v>
      </c>
      <c r="E43" s="219"/>
      <c r="F43" s="166"/>
      <c r="G43" s="166"/>
      <c r="H43" s="166"/>
      <c r="I43" s="166"/>
      <c r="J43" s="166"/>
      <c r="K43" s="166"/>
      <c r="L43" s="166"/>
      <c r="M43" s="166"/>
      <c r="N43" s="166"/>
      <c r="O43" s="166"/>
      <c r="P43" s="166"/>
      <c r="Q43" s="166"/>
      <c r="R43" s="166"/>
      <c r="S43" s="166"/>
      <c r="T43" s="166"/>
      <c r="U43" s="166"/>
      <c r="V43" s="166"/>
      <c r="W43" s="166"/>
      <c r="X43" s="167"/>
      <c r="AG43" s="165" t="s">
        <v>173</v>
      </c>
      <c r="AH43" s="166"/>
      <c r="AI43" s="166"/>
      <c r="AJ43" s="166"/>
      <c r="AK43" s="166"/>
      <c r="AL43" s="166"/>
      <c r="AM43" s="166"/>
      <c r="AN43" s="166"/>
      <c r="AO43" s="166"/>
      <c r="AP43" s="166"/>
      <c r="AQ43" s="166"/>
      <c r="AR43" s="166"/>
      <c r="AS43" s="166"/>
      <c r="AT43" s="166"/>
      <c r="AU43" s="166"/>
      <c r="AV43" s="166"/>
      <c r="AW43" s="166"/>
      <c r="AX43" s="166"/>
      <c r="AY43" s="166"/>
      <c r="AZ43" s="166"/>
      <c r="BA43" s="167"/>
      <c r="BB43" s="23"/>
    </row>
    <row r="44" spans="1:54" ht="18" customHeight="1" x14ac:dyDescent="0.45">
      <c r="D44" s="165" t="s">
        <v>173</v>
      </c>
      <c r="E44" s="219"/>
      <c r="F44" s="166"/>
      <c r="G44" s="166"/>
      <c r="H44" s="166"/>
      <c r="I44" s="166"/>
      <c r="J44" s="166"/>
      <c r="K44" s="166"/>
      <c r="L44" s="166"/>
      <c r="M44" s="166"/>
      <c r="N44" s="166"/>
      <c r="O44" s="166"/>
      <c r="P44" s="166"/>
      <c r="Q44" s="166"/>
      <c r="R44" s="166"/>
      <c r="S44" s="166"/>
      <c r="T44" s="166"/>
      <c r="U44" s="166"/>
      <c r="V44" s="166"/>
      <c r="W44" s="166"/>
      <c r="X44" s="167"/>
      <c r="AG44" s="165" t="s">
        <v>173</v>
      </c>
      <c r="AH44" s="166"/>
      <c r="AI44" s="166"/>
      <c r="AJ44" s="166"/>
      <c r="AK44" s="166"/>
      <c r="AL44" s="166"/>
      <c r="AM44" s="166"/>
      <c r="AN44" s="166"/>
      <c r="AO44" s="166"/>
      <c r="AP44" s="166"/>
      <c r="AQ44" s="166"/>
      <c r="AR44" s="166"/>
      <c r="AS44" s="166"/>
      <c r="AT44" s="166"/>
      <c r="AU44" s="166"/>
      <c r="AV44" s="166"/>
      <c r="AW44" s="166"/>
      <c r="AX44" s="166"/>
      <c r="AY44" s="166"/>
      <c r="AZ44" s="166"/>
      <c r="BA44" s="167"/>
      <c r="BB44" s="23"/>
    </row>
    <row r="45" spans="1:54" ht="18" customHeight="1" x14ac:dyDescent="0.45">
      <c r="D45" s="168" t="s">
        <v>173</v>
      </c>
      <c r="E45" s="169"/>
      <c r="F45" s="169"/>
      <c r="G45" s="169"/>
      <c r="H45" s="169"/>
      <c r="I45" s="169"/>
      <c r="J45" s="169"/>
      <c r="K45" s="169"/>
      <c r="L45" s="169"/>
      <c r="M45" s="169"/>
      <c r="N45" s="169"/>
      <c r="O45" s="169"/>
      <c r="P45" s="169"/>
      <c r="Q45" s="169"/>
      <c r="R45" s="169"/>
      <c r="S45" s="169"/>
      <c r="T45" s="169"/>
      <c r="U45" s="169"/>
      <c r="V45" s="169"/>
      <c r="W45" s="169"/>
      <c r="X45" s="170"/>
      <c r="AG45" s="168" t="s">
        <v>173</v>
      </c>
      <c r="AH45" s="169"/>
      <c r="AI45" s="169"/>
      <c r="AJ45" s="169"/>
      <c r="AK45" s="169"/>
      <c r="AL45" s="169"/>
      <c r="AM45" s="169"/>
      <c r="AN45" s="169"/>
      <c r="AO45" s="169"/>
      <c r="AP45" s="169"/>
      <c r="AQ45" s="169"/>
      <c r="AR45" s="169"/>
      <c r="AS45" s="169"/>
      <c r="AT45" s="169"/>
      <c r="AU45" s="169"/>
      <c r="AV45" s="169"/>
      <c r="AW45" s="169"/>
      <c r="AX45" s="169"/>
      <c r="AY45" s="169"/>
      <c r="AZ45" s="169"/>
      <c r="BA45" s="170"/>
      <c r="BB45" s="23"/>
    </row>
    <row r="46" spans="1:54" ht="18" customHeight="1" x14ac:dyDescent="0.45">
      <c r="D46" s="166"/>
      <c r="E46" s="166"/>
      <c r="F46" s="166"/>
      <c r="G46" s="166"/>
      <c r="H46" s="166"/>
      <c r="I46" s="166"/>
      <c r="J46" s="166"/>
      <c r="K46" s="166"/>
      <c r="L46" s="166"/>
      <c r="M46" s="166"/>
      <c r="N46" s="166"/>
      <c r="O46" s="166"/>
      <c r="P46" s="166"/>
      <c r="Q46" s="166"/>
      <c r="R46" s="166"/>
      <c r="S46" s="166"/>
      <c r="T46" s="166"/>
      <c r="U46" s="166"/>
      <c r="V46" s="166"/>
      <c r="W46" s="166"/>
      <c r="X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23"/>
    </row>
    <row r="47" spans="1:54" ht="52.5" customHeight="1" x14ac:dyDescent="0.45">
      <c r="D47" s="166"/>
      <c r="E47" s="751"/>
      <c r="F47" s="751"/>
      <c r="G47" s="751"/>
      <c r="H47" s="751"/>
      <c r="I47" s="751"/>
      <c r="J47" s="751"/>
      <c r="K47" s="751"/>
      <c r="L47" s="751"/>
      <c r="M47" s="751"/>
      <c r="N47" s="751"/>
      <c r="O47" s="751"/>
      <c r="P47" s="751"/>
      <c r="Q47" s="751"/>
      <c r="R47" s="751"/>
      <c r="S47" s="751"/>
      <c r="T47" s="751"/>
      <c r="U47" s="751"/>
      <c r="V47" s="751"/>
      <c r="W47" s="751"/>
      <c r="X47" s="751"/>
      <c r="AG47" s="751" t="s">
        <v>404</v>
      </c>
      <c r="AH47" s="751"/>
      <c r="AI47" s="751"/>
      <c r="AJ47" s="751"/>
      <c r="AK47" s="751"/>
      <c r="AL47" s="751"/>
      <c r="AM47" s="751"/>
      <c r="AN47" s="751"/>
      <c r="AO47" s="751"/>
      <c r="AP47" s="751"/>
      <c r="AQ47" s="751"/>
      <c r="AR47" s="751"/>
      <c r="AS47" s="751"/>
      <c r="AT47" s="751"/>
      <c r="AU47" s="751"/>
      <c r="AV47" s="751"/>
      <c r="AW47" s="751"/>
      <c r="AX47" s="751"/>
      <c r="AY47" s="751"/>
      <c r="AZ47" s="751"/>
      <c r="BA47" s="166"/>
      <c r="BB47" s="23"/>
    </row>
    <row r="48" spans="1:54" ht="9" customHeight="1" x14ac:dyDescent="0.45">
      <c r="D48" s="24"/>
      <c r="AG48" s="22" t="s">
        <v>174</v>
      </c>
    </row>
    <row r="49" spans="2:56" ht="9" customHeight="1" x14ac:dyDescent="0.45">
      <c r="U49" s="142"/>
      <c r="V49" s="142"/>
      <c r="Y49" s="95"/>
    </row>
    <row r="50" spans="2:56" s="171" customFormat="1" ht="11.1" customHeight="1" x14ac:dyDescent="0.45">
      <c r="B50" s="747"/>
      <c r="C50" s="747"/>
      <c r="D50" s="747"/>
      <c r="E50" s="747"/>
      <c r="F50" s="747"/>
      <c r="G50" s="747"/>
      <c r="H50" s="747"/>
      <c r="I50" s="747"/>
      <c r="J50" s="747"/>
      <c r="K50" s="747"/>
      <c r="L50" s="747"/>
      <c r="M50" s="747"/>
      <c r="N50" s="747"/>
      <c r="O50" s="747"/>
      <c r="P50" s="747"/>
      <c r="Q50" s="747"/>
      <c r="R50" s="747"/>
      <c r="S50" s="747"/>
      <c r="T50" s="747"/>
      <c r="U50" s="747"/>
      <c r="V50" s="747"/>
      <c r="W50" s="747"/>
      <c r="X50" s="747"/>
      <c r="Y50" s="747"/>
      <c r="Z50" s="747"/>
      <c r="AA50" s="172"/>
      <c r="AB50" s="172"/>
      <c r="AC50" s="172"/>
      <c r="AE50" s="748"/>
      <c r="AF50" s="748"/>
      <c r="AG50" s="748"/>
      <c r="AH50" s="748"/>
      <c r="AI50" s="748"/>
      <c r="AJ50" s="748"/>
      <c r="AK50" s="748"/>
      <c r="AL50" s="748"/>
      <c r="AM50" s="748"/>
      <c r="AN50" s="748"/>
      <c r="AO50" s="748"/>
      <c r="AP50" s="748"/>
      <c r="AQ50" s="748"/>
      <c r="AR50" s="748"/>
      <c r="AS50" s="748"/>
      <c r="AT50" s="748"/>
      <c r="AU50" s="748"/>
      <c r="AV50" s="748"/>
      <c r="AW50" s="748"/>
      <c r="AX50" s="748"/>
      <c r="AY50" s="748"/>
      <c r="AZ50" s="748"/>
      <c r="BA50" s="748"/>
      <c r="BB50" s="748"/>
      <c r="BC50" s="748"/>
      <c r="BD50" s="173"/>
    </row>
  </sheetData>
  <protectedRanges>
    <protectedRange sqref="AX12:AY12 AX18:AY18" name="範囲1_1"/>
    <protectedRange sqref="AX13:AY15 AX19:AY21" name="範囲1_2"/>
    <protectedRange sqref="AX24:AY27" name="範囲1_9"/>
    <protectedRange sqref="U12:V15" name="範囲1_1_2"/>
    <protectedRange sqref="U18:V21" name="範囲1_1_1_1"/>
    <protectedRange sqref="U24:V27" name="範囲1_1_2_1"/>
  </protectedRanges>
  <mergeCells count="95">
    <mergeCell ref="B50:Z50"/>
    <mergeCell ref="AE50:BC50"/>
    <mergeCell ref="AT38:AU38"/>
    <mergeCell ref="AW38:AX38"/>
    <mergeCell ref="D39:I39"/>
    <mergeCell ref="J39:V39"/>
    <mergeCell ref="AG39:AL39"/>
    <mergeCell ref="AM39:AY39"/>
    <mergeCell ref="D38:I38"/>
    <mergeCell ref="L38:O38"/>
    <mergeCell ref="Q38:R38"/>
    <mergeCell ref="T38:U38"/>
    <mergeCell ref="AG38:AL38"/>
    <mergeCell ref="AO38:AR38"/>
    <mergeCell ref="E47:X47"/>
    <mergeCell ref="AG47:AZ47"/>
    <mergeCell ref="AM36:BA36"/>
    <mergeCell ref="AM37:BA37"/>
    <mergeCell ref="D40:I40"/>
    <mergeCell ref="J40:V40"/>
    <mergeCell ref="AG40:AL40"/>
    <mergeCell ref="AM40:AY40"/>
    <mergeCell ref="D36:I36"/>
    <mergeCell ref="J36:X36"/>
    <mergeCell ref="AG36:AL36"/>
    <mergeCell ref="D37:I37"/>
    <mergeCell ref="J37:X37"/>
    <mergeCell ref="AG37:AL37"/>
    <mergeCell ref="D34:X34"/>
    <mergeCell ref="AG34:BA34"/>
    <mergeCell ref="D35:I35"/>
    <mergeCell ref="J35:X35"/>
    <mergeCell ref="AG35:AL35"/>
    <mergeCell ref="AM35:BA35"/>
    <mergeCell ref="D33:X33"/>
    <mergeCell ref="AG33:BA33"/>
    <mergeCell ref="M27:N27"/>
    <mergeCell ref="P27:X27"/>
    <mergeCell ref="AP27:AQ27"/>
    <mergeCell ref="AS27:BA27"/>
    <mergeCell ref="D29:X29"/>
    <mergeCell ref="AG29:BA29"/>
    <mergeCell ref="D32:L32"/>
    <mergeCell ref="M32:X32"/>
    <mergeCell ref="AG32:AO32"/>
    <mergeCell ref="AP32:BA32"/>
    <mergeCell ref="M21:N21"/>
    <mergeCell ref="P21:X21"/>
    <mergeCell ref="AP21:AQ21"/>
    <mergeCell ref="AS21:BA21"/>
    <mergeCell ref="M24:N24"/>
    <mergeCell ref="P24:X24"/>
    <mergeCell ref="AP24:AQ24"/>
    <mergeCell ref="AS24:BA24"/>
    <mergeCell ref="M25:N25"/>
    <mergeCell ref="P25:X25"/>
    <mergeCell ref="AP25:AQ25"/>
    <mergeCell ref="AS25:BA25"/>
    <mergeCell ref="M26:N26"/>
    <mergeCell ref="P26:X26"/>
    <mergeCell ref="AP26:AQ26"/>
    <mergeCell ref="AS26:BA26"/>
    <mergeCell ref="M20:N20"/>
    <mergeCell ref="P20:X20"/>
    <mergeCell ref="AP20:AQ20"/>
    <mergeCell ref="AS20:BA20"/>
    <mergeCell ref="M15:N15"/>
    <mergeCell ref="P15:X15"/>
    <mergeCell ref="AP15:AQ15"/>
    <mergeCell ref="AS15:BA15"/>
    <mergeCell ref="M18:N18"/>
    <mergeCell ref="P18:X18"/>
    <mergeCell ref="AP18:AQ18"/>
    <mergeCell ref="AS18:BA18"/>
    <mergeCell ref="M12:N12"/>
    <mergeCell ref="P12:X12"/>
    <mergeCell ref="AP12:AQ12"/>
    <mergeCell ref="AS12:BA12"/>
    <mergeCell ref="M19:N19"/>
    <mergeCell ref="P19:X19"/>
    <mergeCell ref="AP19:AQ19"/>
    <mergeCell ref="AS19:BA19"/>
    <mergeCell ref="M13:N13"/>
    <mergeCell ref="P13:X13"/>
    <mergeCell ref="AP13:AQ13"/>
    <mergeCell ref="AS13:BA13"/>
    <mergeCell ref="M14:N14"/>
    <mergeCell ref="P14:X14"/>
    <mergeCell ref="AP14:AQ14"/>
    <mergeCell ref="AS14:BA14"/>
    <mergeCell ref="B2:C2"/>
    <mergeCell ref="S5:Y5"/>
    <mergeCell ref="AV5:BB5"/>
    <mergeCell ref="R7:S7"/>
    <mergeCell ref="AU7:AV7"/>
  </mergeCells>
  <phoneticPr fontId="3"/>
  <conditionalFormatting sqref="L38:O38 Q38:R38 T38:U38 J39:V40">
    <cfRule type="cellIs" dxfId="15" priority="1" operator="notEqual">
      <formula>""</formula>
    </cfRule>
  </conditionalFormatting>
  <pageMargins left="0.7" right="0.7" top="0.75" bottom="0.75" header="0.3" footer="0.3"/>
  <pageSetup paperSize="9" scale="89" orientation="portrait" verticalDpi="1200" r:id="rId1"/>
  <rowBreaks count="1" manualBreakCount="1">
    <brk id="49"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8F69-C09F-440D-B813-2FC6DFF0564D}">
  <sheetPr>
    <pageSetUpPr fitToPage="1"/>
  </sheetPr>
  <dimension ref="A3:AO92"/>
  <sheetViews>
    <sheetView zoomScale="85" zoomScaleNormal="85" zoomScaleSheetLayoutView="100" workbookViewId="0"/>
  </sheetViews>
  <sheetFormatPr defaultColWidth="9" defaultRowHeight="13.2" x14ac:dyDescent="0.45"/>
  <cols>
    <col min="1" max="1" width="1.19921875" style="25" customWidth="1"/>
    <col min="2" max="12" width="8.59765625" style="25" customWidth="1"/>
    <col min="13" max="39" width="9" style="25"/>
    <col min="40" max="41" width="17.19921875" style="26" customWidth="1"/>
    <col min="42" max="16384" width="9" style="25"/>
  </cols>
  <sheetData>
    <row r="3" spans="1:41" x14ac:dyDescent="0.45">
      <c r="L3" s="26"/>
    </row>
    <row r="4" spans="1:41" s="19" customFormat="1" ht="19.95" customHeight="1" x14ac:dyDescent="0.45">
      <c r="B4" s="27"/>
      <c r="C4" s="20" t="s">
        <v>112</v>
      </c>
      <c r="AN4" s="21"/>
      <c r="AO4" s="21"/>
    </row>
    <row r="5" spans="1:41" s="19" customFormat="1" ht="19.95" customHeight="1" x14ac:dyDescent="0.45">
      <c r="B5" s="28"/>
      <c r="C5" s="20" t="s">
        <v>142</v>
      </c>
      <c r="AN5" s="21"/>
      <c r="AO5" s="21"/>
    </row>
    <row r="6" spans="1:41" s="19" customFormat="1" ht="19.95" customHeight="1" x14ac:dyDescent="0.45">
      <c r="AN6" s="21"/>
      <c r="AO6" s="21"/>
    </row>
    <row r="7" spans="1:41" ht="19.95" customHeight="1" x14ac:dyDescent="0.45">
      <c r="A7" s="29"/>
      <c r="L7" s="26"/>
    </row>
    <row r="8" spans="1:41" ht="19.95" customHeight="1" x14ac:dyDescent="0.45">
      <c r="A8" s="30"/>
      <c r="B8" s="175" t="s">
        <v>175</v>
      </c>
      <c r="C8" s="65"/>
      <c r="D8" s="65"/>
      <c r="E8" s="65"/>
      <c r="F8" s="65"/>
      <c r="G8" s="65"/>
      <c r="H8" s="65"/>
      <c r="I8" s="752" t="str">
        <f>IF(入力シート!E5="","年　　月　　日",入力シート!E5)</f>
        <v>年　　月　　日</v>
      </c>
      <c r="J8" s="752"/>
      <c r="K8" s="752"/>
      <c r="L8" s="753"/>
      <c r="P8" s="175" t="s">
        <v>175</v>
      </c>
      <c r="Q8" s="177"/>
      <c r="R8" s="177"/>
      <c r="S8" s="65"/>
      <c r="T8" s="65"/>
      <c r="U8" s="65"/>
      <c r="V8" s="65"/>
      <c r="W8" s="752">
        <v>45607</v>
      </c>
      <c r="X8" s="752"/>
      <c r="Y8" s="752"/>
      <c r="Z8" s="753"/>
    </row>
    <row r="9" spans="1:41" ht="19.95" customHeight="1" x14ac:dyDescent="0.45">
      <c r="A9" s="30"/>
      <c r="B9" s="754" t="s">
        <v>176</v>
      </c>
      <c r="C9" s="755"/>
      <c r="D9" s="755"/>
      <c r="E9" s="755"/>
      <c r="F9" s="755"/>
      <c r="G9" s="755"/>
      <c r="H9" s="755"/>
      <c r="I9" s="755"/>
      <c r="J9" s="755"/>
      <c r="K9" s="755"/>
      <c r="L9" s="756"/>
      <c r="P9" s="754" t="s">
        <v>176</v>
      </c>
      <c r="Q9" s="755"/>
      <c r="R9" s="755"/>
      <c r="S9" s="755"/>
      <c r="T9" s="755"/>
      <c r="U9" s="755"/>
      <c r="V9" s="755"/>
      <c r="W9" s="755"/>
      <c r="X9" s="755"/>
      <c r="Y9" s="755"/>
      <c r="Z9" s="756"/>
    </row>
    <row r="10" spans="1:41" ht="19.95" customHeight="1" x14ac:dyDescent="0.45">
      <c r="A10" s="29"/>
      <c r="B10" s="757"/>
      <c r="C10" s="758"/>
      <c r="D10" s="758"/>
      <c r="E10" s="758"/>
      <c r="F10" s="758"/>
      <c r="G10" s="758"/>
      <c r="H10" s="758"/>
      <c r="I10" s="758"/>
      <c r="J10" s="758"/>
      <c r="K10" s="758"/>
      <c r="L10" s="759"/>
      <c r="P10" s="757"/>
      <c r="Q10" s="758"/>
      <c r="R10" s="758"/>
      <c r="S10" s="758"/>
      <c r="T10" s="758"/>
      <c r="U10" s="758"/>
      <c r="V10" s="758"/>
      <c r="W10" s="758"/>
      <c r="X10" s="758"/>
      <c r="Y10" s="758"/>
      <c r="Z10" s="759"/>
    </row>
    <row r="11" spans="1:41" ht="19.95" customHeight="1" x14ac:dyDescent="0.45">
      <c r="A11" s="29"/>
      <c r="B11" s="121"/>
      <c r="C11" s="122"/>
      <c r="D11" s="122"/>
      <c r="E11" s="122"/>
      <c r="F11" s="122"/>
      <c r="G11" s="122"/>
      <c r="H11" s="122"/>
      <c r="I11" s="122"/>
      <c r="J11" s="122"/>
      <c r="K11" s="122"/>
      <c r="L11" s="123"/>
      <c r="P11" s="217" t="s">
        <v>177</v>
      </c>
      <c r="Q11" s="122"/>
      <c r="R11" s="122"/>
      <c r="S11" s="122"/>
      <c r="T11" s="122"/>
      <c r="U11" s="122"/>
      <c r="V11" s="122"/>
      <c r="W11" s="122"/>
      <c r="X11" s="122"/>
      <c r="Y11" s="122"/>
      <c r="Z11" s="123"/>
    </row>
    <row r="12" spans="1:41" ht="19.95" customHeight="1" x14ac:dyDescent="0.45">
      <c r="A12" s="30"/>
      <c r="B12" s="124"/>
      <c r="C12" s="125"/>
      <c r="D12" s="125"/>
      <c r="E12" s="125"/>
      <c r="F12" s="125"/>
      <c r="G12" s="125"/>
      <c r="H12" s="125"/>
      <c r="I12" s="125"/>
      <c r="J12" s="125"/>
      <c r="K12" s="125"/>
      <c r="L12" s="126"/>
      <c r="P12" s="218" t="s">
        <v>178</v>
      </c>
      <c r="Q12" s="125"/>
      <c r="R12" s="125"/>
      <c r="S12" s="125"/>
      <c r="T12" s="125"/>
      <c r="U12" s="125"/>
      <c r="V12" s="125"/>
      <c r="W12" s="125"/>
      <c r="X12" s="125"/>
      <c r="Y12" s="125"/>
      <c r="Z12" s="126"/>
      <c r="AM12" s="26"/>
    </row>
    <row r="13" spans="1:41" ht="19.95" customHeight="1" x14ac:dyDescent="0.45">
      <c r="A13" s="30"/>
      <c r="B13" s="124"/>
      <c r="C13" s="125"/>
      <c r="D13" s="125"/>
      <c r="E13" s="125"/>
      <c r="F13" s="125"/>
      <c r="G13" s="125"/>
      <c r="H13" s="125"/>
      <c r="I13" s="125"/>
      <c r="J13" s="125"/>
      <c r="K13" s="125"/>
      <c r="L13" s="126"/>
      <c r="P13" s="218" t="s">
        <v>179</v>
      </c>
      <c r="Q13" s="125"/>
      <c r="R13" s="125"/>
      <c r="S13" s="125"/>
      <c r="T13" s="125"/>
      <c r="U13" s="125"/>
      <c r="V13" s="125"/>
      <c r="W13" s="125"/>
      <c r="X13" s="125"/>
      <c r="Y13" s="125"/>
      <c r="Z13" s="126"/>
      <c r="AM13" s="26"/>
      <c r="AN13" s="760"/>
      <c r="AO13" s="761"/>
    </row>
    <row r="14" spans="1:41" ht="19.95" customHeight="1" x14ac:dyDescent="0.45">
      <c r="A14" s="30"/>
      <c r="B14" s="124"/>
      <c r="C14" s="125"/>
      <c r="D14" s="125"/>
      <c r="E14" s="125"/>
      <c r="F14" s="125"/>
      <c r="G14" s="125"/>
      <c r="H14" s="125"/>
      <c r="I14" s="125"/>
      <c r="J14" s="125"/>
      <c r="K14" s="125"/>
      <c r="L14" s="126"/>
      <c r="P14" s="218" t="s">
        <v>180</v>
      </c>
      <c r="Q14" s="125"/>
      <c r="R14" s="125"/>
      <c r="S14" s="125"/>
      <c r="T14" s="125"/>
      <c r="U14" s="125"/>
      <c r="V14" s="125"/>
      <c r="W14" s="125"/>
      <c r="X14" s="125"/>
      <c r="Y14" s="125"/>
      <c r="Z14" s="126"/>
      <c r="AM14" s="26"/>
    </row>
    <row r="15" spans="1:41" ht="19.95" customHeight="1" x14ac:dyDescent="0.45">
      <c r="A15" s="30"/>
      <c r="B15" s="124"/>
      <c r="C15" s="125"/>
      <c r="D15" s="125"/>
      <c r="E15" s="125"/>
      <c r="F15" s="125"/>
      <c r="G15" s="125"/>
      <c r="H15" s="125"/>
      <c r="I15" s="125"/>
      <c r="J15" s="125"/>
      <c r="K15" s="125"/>
      <c r="L15" s="126"/>
      <c r="M15" s="85"/>
      <c r="P15" s="218" t="s">
        <v>181</v>
      </c>
      <c r="Q15" s="125"/>
      <c r="R15" s="125"/>
      <c r="S15" s="125"/>
      <c r="T15" s="125"/>
      <c r="U15" s="125"/>
      <c r="V15" s="125"/>
      <c r="W15" s="125"/>
      <c r="X15" s="125"/>
      <c r="Y15" s="125"/>
      <c r="Z15" s="126"/>
      <c r="AM15" s="26"/>
    </row>
    <row r="16" spans="1:41" ht="19.95" customHeight="1" x14ac:dyDescent="0.45">
      <c r="A16" s="29"/>
      <c r="B16" s="124"/>
      <c r="C16" s="125"/>
      <c r="D16" s="125"/>
      <c r="E16" s="125"/>
      <c r="F16" s="125"/>
      <c r="G16" s="125"/>
      <c r="H16" s="125"/>
      <c r="I16" s="125"/>
      <c r="J16" s="125"/>
      <c r="K16" s="125"/>
      <c r="L16" s="126"/>
      <c r="M16" s="85"/>
      <c r="P16" s="218" t="s">
        <v>182</v>
      </c>
      <c r="Q16" s="125"/>
      <c r="R16" s="125"/>
      <c r="S16" s="125"/>
      <c r="T16" s="125"/>
      <c r="U16" s="125"/>
      <c r="V16" s="125"/>
      <c r="W16" s="125"/>
      <c r="X16" s="125"/>
      <c r="Y16" s="125"/>
      <c r="Z16" s="126"/>
    </row>
    <row r="17" spans="1:26" ht="19.95" customHeight="1" x14ac:dyDescent="0.45">
      <c r="A17" s="29"/>
      <c r="B17" s="124"/>
      <c r="C17" s="125"/>
      <c r="D17" s="125"/>
      <c r="E17" s="125"/>
      <c r="F17" s="125"/>
      <c r="G17" s="125"/>
      <c r="H17" s="125"/>
      <c r="I17" s="125"/>
      <c r="J17" s="125"/>
      <c r="K17" s="125"/>
      <c r="L17" s="126"/>
      <c r="P17" s="218" t="s">
        <v>183</v>
      </c>
      <c r="Q17" s="125"/>
      <c r="R17" s="125"/>
      <c r="S17" s="125"/>
      <c r="T17" s="125"/>
      <c r="U17" s="125"/>
      <c r="V17" s="125"/>
      <c r="W17" s="125"/>
      <c r="X17" s="125"/>
      <c r="Y17" s="125"/>
      <c r="Z17" s="126"/>
    </row>
    <row r="18" spans="1:26" ht="19.95" customHeight="1" x14ac:dyDescent="0.45">
      <c r="A18" s="29"/>
      <c r="B18" s="124"/>
      <c r="C18" s="125"/>
      <c r="D18" s="125"/>
      <c r="E18" s="125"/>
      <c r="F18" s="125"/>
      <c r="G18" s="125"/>
      <c r="H18" s="125"/>
      <c r="I18" s="125"/>
      <c r="J18" s="125"/>
      <c r="K18" s="125"/>
      <c r="L18" s="126"/>
      <c r="P18" s="218" t="s">
        <v>184</v>
      </c>
      <c r="Q18" s="125"/>
      <c r="R18" s="125"/>
      <c r="S18" s="125"/>
      <c r="T18" s="125"/>
      <c r="U18" s="125"/>
      <c r="V18" s="125"/>
      <c r="W18" s="125"/>
      <c r="X18" s="125"/>
      <c r="Y18" s="125"/>
      <c r="Z18" s="126"/>
    </row>
    <row r="19" spans="1:26" ht="19.95" customHeight="1" x14ac:dyDescent="0.45">
      <c r="A19" s="29"/>
      <c r="B19" s="124"/>
      <c r="C19" s="125"/>
      <c r="D19" s="125"/>
      <c r="E19" s="125"/>
      <c r="F19" s="125"/>
      <c r="G19" s="125"/>
      <c r="H19" s="125"/>
      <c r="I19" s="125"/>
      <c r="J19" s="125"/>
      <c r="K19" s="125"/>
      <c r="L19" s="126"/>
      <c r="P19" s="218" t="s">
        <v>185</v>
      </c>
      <c r="Q19" s="125"/>
      <c r="R19" s="125"/>
      <c r="S19" s="125"/>
      <c r="T19" s="125"/>
      <c r="U19" s="125"/>
      <c r="V19" s="125"/>
      <c r="W19" s="125"/>
      <c r="X19" s="125"/>
      <c r="Y19" s="125"/>
      <c r="Z19" s="126"/>
    </row>
    <row r="20" spans="1:26" ht="19.95" customHeight="1" x14ac:dyDescent="0.45">
      <c r="A20" s="29"/>
      <c r="B20" s="124"/>
      <c r="C20" s="125"/>
      <c r="D20" s="125"/>
      <c r="E20" s="125"/>
      <c r="F20" s="125"/>
      <c r="G20" s="125"/>
      <c r="H20" s="125"/>
      <c r="I20" s="125"/>
      <c r="J20" s="125"/>
      <c r="K20" s="125"/>
      <c r="L20" s="126"/>
      <c r="P20" s="124"/>
      <c r="Q20" s="125"/>
      <c r="R20" s="125"/>
      <c r="S20" s="125"/>
      <c r="T20" s="125"/>
      <c r="U20" s="125"/>
      <c r="V20" s="125"/>
      <c r="W20" s="125"/>
      <c r="X20" s="125"/>
      <c r="Y20" s="125"/>
      <c r="Z20" s="126"/>
    </row>
    <row r="21" spans="1:26" ht="19.95" customHeight="1" x14ac:dyDescent="0.45">
      <c r="A21" s="29"/>
      <c r="B21" s="124"/>
      <c r="C21" s="125"/>
      <c r="D21" s="125"/>
      <c r="E21" s="125"/>
      <c r="F21" s="125"/>
      <c r="G21" s="125"/>
      <c r="H21" s="125"/>
      <c r="I21" s="125"/>
      <c r="J21" s="125"/>
      <c r="K21" s="125"/>
      <c r="L21" s="126"/>
      <c r="P21" s="124"/>
      <c r="Q21" s="125"/>
      <c r="R21" s="125"/>
      <c r="S21" s="125"/>
      <c r="T21" s="125"/>
      <c r="U21" s="125"/>
      <c r="V21" s="125"/>
      <c r="W21" s="125"/>
      <c r="X21" s="125"/>
      <c r="Y21" s="125"/>
      <c r="Z21" s="126"/>
    </row>
    <row r="22" spans="1:26" ht="19.95" customHeight="1" x14ac:dyDescent="0.45">
      <c r="A22" s="29"/>
      <c r="B22" s="124"/>
      <c r="C22" s="125"/>
      <c r="D22" s="125"/>
      <c r="E22" s="125"/>
      <c r="F22" s="125"/>
      <c r="G22" s="125"/>
      <c r="H22" s="125"/>
      <c r="I22" s="125"/>
      <c r="J22" s="125"/>
      <c r="K22" s="125"/>
      <c r="L22" s="126"/>
      <c r="P22" s="124"/>
      <c r="Q22" s="125"/>
      <c r="R22" s="125"/>
      <c r="S22" s="125"/>
      <c r="T22" s="125"/>
      <c r="U22" s="125"/>
      <c r="V22" s="125"/>
      <c r="W22" s="125"/>
      <c r="X22" s="125"/>
      <c r="Y22" s="125"/>
      <c r="Z22" s="126"/>
    </row>
    <row r="23" spans="1:26" ht="19.95" customHeight="1" x14ac:dyDescent="0.45">
      <c r="A23" s="29"/>
      <c r="B23" s="124"/>
      <c r="C23" s="125"/>
      <c r="D23" s="125"/>
      <c r="E23" s="125"/>
      <c r="F23" s="125"/>
      <c r="G23" s="125"/>
      <c r="H23" s="125"/>
      <c r="I23" s="125"/>
      <c r="J23" s="125"/>
      <c r="K23" s="125"/>
      <c r="L23" s="126"/>
      <c r="P23" s="124"/>
      <c r="Q23" s="125"/>
      <c r="R23" s="125"/>
      <c r="S23" s="125"/>
      <c r="T23" s="125"/>
      <c r="U23" s="125"/>
      <c r="V23" s="125"/>
      <c r="W23" s="125"/>
      <c r="X23" s="125"/>
      <c r="Y23" s="125"/>
      <c r="Z23" s="126"/>
    </row>
    <row r="24" spans="1:26" ht="19.95" customHeight="1" x14ac:dyDescent="0.45">
      <c r="A24" s="29"/>
      <c r="B24" s="124"/>
      <c r="C24" s="125"/>
      <c r="D24" s="125"/>
      <c r="E24" s="125"/>
      <c r="F24" s="125"/>
      <c r="G24" s="125"/>
      <c r="H24" s="125"/>
      <c r="I24" s="125"/>
      <c r="J24" s="125"/>
      <c r="K24" s="125"/>
      <c r="L24" s="126"/>
      <c r="P24" s="124"/>
      <c r="Q24" s="125"/>
      <c r="R24" s="125"/>
      <c r="S24" s="125"/>
      <c r="T24" s="125"/>
      <c r="U24" s="125"/>
      <c r="V24" s="125"/>
      <c r="W24" s="125"/>
      <c r="X24" s="125"/>
      <c r="Y24" s="125"/>
      <c r="Z24" s="126"/>
    </row>
    <row r="25" spans="1:26" ht="19.95" customHeight="1" x14ac:dyDescent="0.45">
      <c r="A25" s="29"/>
      <c r="B25" s="124"/>
      <c r="C25" s="125"/>
      <c r="D25" s="125"/>
      <c r="E25" s="125"/>
      <c r="F25" s="125"/>
      <c r="G25" s="125"/>
      <c r="H25" s="125"/>
      <c r="I25" s="125"/>
      <c r="J25" s="125"/>
      <c r="K25" s="125"/>
      <c r="L25" s="126"/>
      <c r="P25" s="124"/>
      <c r="Q25" s="125"/>
      <c r="R25" s="125"/>
      <c r="S25" s="125"/>
      <c r="T25" s="125"/>
      <c r="U25" s="125"/>
      <c r="V25" s="125"/>
      <c r="W25" s="125"/>
      <c r="X25" s="125"/>
      <c r="Y25" s="125"/>
      <c r="Z25" s="126"/>
    </row>
    <row r="26" spans="1:26" ht="19.95" customHeight="1" x14ac:dyDescent="0.45">
      <c r="A26" s="29"/>
      <c r="B26" s="124"/>
      <c r="C26" s="125"/>
      <c r="D26" s="125"/>
      <c r="E26" s="125"/>
      <c r="F26" s="125"/>
      <c r="G26" s="125"/>
      <c r="H26" s="125"/>
      <c r="I26" s="125"/>
      <c r="J26" s="125"/>
      <c r="K26" s="125"/>
      <c r="L26" s="126"/>
      <c r="P26" s="124"/>
      <c r="Q26" s="125"/>
      <c r="R26" s="125"/>
      <c r="S26" s="125"/>
      <c r="T26" s="125"/>
      <c r="U26" s="125"/>
      <c r="V26" s="125"/>
      <c r="W26" s="125"/>
      <c r="X26" s="125"/>
      <c r="Y26" s="125"/>
      <c r="Z26" s="126"/>
    </row>
    <row r="27" spans="1:26" ht="19.95" customHeight="1" x14ac:dyDescent="0.45">
      <c r="A27" s="29"/>
      <c r="B27" s="124"/>
      <c r="C27" s="125"/>
      <c r="D27" s="125"/>
      <c r="E27" s="125"/>
      <c r="F27" s="125"/>
      <c r="G27" s="125"/>
      <c r="H27" s="125"/>
      <c r="I27" s="125"/>
      <c r="J27" s="125"/>
      <c r="K27" s="125"/>
      <c r="L27" s="126"/>
      <c r="P27" s="124"/>
      <c r="Q27" s="125"/>
      <c r="R27" s="125"/>
      <c r="S27" s="125"/>
      <c r="T27" s="125"/>
      <c r="U27" s="125"/>
      <c r="V27" s="125"/>
      <c r="W27" s="125"/>
      <c r="X27" s="125"/>
      <c r="Y27" s="125"/>
      <c r="Z27" s="126"/>
    </row>
    <row r="28" spans="1:26" ht="19.95" customHeight="1" x14ac:dyDescent="0.45">
      <c r="A28" s="29"/>
      <c r="B28" s="124"/>
      <c r="C28" s="125"/>
      <c r="D28" s="125"/>
      <c r="E28" s="125"/>
      <c r="F28" s="125"/>
      <c r="G28" s="125"/>
      <c r="H28" s="125"/>
      <c r="I28" s="125"/>
      <c r="J28" s="125"/>
      <c r="K28" s="125"/>
      <c r="L28" s="126"/>
      <c r="P28" s="124"/>
      <c r="Q28" s="125"/>
      <c r="R28" s="125"/>
      <c r="S28" s="125"/>
      <c r="T28" s="125"/>
      <c r="U28" s="125"/>
      <c r="V28" s="125"/>
      <c r="W28" s="125"/>
      <c r="X28" s="125"/>
      <c r="Y28" s="125"/>
      <c r="Z28" s="126"/>
    </row>
    <row r="29" spans="1:26" ht="19.95" customHeight="1" x14ac:dyDescent="0.45">
      <c r="A29" s="29"/>
      <c r="B29" s="124"/>
      <c r="C29" s="125"/>
      <c r="D29" s="125"/>
      <c r="E29" s="125"/>
      <c r="F29" s="125"/>
      <c r="G29" s="125"/>
      <c r="H29" s="125"/>
      <c r="I29" s="125"/>
      <c r="J29" s="125"/>
      <c r="K29" s="125"/>
      <c r="L29" s="126"/>
      <c r="P29" s="124"/>
      <c r="Q29" s="125"/>
      <c r="R29" s="125"/>
      <c r="S29" s="125"/>
      <c r="T29" s="125"/>
      <c r="U29" s="125"/>
      <c r="V29" s="125"/>
      <c r="W29" s="125"/>
      <c r="X29" s="125"/>
      <c r="Y29" s="125"/>
      <c r="Z29" s="126"/>
    </row>
    <row r="30" spans="1:26" ht="19.95" customHeight="1" x14ac:dyDescent="0.45">
      <c r="A30" s="29"/>
      <c r="B30" s="124"/>
      <c r="C30" s="125"/>
      <c r="D30" s="125"/>
      <c r="E30" s="125"/>
      <c r="F30" s="125"/>
      <c r="G30" s="125"/>
      <c r="H30" s="125"/>
      <c r="I30" s="125"/>
      <c r="J30" s="125"/>
      <c r="K30" s="125"/>
      <c r="L30" s="126"/>
      <c r="P30" s="124"/>
      <c r="Q30" s="125"/>
      <c r="R30" s="125"/>
      <c r="S30" s="125"/>
      <c r="T30" s="125"/>
      <c r="U30" s="125"/>
      <c r="V30" s="125"/>
      <c r="W30" s="125"/>
      <c r="X30" s="125"/>
      <c r="Y30" s="125"/>
      <c r="Z30" s="126"/>
    </row>
    <row r="31" spans="1:26" ht="19.95" customHeight="1" x14ac:dyDescent="0.45">
      <c r="A31" s="29"/>
      <c r="B31" s="124"/>
      <c r="C31" s="125"/>
      <c r="D31" s="125"/>
      <c r="E31" s="125"/>
      <c r="F31" s="125"/>
      <c r="G31" s="125"/>
      <c r="H31" s="125"/>
      <c r="I31" s="125"/>
      <c r="J31" s="125"/>
      <c r="K31" s="125"/>
      <c r="L31" s="126"/>
      <c r="P31" s="186"/>
      <c r="Q31" s="125"/>
      <c r="R31" s="125"/>
      <c r="S31" s="125"/>
      <c r="T31" s="125"/>
      <c r="U31" s="125"/>
      <c r="V31" s="125"/>
      <c r="W31" s="125"/>
      <c r="X31" s="125"/>
      <c r="Y31" s="125"/>
      <c r="Z31" s="126"/>
    </row>
    <row r="32" spans="1:26" ht="19.95" customHeight="1" x14ac:dyDescent="0.45">
      <c r="A32" s="29"/>
      <c r="B32" s="124"/>
      <c r="C32" s="125"/>
      <c r="D32" s="125"/>
      <c r="E32" s="125"/>
      <c r="F32" s="125"/>
      <c r="G32" s="125"/>
      <c r="H32" s="125"/>
      <c r="I32" s="125"/>
      <c r="J32" s="125"/>
      <c r="K32" s="125"/>
      <c r="L32" s="126"/>
      <c r="P32" s="186"/>
      <c r="Q32" s="125"/>
      <c r="R32" s="125"/>
      <c r="S32" s="125"/>
      <c r="T32" s="125"/>
      <c r="U32" s="125"/>
      <c r="V32" s="125"/>
      <c r="W32" s="125"/>
      <c r="X32" s="125"/>
      <c r="Y32" s="125"/>
      <c r="Z32" s="126"/>
    </row>
    <row r="33" spans="1:26" ht="19.95" customHeight="1" x14ac:dyDescent="0.45">
      <c r="A33" s="29"/>
      <c r="B33" s="124"/>
      <c r="C33" s="125"/>
      <c r="D33" s="125"/>
      <c r="E33" s="125"/>
      <c r="F33" s="125"/>
      <c r="G33" s="125"/>
      <c r="H33" s="125"/>
      <c r="I33" s="125"/>
      <c r="J33" s="125"/>
      <c r="K33" s="125"/>
      <c r="L33" s="126"/>
      <c r="P33" s="186"/>
      <c r="Q33" s="125"/>
      <c r="R33" s="125"/>
      <c r="S33" s="125"/>
      <c r="T33" s="125"/>
      <c r="U33" s="125"/>
      <c r="V33" s="125"/>
      <c r="W33" s="125"/>
      <c r="X33" s="125"/>
      <c r="Y33" s="125"/>
      <c r="Z33" s="126"/>
    </row>
    <row r="34" spans="1:26" ht="19.95" customHeight="1" x14ac:dyDescent="0.45">
      <c r="A34" s="29"/>
      <c r="B34" s="124"/>
      <c r="C34" s="125"/>
      <c r="D34" s="125"/>
      <c r="E34" s="125"/>
      <c r="F34" s="125"/>
      <c r="G34" s="125"/>
      <c r="H34" s="125"/>
      <c r="I34" s="125"/>
      <c r="J34" s="125"/>
      <c r="K34" s="125"/>
      <c r="L34" s="126"/>
      <c r="P34" s="186"/>
      <c r="Q34" s="125"/>
      <c r="R34" s="125"/>
      <c r="S34" s="125"/>
      <c r="T34" s="125"/>
      <c r="U34" s="125"/>
      <c r="V34" s="125"/>
      <c r="W34" s="125"/>
      <c r="X34" s="125"/>
      <c r="Y34" s="125"/>
      <c r="Z34" s="126"/>
    </row>
    <row r="35" spans="1:26" ht="19.95" customHeight="1" x14ac:dyDescent="0.45">
      <c r="A35" s="29"/>
      <c r="B35" s="124"/>
      <c r="C35" s="125"/>
      <c r="D35" s="125"/>
      <c r="E35" s="125"/>
      <c r="F35" s="125"/>
      <c r="G35" s="125"/>
      <c r="H35" s="125"/>
      <c r="I35" s="125"/>
      <c r="J35" s="125"/>
      <c r="K35" s="125"/>
      <c r="L35" s="126"/>
      <c r="P35" s="124"/>
      <c r="Q35" s="125"/>
      <c r="R35" s="125"/>
      <c r="S35" s="125"/>
      <c r="T35" s="125"/>
      <c r="U35" s="125"/>
      <c r="V35" s="125"/>
      <c r="W35" s="125"/>
      <c r="X35" s="125"/>
      <c r="Y35" s="125"/>
      <c r="Z35" s="126"/>
    </row>
    <row r="36" spans="1:26" ht="19.95" customHeight="1" x14ac:dyDescent="0.45">
      <c r="A36" s="29"/>
      <c r="B36" s="124"/>
      <c r="C36" s="125"/>
      <c r="D36" s="125"/>
      <c r="E36" s="125"/>
      <c r="F36" s="125"/>
      <c r="G36" s="125"/>
      <c r="H36" s="125"/>
      <c r="I36" s="125"/>
      <c r="J36" s="125"/>
      <c r="K36" s="125"/>
      <c r="L36" s="126"/>
      <c r="P36" s="124"/>
      <c r="Q36" s="125"/>
      <c r="R36" s="125"/>
      <c r="S36" s="125"/>
      <c r="T36" s="125"/>
      <c r="U36" s="125"/>
      <c r="V36" s="125"/>
      <c r="W36" s="125"/>
      <c r="X36" s="125"/>
      <c r="Y36" s="125"/>
      <c r="Z36" s="126"/>
    </row>
    <row r="37" spans="1:26" ht="19.95" customHeight="1" x14ac:dyDescent="0.45">
      <c r="A37" s="29"/>
      <c r="B37" s="124"/>
      <c r="C37" s="125"/>
      <c r="D37" s="125"/>
      <c r="E37" s="125"/>
      <c r="F37" s="125"/>
      <c r="G37" s="125"/>
      <c r="H37" s="125"/>
      <c r="I37" s="125"/>
      <c r="J37" s="125"/>
      <c r="K37" s="125"/>
      <c r="L37" s="126"/>
      <c r="P37" s="124"/>
      <c r="Q37" s="125"/>
      <c r="R37" s="125"/>
      <c r="S37" s="125"/>
      <c r="T37" s="125"/>
      <c r="U37" s="125"/>
      <c r="V37" s="125"/>
      <c r="W37" s="125"/>
      <c r="X37" s="125"/>
      <c r="Y37" s="125"/>
      <c r="Z37" s="126"/>
    </row>
    <row r="38" spans="1:26" ht="19.95" customHeight="1" x14ac:dyDescent="0.45">
      <c r="A38" s="29"/>
      <c r="B38" s="124"/>
      <c r="C38" s="125"/>
      <c r="D38" s="125"/>
      <c r="E38" s="125"/>
      <c r="F38" s="125"/>
      <c r="G38" s="125"/>
      <c r="H38" s="125"/>
      <c r="I38" s="125"/>
      <c r="J38" s="125"/>
      <c r="K38" s="125"/>
      <c r="L38" s="126"/>
      <c r="P38" s="124"/>
      <c r="Q38" s="125"/>
      <c r="R38" s="125"/>
      <c r="S38" s="125"/>
      <c r="T38" s="125"/>
      <c r="U38" s="125"/>
      <c r="V38" s="125"/>
      <c r="W38" s="125"/>
      <c r="X38" s="125"/>
      <c r="Y38" s="125"/>
      <c r="Z38" s="126"/>
    </row>
    <row r="39" spans="1:26" ht="19.95" customHeight="1" x14ac:dyDescent="0.45">
      <c r="A39" s="29"/>
      <c r="B39" s="124"/>
      <c r="C39" s="125"/>
      <c r="D39" s="125"/>
      <c r="E39" s="125"/>
      <c r="F39" s="125"/>
      <c r="G39" s="125"/>
      <c r="H39" s="125"/>
      <c r="I39" s="125"/>
      <c r="J39" s="125"/>
      <c r="K39" s="125"/>
      <c r="L39" s="126"/>
      <c r="P39" s="124"/>
      <c r="Q39" s="125"/>
      <c r="R39" s="125"/>
      <c r="S39" s="125"/>
      <c r="T39" s="125"/>
      <c r="U39" s="125"/>
      <c r="V39" s="125"/>
      <c r="W39" s="125"/>
      <c r="X39" s="125"/>
      <c r="Y39" s="125"/>
      <c r="Z39" s="126"/>
    </row>
    <row r="40" spans="1:26" ht="19.95" customHeight="1" x14ac:dyDescent="0.45">
      <c r="A40" s="29"/>
      <c r="B40" s="124"/>
      <c r="C40" s="125"/>
      <c r="D40" s="125"/>
      <c r="E40" s="125"/>
      <c r="F40" s="125"/>
      <c r="G40" s="125"/>
      <c r="H40" s="125"/>
      <c r="I40" s="125"/>
      <c r="J40" s="125"/>
      <c r="K40" s="125"/>
      <c r="L40" s="126"/>
      <c r="P40" s="124"/>
      <c r="Q40" s="125"/>
      <c r="R40" s="125"/>
      <c r="S40" s="125"/>
      <c r="T40" s="125"/>
      <c r="U40" s="125"/>
      <c r="V40" s="125"/>
      <c r="W40" s="125"/>
      <c r="X40" s="125"/>
      <c r="Y40" s="125"/>
      <c r="Z40" s="126"/>
    </row>
    <row r="41" spans="1:26" ht="19.95" customHeight="1" x14ac:dyDescent="0.45">
      <c r="A41" s="29"/>
      <c r="B41" s="124"/>
      <c r="C41" s="125"/>
      <c r="D41" s="125"/>
      <c r="E41" s="125"/>
      <c r="F41" s="125"/>
      <c r="G41" s="125"/>
      <c r="H41" s="125"/>
      <c r="I41" s="125"/>
      <c r="J41" s="125"/>
      <c r="K41" s="125"/>
      <c r="L41" s="126"/>
      <c r="P41" s="124"/>
      <c r="Q41" s="125"/>
      <c r="R41" s="125"/>
      <c r="S41" s="125"/>
      <c r="T41" s="125"/>
      <c r="U41" s="125"/>
      <c r="V41" s="125"/>
      <c r="W41" s="125"/>
      <c r="X41" s="125"/>
      <c r="Y41" s="125"/>
      <c r="Z41" s="126"/>
    </row>
    <row r="42" spans="1:26" ht="19.95" customHeight="1" x14ac:dyDescent="0.45">
      <c r="A42" s="29"/>
      <c r="B42" s="124"/>
      <c r="C42" s="125"/>
      <c r="D42" s="125"/>
      <c r="E42" s="125"/>
      <c r="F42" s="125"/>
      <c r="G42" s="125"/>
      <c r="H42" s="125"/>
      <c r="I42" s="125"/>
      <c r="J42" s="125"/>
      <c r="K42" s="125"/>
      <c r="L42" s="126"/>
      <c r="P42" s="186"/>
      <c r="Q42" s="125"/>
      <c r="R42" s="125"/>
      <c r="S42" s="125"/>
      <c r="T42" s="125"/>
      <c r="U42" s="125"/>
      <c r="V42" s="125"/>
      <c r="W42" s="125"/>
      <c r="X42" s="125"/>
      <c r="Y42" s="125"/>
      <c r="Z42" s="126"/>
    </row>
    <row r="43" spans="1:26" ht="19.95" customHeight="1" x14ac:dyDescent="0.45">
      <c r="A43" s="29"/>
      <c r="B43" s="124"/>
      <c r="C43" s="125"/>
      <c r="D43" s="125"/>
      <c r="E43" s="125"/>
      <c r="F43" s="125"/>
      <c r="G43" s="125"/>
      <c r="H43" s="125"/>
      <c r="I43" s="125"/>
      <c r="J43" s="125"/>
      <c r="K43" s="125"/>
      <c r="L43" s="126"/>
      <c r="P43" s="186"/>
      <c r="Q43" s="125"/>
      <c r="R43" s="125"/>
      <c r="S43" s="125"/>
      <c r="T43" s="125"/>
      <c r="U43" s="125"/>
      <c r="V43" s="125"/>
      <c r="W43" s="125"/>
      <c r="X43" s="125"/>
      <c r="Y43" s="125"/>
      <c r="Z43" s="126"/>
    </row>
    <row r="44" spans="1:26" ht="19.95" customHeight="1" x14ac:dyDescent="0.45">
      <c r="A44" s="29"/>
      <c r="B44" s="124"/>
      <c r="C44" s="125"/>
      <c r="D44" s="125"/>
      <c r="E44" s="125"/>
      <c r="F44" s="125"/>
      <c r="G44" s="125"/>
      <c r="H44" s="125"/>
      <c r="I44" s="125"/>
      <c r="J44" s="125"/>
      <c r="K44" s="125"/>
      <c r="L44" s="126"/>
      <c r="P44" s="124"/>
      <c r="Q44" s="125"/>
      <c r="R44" s="125"/>
      <c r="S44" s="125"/>
      <c r="T44" s="125"/>
      <c r="U44" s="125"/>
      <c r="V44" s="125"/>
      <c r="W44" s="125"/>
      <c r="X44" s="125"/>
      <c r="Y44" s="125"/>
      <c r="Z44" s="126"/>
    </row>
    <row r="45" spans="1:26" ht="19.95" customHeight="1" x14ac:dyDescent="0.45">
      <c r="A45" s="29"/>
      <c r="B45" s="124"/>
      <c r="C45" s="125"/>
      <c r="D45" s="125"/>
      <c r="E45" s="125"/>
      <c r="F45" s="125"/>
      <c r="G45" s="125"/>
      <c r="H45" s="125"/>
      <c r="I45" s="125"/>
      <c r="J45" s="125"/>
      <c r="K45" s="125"/>
      <c r="L45" s="126"/>
      <c r="P45" s="124"/>
      <c r="Q45" s="125"/>
      <c r="R45" s="125"/>
      <c r="S45" s="125"/>
      <c r="T45" s="125"/>
      <c r="U45" s="125"/>
      <c r="V45" s="125"/>
      <c r="W45" s="125"/>
      <c r="X45" s="125"/>
      <c r="Y45" s="125"/>
      <c r="Z45" s="126"/>
    </row>
    <row r="46" spans="1:26" ht="19.95" customHeight="1" x14ac:dyDescent="0.45">
      <c r="A46" s="29"/>
      <c r="B46" s="124"/>
      <c r="C46" s="125"/>
      <c r="D46" s="125"/>
      <c r="E46" s="125"/>
      <c r="F46" s="125"/>
      <c r="G46" s="125"/>
      <c r="H46" s="125"/>
      <c r="I46" s="125"/>
      <c r="J46" s="125"/>
      <c r="K46" s="125"/>
      <c r="L46" s="126"/>
      <c r="P46" s="124"/>
      <c r="Q46" s="125"/>
      <c r="R46" s="125"/>
      <c r="S46" s="125"/>
      <c r="T46" s="125"/>
      <c r="U46" s="125"/>
      <c r="V46" s="125"/>
      <c r="W46" s="125"/>
      <c r="X46" s="125"/>
      <c r="Y46" s="125"/>
      <c r="Z46" s="126"/>
    </row>
    <row r="47" spans="1:26" ht="19.95" customHeight="1" x14ac:dyDescent="0.45">
      <c r="A47" s="29"/>
      <c r="B47" s="124"/>
      <c r="C47" s="125"/>
      <c r="D47" s="125"/>
      <c r="E47" s="125"/>
      <c r="F47" s="125"/>
      <c r="G47" s="125"/>
      <c r="H47" s="125"/>
      <c r="I47" s="125"/>
      <c r="J47" s="125"/>
      <c r="K47" s="125"/>
      <c r="L47" s="126"/>
      <c r="P47" s="124"/>
      <c r="Q47" s="125"/>
      <c r="R47" s="125"/>
      <c r="S47" s="125"/>
      <c r="T47" s="125"/>
      <c r="U47" s="125"/>
      <c r="V47" s="125"/>
      <c r="W47" s="125"/>
      <c r="X47" s="125"/>
      <c r="Y47" s="125"/>
      <c r="Z47" s="126"/>
    </row>
    <row r="48" spans="1:26" ht="19.95" customHeight="1" x14ac:dyDescent="0.45">
      <c r="A48" s="29"/>
      <c r="B48" s="124"/>
      <c r="C48" s="125"/>
      <c r="D48" s="125"/>
      <c r="E48" s="125"/>
      <c r="F48" s="125"/>
      <c r="G48" s="125"/>
      <c r="H48" s="125"/>
      <c r="I48" s="125"/>
      <c r="J48" s="125"/>
      <c r="K48" s="125"/>
      <c r="L48" s="126"/>
      <c r="P48" s="124"/>
      <c r="Q48" s="125"/>
      <c r="R48" s="125"/>
      <c r="S48" s="125"/>
      <c r="T48" s="125"/>
      <c r="U48" s="125"/>
      <c r="V48" s="125"/>
      <c r="W48" s="125"/>
      <c r="X48" s="125"/>
      <c r="Y48" s="125"/>
      <c r="Z48" s="126"/>
    </row>
    <row r="49" spans="1:41" ht="19.95" customHeight="1" x14ac:dyDescent="0.45">
      <c r="A49" s="29"/>
      <c r="B49" s="127"/>
      <c r="C49" s="128"/>
      <c r="D49" s="128"/>
      <c r="E49" s="128"/>
      <c r="F49" s="128"/>
      <c r="G49" s="128"/>
      <c r="H49" s="128"/>
      <c r="I49" s="128"/>
      <c r="J49" s="128"/>
      <c r="K49" s="128"/>
      <c r="L49" s="129"/>
      <c r="P49" s="127"/>
      <c r="Q49" s="128"/>
      <c r="R49" s="128"/>
      <c r="S49" s="128"/>
      <c r="T49" s="128"/>
      <c r="U49" s="128"/>
      <c r="V49" s="128"/>
      <c r="W49" s="128"/>
      <c r="X49" s="128"/>
      <c r="Y49" s="128"/>
      <c r="Z49" s="129"/>
    </row>
    <row r="50" spans="1:41" x14ac:dyDescent="0.45">
      <c r="A50" s="29"/>
      <c r="B50" s="82"/>
      <c r="L50" s="26"/>
    </row>
    <row r="51" spans="1:41" ht="19.95" customHeight="1" x14ac:dyDescent="0.45">
      <c r="A51" s="30"/>
      <c r="B51" s="191"/>
      <c r="I51" s="193"/>
      <c r="J51" s="193"/>
      <c r="K51" s="193"/>
      <c r="L51" s="193"/>
      <c r="P51" s="175" t="s">
        <v>186</v>
      </c>
      <c r="Q51" s="177"/>
      <c r="R51" s="177"/>
      <c r="S51" s="65"/>
      <c r="T51" s="65"/>
      <c r="U51" s="65"/>
      <c r="V51" s="65"/>
      <c r="W51" s="752">
        <v>45607</v>
      </c>
      <c r="X51" s="752"/>
      <c r="Y51" s="752"/>
      <c r="Z51" s="753"/>
    </row>
    <row r="52" spans="1:41" ht="19.95" customHeight="1" x14ac:dyDescent="0.45">
      <c r="A52" s="30"/>
      <c r="B52" s="192"/>
      <c r="C52" s="192"/>
      <c r="D52" s="192"/>
      <c r="E52" s="192"/>
      <c r="F52" s="192"/>
      <c r="G52" s="192"/>
      <c r="H52" s="192"/>
      <c r="I52" s="192"/>
      <c r="J52" s="192"/>
      <c r="K52" s="192"/>
      <c r="L52" s="192"/>
      <c r="P52" s="754" t="s">
        <v>176</v>
      </c>
      <c r="Q52" s="755"/>
      <c r="R52" s="755"/>
      <c r="S52" s="755"/>
      <c r="T52" s="755"/>
      <c r="U52" s="755"/>
      <c r="V52" s="755"/>
      <c r="W52" s="755"/>
      <c r="X52" s="755"/>
      <c r="Y52" s="755"/>
      <c r="Z52" s="756"/>
    </row>
    <row r="53" spans="1:41" ht="19.95" customHeight="1" x14ac:dyDescent="0.45">
      <c r="A53" s="29"/>
      <c r="B53" s="192"/>
      <c r="C53" s="192"/>
      <c r="D53" s="192"/>
      <c r="E53" s="192"/>
      <c r="F53" s="192"/>
      <c r="G53" s="192"/>
      <c r="H53" s="192"/>
      <c r="I53" s="192"/>
      <c r="J53" s="192"/>
      <c r="K53" s="192"/>
      <c r="L53" s="192"/>
      <c r="P53" s="757"/>
      <c r="Q53" s="758"/>
      <c r="R53" s="758"/>
      <c r="S53" s="758"/>
      <c r="T53" s="758"/>
      <c r="U53" s="758"/>
      <c r="V53" s="758"/>
      <c r="W53" s="758"/>
      <c r="X53" s="758"/>
      <c r="Y53" s="758"/>
      <c r="Z53" s="759"/>
    </row>
    <row r="54" spans="1:41" ht="19.95" customHeight="1" x14ac:dyDescent="0.45">
      <c r="A54" s="29"/>
      <c r="P54" s="217" t="s">
        <v>187</v>
      </c>
      <c r="Q54" s="122"/>
      <c r="R54" s="122"/>
      <c r="S54" s="122"/>
      <c r="T54" s="122"/>
      <c r="U54" s="122"/>
      <c r="V54" s="122"/>
      <c r="W54" s="122"/>
      <c r="X54" s="122"/>
      <c r="Y54" s="122"/>
      <c r="Z54" s="123"/>
    </row>
    <row r="55" spans="1:41" ht="19.95" customHeight="1" x14ac:dyDescent="0.45">
      <c r="A55" s="30"/>
      <c r="P55" s="218" t="s">
        <v>188</v>
      </c>
      <c r="Q55" s="125"/>
      <c r="R55" s="125"/>
      <c r="S55" s="125"/>
      <c r="T55" s="125"/>
      <c r="U55" s="125"/>
      <c r="V55" s="125"/>
      <c r="W55" s="125"/>
      <c r="X55" s="125"/>
      <c r="Y55" s="125"/>
      <c r="Z55" s="126"/>
      <c r="AM55" s="26"/>
    </row>
    <row r="56" spans="1:41" ht="19.95" customHeight="1" x14ac:dyDescent="0.45">
      <c r="A56" s="30"/>
      <c r="P56" s="218" t="s">
        <v>189</v>
      </c>
      <c r="Q56" s="125"/>
      <c r="R56" s="125"/>
      <c r="S56" s="125"/>
      <c r="T56" s="125"/>
      <c r="U56" s="125"/>
      <c r="V56" s="125"/>
      <c r="W56" s="125"/>
      <c r="X56" s="125"/>
      <c r="Y56" s="125"/>
      <c r="Z56" s="126"/>
      <c r="AM56" s="26"/>
      <c r="AN56" s="760"/>
      <c r="AO56" s="761"/>
    </row>
    <row r="57" spans="1:41" ht="19.95" customHeight="1" x14ac:dyDescent="0.45">
      <c r="A57" s="30"/>
      <c r="P57" s="218" t="s">
        <v>190</v>
      </c>
      <c r="Q57" s="125"/>
      <c r="R57" s="125"/>
      <c r="S57" s="125"/>
      <c r="T57" s="125"/>
      <c r="U57" s="125"/>
      <c r="V57" s="125"/>
      <c r="W57" s="125"/>
      <c r="X57" s="125"/>
      <c r="Y57" s="125"/>
      <c r="Z57" s="126"/>
      <c r="AM57" s="26"/>
    </row>
    <row r="58" spans="1:41" ht="19.95" customHeight="1" x14ac:dyDescent="0.45">
      <c r="A58" s="30"/>
      <c r="M58" s="85"/>
      <c r="P58" s="218" t="s">
        <v>191</v>
      </c>
      <c r="Q58" s="125"/>
      <c r="R58" s="125"/>
      <c r="S58" s="125"/>
      <c r="T58" s="125"/>
      <c r="U58" s="125"/>
      <c r="V58" s="125"/>
      <c r="W58" s="125"/>
      <c r="X58" s="125"/>
      <c r="Y58" s="125"/>
      <c r="Z58" s="126"/>
      <c r="AM58" s="26"/>
    </row>
    <row r="59" spans="1:41" ht="19.95" customHeight="1" x14ac:dyDescent="0.45">
      <c r="A59" s="29"/>
      <c r="M59" s="85"/>
      <c r="P59" s="218" t="s">
        <v>192</v>
      </c>
      <c r="Q59" s="125"/>
      <c r="R59" s="125"/>
      <c r="S59" s="125"/>
      <c r="T59" s="125"/>
      <c r="U59" s="125"/>
      <c r="V59" s="125"/>
      <c r="W59" s="125"/>
      <c r="X59" s="125"/>
      <c r="Y59" s="125"/>
      <c r="Z59" s="126"/>
    </row>
    <row r="60" spans="1:41" ht="19.95" customHeight="1" x14ac:dyDescent="0.45">
      <c r="A60" s="29"/>
      <c r="P60" s="186"/>
      <c r="Q60" s="125"/>
      <c r="R60" s="125"/>
      <c r="S60" s="125"/>
      <c r="T60" s="125"/>
      <c r="U60" s="125"/>
      <c r="V60" s="125"/>
      <c r="W60" s="125"/>
      <c r="X60" s="125"/>
      <c r="Y60" s="125"/>
      <c r="Z60" s="126"/>
    </row>
    <row r="61" spans="1:41" ht="19.95" customHeight="1" x14ac:dyDescent="0.45">
      <c r="A61" s="29"/>
      <c r="P61" s="124"/>
      <c r="Q61" s="125"/>
      <c r="R61" s="125"/>
      <c r="S61" s="125"/>
      <c r="T61" s="125"/>
      <c r="U61" s="125"/>
      <c r="V61" s="125"/>
      <c r="W61" s="125"/>
      <c r="X61" s="125"/>
      <c r="Y61" s="125"/>
      <c r="Z61" s="126"/>
    </row>
    <row r="62" spans="1:41" ht="19.95" customHeight="1" x14ac:dyDescent="0.45">
      <c r="A62" s="29"/>
      <c r="P62" s="124"/>
      <c r="Q62" s="125"/>
      <c r="R62" s="125"/>
      <c r="S62" s="125"/>
      <c r="T62" s="125"/>
      <c r="U62" s="125"/>
      <c r="V62" s="125"/>
      <c r="W62" s="125"/>
      <c r="X62" s="125"/>
      <c r="Y62" s="125"/>
      <c r="Z62" s="126"/>
    </row>
    <row r="63" spans="1:41" ht="19.95" customHeight="1" x14ac:dyDescent="0.45">
      <c r="A63" s="29"/>
      <c r="P63" s="124"/>
      <c r="Q63" s="125"/>
      <c r="R63" s="125"/>
      <c r="S63" s="125"/>
      <c r="T63" s="125"/>
      <c r="U63" s="125"/>
      <c r="V63" s="125"/>
      <c r="W63" s="125"/>
      <c r="X63" s="125"/>
      <c r="Y63" s="125"/>
      <c r="Z63" s="126"/>
    </row>
    <row r="64" spans="1:41" ht="19.95" customHeight="1" x14ac:dyDescent="0.45">
      <c r="A64" s="29"/>
      <c r="P64" s="124"/>
      <c r="Q64" s="125"/>
      <c r="R64" s="125"/>
      <c r="S64" s="125"/>
      <c r="T64" s="125"/>
      <c r="U64" s="125"/>
      <c r="V64" s="125"/>
      <c r="W64" s="125"/>
      <c r="X64" s="125"/>
      <c r="Y64" s="125"/>
      <c r="Z64" s="126"/>
    </row>
    <row r="65" spans="1:26" ht="19.95" customHeight="1" x14ac:dyDescent="0.45">
      <c r="A65" s="29"/>
      <c r="P65" s="124"/>
      <c r="Q65" s="125"/>
      <c r="R65" s="125"/>
      <c r="S65" s="125"/>
      <c r="T65" s="125"/>
      <c r="U65" s="125"/>
      <c r="V65" s="125"/>
      <c r="W65" s="125"/>
      <c r="X65" s="125"/>
      <c r="Y65" s="125"/>
      <c r="Z65" s="126"/>
    </row>
    <row r="66" spans="1:26" ht="19.95" customHeight="1" x14ac:dyDescent="0.45">
      <c r="A66" s="29"/>
      <c r="P66" s="124"/>
      <c r="Q66" s="125"/>
      <c r="R66" s="125"/>
      <c r="S66" s="125"/>
      <c r="T66" s="125"/>
      <c r="U66" s="125"/>
      <c r="V66" s="125"/>
      <c r="W66" s="125"/>
      <c r="X66" s="125"/>
      <c r="Y66" s="125"/>
      <c r="Z66" s="126"/>
    </row>
    <row r="67" spans="1:26" ht="19.95" customHeight="1" x14ac:dyDescent="0.45">
      <c r="A67" s="29"/>
      <c r="P67" s="124"/>
      <c r="Q67" s="125"/>
      <c r="R67" s="125"/>
      <c r="S67" s="125"/>
      <c r="T67" s="125"/>
      <c r="U67" s="125"/>
      <c r="V67" s="125"/>
      <c r="W67" s="125"/>
      <c r="X67" s="125"/>
      <c r="Y67" s="125"/>
      <c r="Z67" s="126"/>
    </row>
    <row r="68" spans="1:26" ht="19.95" customHeight="1" x14ac:dyDescent="0.45">
      <c r="A68" s="29"/>
      <c r="P68" s="124"/>
      <c r="Q68" s="125"/>
      <c r="R68" s="125"/>
      <c r="S68" s="125"/>
      <c r="T68" s="125"/>
      <c r="U68" s="125"/>
      <c r="V68" s="125"/>
      <c r="W68" s="125"/>
      <c r="X68" s="125"/>
      <c r="Y68" s="125"/>
      <c r="Z68" s="126"/>
    </row>
    <row r="69" spans="1:26" ht="19.95" customHeight="1" x14ac:dyDescent="0.45">
      <c r="A69" s="29"/>
      <c r="P69" s="124"/>
      <c r="Q69" s="125"/>
      <c r="R69" s="125"/>
      <c r="S69" s="125"/>
      <c r="T69" s="125"/>
      <c r="U69" s="125"/>
      <c r="V69" s="125"/>
      <c r="W69" s="125"/>
      <c r="X69" s="125"/>
      <c r="Y69" s="125"/>
      <c r="Z69" s="126"/>
    </row>
    <row r="70" spans="1:26" ht="19.95" customHeight="1" x14ac:dyDescent="0.45">
      <c r="A70" s="29"/>
      <c r="P70" s="124"/>
      <c r="Q70" s="125"/>
      <c r="R70" s="125"/>
      <c r="S70" s="125"/>
      <c r="T70" s="125"/>
      <c r="U70" s="125"/>
      <c r="V70" s="125"/>
      <c r="W70" s="125"/>
      <c r="X70" s="125"/>
      <c r="Y70" s="125"/>
      <c r="Z70" s="126"/>
    </row>
    <row r="71" spans="1:26" ht="19.95" customHeight="1" x14ac:dyDescent="0.45">
      <c r="A71" s="29"/>
      <c r="P71" s="124"/>
      <c r="Q71" s="125"/>
      <c r="R71" s="125"/>
      <c r="S71" s="125"/>
      <c r="T71" s="125"/>
      <c r="U71" s="125"/>
      <c r="V71" s="125"/>
      <c r="W71" s="125"/>
      <c r="X71" s="125"/>
      <c r="Y71" s="125"/>
      <c r="Z71" s="126"/>
    </row>
    <row r="72" spans="1:26" ht="19.95" customHeight="1" x14ac:dyDescent="0.45">
      <c r="A72" s="29"/>
      <c r="P72" s="124"/>
      <c r="Q72" s="125"/>
      <c r="R72" s="125"/>
      <c r="S72" s="125"/>
      <c r="T72" s="125"/>
      <c r="U72" s="125"/>
      <c r="V72" s="125"/>
      <c r="W72" s="125"/>
      <c r="X72" s="125"/>
      <c r="Y72" s="125"/>
      <c r="Z72" s="126"/>
    </row>
    <row r="73" spans="1:26" ht="19.95" customHeight="1" x14ac:dyDescent="0.45">
      <c r="A73" s="29"/>
      <c r="P73" s="124"/>
      <c r="Q73" s="125"/>
      <c r="R73" s="125"/>
      <c r="S73" s="125"/>
      <c r="T73" s="125"/>
      <c r="U73" s="125"/>
      <c r="V73" s="125"/>
      <c r="W73" s="125"/>
      <c r="X73" s="125"/>
      <c r="Y73" s="125"/>
      <c r="Z73" s="126"/>
    </row>
    <row r="74" spans="1:26" ht="19.95" customHeight="1" x14ac:dyDescent="0.45">
      <c r="A74" s="29"/>
      <c r="P74" s="124"/>
      <c r="Q74" s="125"/>
      <c r="R74" s="125"/>
      <c r="S74" s="125"/>
      <c r="T74" s="125"/>
      <c r="U74" s="125"/>
      <c r="V74" s="125"/>
      <c r="W74" s="125"/>
      <c r="X74" s="125"/>
      <c r="Y74" s="125"/>
      <c r="Z74" s="126"/>
    </row>
    <row r="75" spans="1:26" ht="19.95" customHeight="1" x14ac:dyDescent="0.45">
      <c r="A75" s="29"/>
      <c r="P75" s="124"/>
      <c r="Q75" s="125"/>
      <c r="R75" s="125"/>
      <c r="S75" s="125"/>
      <c r="T75" s="125"/>
      <c r="U75" s="125"/>
      <c r="V75" s="125"/>
      <c r="W75" s="125"/>
      <c r="X75" s="125"/>
      <c r="Y75" s="125"/>
      <c r="Z75" s="126"/>
    </row>
    <row r="76" spans="1:26" ht="19.95" customHeight="1" x14ac:dyDescent="0.45">
      <c r="A76" s="29"/>
      <c r="P76" s="124"/>
      <c r="Q76" s="125"/>
      <c r="R76" s="125"/>
      <c r="S76" s="125"/>
      <c r="T76" s="125"/>
      <c r="U76" s="125"/>
      <c r="V76" s="125"/>
      <c r="W76" s="125"/>
      <c r="X76" s="125"/>
      <c r="Y76" s="125"/>
      <c r="Z76" s="126"/>
    </row>
    <row r="77" spans="1:26" ht="19.95" customHeight="1" x14ac:dyDescent="0.45">
      <c r="A77" s="29"/>
      <c r="P77" s="124" t="s">
        <v>193</v>
      </c>
      <c r="Q77" s="125"/>
      <c r="R77" s="125"/>
      <c r="S77" s="125"/>
      <c r="T77" s="125"/>
      <c r="U77" s="125"/>
      <c r="V77" s="125"/>
      <c r="W77" s="125"/>
      <c r="X77" s="125"/>
      <c r="Y77" s="125"/>
      <c r="Z77" s="126"/>
    </row>
    <row r="78" spans="1:26" ht="19.95" customHeight="1" x14ac:dyDescent="0.45">
      <c r="A78" s="29"/>
      <c r="P78" s="124" t="s">
        <v>194</v>
      </c>
      <c r="Q78" s="125"/>
      <c r="R78" s="125"/>
      <c r="S78" s="125"/>
      <c r="T78" s="125"/>
      <c r="U78" s="125"/>
      <c r="V78" s="125"/>
      <c r="W78" s="125"/>
      <c r="X78" s="125"/>
      <c r="Y78" s="125"/>
      <c r="Z78" s="126"/>
    </row>
    <row r="79" spans="1:26" ht="19.95" customHeight="1" x14ac:dyDescent="0.45">
      <c r="A79" s="29"/>
      <c r="P79" s="124"/>
      <c r="Q79" s="125"/>
      <c r="R79" s="125"/>
      <c r="S79" s="125"/>
      <c r="T79" s="125"/>
      <c r="U79" s="125"/>
      <c r="V79" s="125"/>
      <c r="W79" s="125"/>
      <c r="X79" s="125"/>
      <c r="Y79" s="125"/>
      <c r="Z79" s="126"/>
    </row>
    <row r="80" spans="1:26" ht="19.95" customHeight="1" x14ac:dyDescent="0.45">
      <c r="A80" s="29"/>
      <c r="P80" s="124"/>
      <c r="Q80" s="125"/>
      <c r="R80" s="125"/>
      <c r="S80" s="125"/>
      <c r="T80" s="125"/>
      <c r="U80" s="125"/>
      <c r="V80" s="125"/>
      <c r="W80" s="125"/>
      <c r="X80" s="125"/>
      <c r="Y80" s="125"/>
      <c r="Z80" s="126"/>
    </row>
    <row r="81" spans="1:26" ht="19.95" customHeight="1" x14ac:dyDescent="0.45">
      <c r="A81" s="29"/>
      <c r="P81" s="124"/>
      <c r="Q81" s="125"/>
      <c r="R81" s="125"/>
      <c r="S81" s="125"/>
      <c r="T81" s="125"/>
      <c r="U81" s="125"/>
      <c r="V81" s="125"/>
      <c r="W81" s="125"/>
      <c r="X81" s="125"/>
      <c r="Y81" s="125"/>
      <c r="Z81" s="126"/>
    </row>
    <row r="82" spans="1:26" ht="19.95" customHeight="1" x14ac:dyDescent="0.45">
      <c r="A82" s="29"/>
      <c r="P82" s="124"/>
      <c r="Q82" s="125"/>
      <c r="R82" s="125"/>
      <c r="S82" s="125"/>
      <c r="T82" s="125"/>
      <c r="U82" s="125"/>
      <c r="V82" s="125"/>
      <c r="W82" s="125"/>
      <c r="X82" s="125"/>
      <c r="Y82" s="125"/>
      <c r="Z82" s="126"/>
    </row>
    <row r="83" spans="1:26" ht="19.95" customHeight="1" x14ac:dyDescent="0.45">
      <c r="A83" s="29"/>
      <c r="P83" s="124"/>
      <c r="Q83" s="125"/>
      <c r="R83" s="125"/>
      <c r="S83" s="125"/>
      <c r="T83" s="125"/>
      <c r="U83" s="125"/>
      <c r="V83" s="125"/>
      <c r="W83" s="125"/>
      <c r="X83" s="125"/>
      <c r="Y83" s="125"/>
      <c r="Z83" s="126"/>
    </row>
    <row r="84" spans="1:26" ht="19.95" customHeight="1" x14ac:dyDescent="0.45">
      <c r="A84" s="29"/>
      <c r="P84" s="124"/>
      <c r="Q84" s="125"/>
      <c r="R84" s="125"/>
      <c r="S84" s="125"/>
      <c r="T84" s="125"/>
      <c r="U84" s="125"/>
      <c r="V84" s="125"/>
      <c r="W84" s="125"/>
      <c r="X84" s="125"/>
      <c r="Y84" s="125"/>
      <c r="Z84" s="126"/>
    </row>
    <row r="85" spans="1:26" ht="19.95" customHeight="1" x14ac:dyDescent="0.45">
      <c r="A85" s="29"/>
      <c r="P85" s="186"/>
      <c r="Q85" s="125"/>
      <c r="R85" s="125"/>
      <c r="S85" s="125"/>
      <c r="T85" s="125"/>
      <c r="U85" s="125"/>
      <c r="V85" s="125"/>
      <c r="W85" s="125"/>
      <c r="X85" s="125"/>
      <c r="Y85" s="125"/>
      <c r="Z85" s="126"/>
    </row>
    <row r="86" spans="1:26" ht="19.95" customHeight="1" x14ac:dyDescent="0.45">
      <c r="A86" s="29"/>
      <c r="P86" s="186"/>
      <c r="Q86" s="125"/>
      <c r="R86" s="125"/>
      <c r="S86" s="125"/>
      <c r="T86" s="125"/>
      <c r="U86" s="125"/>
      <c r="V86" s="125"/>
      <c r="W86" s="125"/>
      <c r="X86" s="125"/>
      <c r="Y86" s="125"/>
      <c r="Z86" s="126"/>
    </row>
    <row r="87" spans="1:26" ht="19.95" customHeight="1" x14ac:dyDescent="0.45">
      <c r="A87" s="29"/>
      <c r="P87" s="124"/>
      <c r="Q87" s="125"/>
      <c r="R87" s="125"/>
      <c r="S87" s="125"/>
      <c r="T87" s="125"/>
      <c r="U87" s="125"/>
      <c r="V87" s="125"/>
      <c r="W87" s="125"/>
      <c r="X87" s="125"/>
      <c r="Y87" s="125"/>
      <c r="Z87" s="126"/>
    </row>
    <row r="88" spans="1:26" ht="19.95" customHeight="1" x14ac:dyDescent="0.45">
      <c r="A88" s="29"/>
      <c r="P88" s="124"/>
      <c r="Q88" s="125"/>
      <c r="R88" s="125"/>
      <c r="S88" s="125"/>
      <c r="T88" s="125"/>
      <c r="U88" s="125"/>
      <c r="V88" s="125"/>
      <c r="W88" s="125"/>
      <c r="X88" s="125"/>
      <c r="Y88" s="125"/>
      <c r="Z88" s="126"/>
    </row>
    <row r="89" spans="1:26" ht="19.95" customHeight="1" x14ac:dyDescent="0.45">
      <c r="A89" s="29"/>
      <c r="P89" s="124"/>
      <c r="Q89" s="125"/>
      <c r="R89" s="125"/>
      <c r="S89" s="125"/>
      <c r="T89" s="125"/>
      <c r="U89" s="125"/>
      <c r="V89" s="125"/>
      <c r="W89" s="125"/>
      <c r="X89" s="125"/>
      <c r="Y89" s="125"/>
      <c r="Z89" s="126"/>
    </row>
    <row r="90" spans="1:26" ht="19.95" customHeight="1" x14ac:dyDescent="0.45">
      <c r="A90" s="29"/>
      <c r="P90" s="124"/>
      <c r="Q90" s="125"/>
      <c r="R90" s="125"/>
      <c r="S90" s="125"/>
      <c r="T90" s="125"/>
      <c r="U90" s="125"/>
      <c r="V90" s="125"/>
      <c r="W90" s="125"/>
      <c r="X90" s="125"/>
      <c r="Y90" s="125"/>
      <c r="Z90" s="126"/>
    </row>
    <row r="91" spans="1:26" ht="19.95" customHeight="1" x14ac:dyDescent="0.45">
      <c r="A91" s="29"/>
      <c r="P91" s="124"/>
      <c r="Q91" s="125"/>
      <c r="R91" s="125"/>
      <c r="S91" s="125"/>
      <c r="T91" s="125"/>
      <c r="U91" s="125"/>
      <c r="V91" s="125"/>
      <c r="W91" s="125"/>
      <c r="X91" s="125"/>
      <c r="Y91" s="125"/>
      <c r="Z91" s="126"/>
    </row>
    <row r="92" spans="1:26" ht="19.95" customHeight="1" x14ac:dyDescent="0.45">
      <c r="A92" s="29"/>
      <c r="P92" s="127"/>
      <c r="Q92" s="128"/>
      <c r="R92" s="128"/>
      <c r="S92" s="128"/>
      <c r="T92" s="128"/>
      <c r="U92" s="128"/>
      <c r="V92" s="128"/>
      <c r="W92" s="128"/>
      <c r="X92" s="128"/>
      <c r="Y92" s="128"/>
      <c r="Z92" s="129"/>
    </row>
  </sheetData>
  <mergeCells count="8">
    <mergeCell ref="W51:Z51"/>
    <mergeCell ref="P52:Z53"/>
    <mergeCell ref="AN56:AO56"/>
    <mergeCell ref="I8:L8"/>
    <mergeCell ref="B9:L10"/>
    <mergeCell ref="W8:Z8"/>
    <mergeCell ref="P9:Z10"/>
    <mergeCell ref="AN13:AO13"/>
  </mergeCells>
  <phoneticPr fontId="3"/>
  <printOptions horizontalCentered="1"/>
  <pageMargins left="0.70866141732283472" right="0.70866141732283472" top="0.74803149606299213" bottom="0.74803149606299213" header="0.31496062992125984" footer="0.31496062992125984"/>
  <pageSetup paperSize="9" scale="84"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CD29-C49D-45D7-9837-DB5250E223F0}">
  <sheetPr>
    <pageSetUpPr fitToPage="1"/>
  </sheetPr>
  <dimension ref="A3:Z105"/>
  <sheetViews>
    <sheetView showGridLines="0" zoomScale="85" zoomScaleNormal="85" zoomScaleSheetLayoutView="55" workbookViewId="0"/>
  </sheetViews>
  <sheetFormatPr defaultColWidth="9" defaultRowHeight="13.2" x14ac:dyDescent="0.45"/>
  <cols>
    <col min="1" max="1" width="1.19921875" style="25" customWidth="1"/>
    <col min="2" max="12" width="10.59765625" style="25" customWidth="1"/>
    <col min="13" max="15" width="9" style="25"/>
    <col min="16" max="26" width="10.59765625" style="25" customWidth="1"/>
    <col min="27" max="16384" width="9" style="25"/>
  </cols>
  <sheetData>
    <row r="3" spans="1:26" x14ac:dyDescent="0.45">
      <c r="K3" s="26"/>
      <c r="L3" s="26"/>
    </row>
    <row r="4" spans="1:26" s="19" customFormat="1" x14ac:dyDescent="0.45">
      <c r="C4" s="27"/>
      <c r="D4" s="20" t="s">
        <v>112</v>
      </c>
    </row>
    <row r="5" spans="1:26" s="19" customFormat="1" ht="13.95" customHeight="1" x14ac:dyDescent="0.45">
      <c r="C5" s="130"/>
      <c r="D5" s="20" t="s">
        <v>142</v>
      </c>
    </row>
    <row r="6" spans="1:26" s="19" customFormat="1" x14ac:dyDescent="0.45"/>
    <row r="7" spans="1:26" ht="13.5" customHeight="1" x14ac:dyDescent="0.45">
      <c r="A7" s="29"/>
      <c r="K7" s="26"/>
      <c r="L7" s="26"/>
    </row>
    <row r="8" spans="1:26" ht="25.2" customHeight="1" x14ac:dyDescent="0.45">
      <c r="A8" s="30"/>
      <c r="B8" s="201" t="s">
        <v>195</v>
      </c>
      <c r="C8" s="86"/>
      <c r="D8" s="86"/>
      <c r="E8" s="86"/>
      <c r="F8" s="86"/>
      <c r="G8" s="86"/>
      <c r="H8" s="86"/>
      <c r="I8" s="86"/>
      <c r="J8" s="86"/>
      <c r="K8" s="762" t="str">
        <f>IF(入力シート!E5="","年　　月　　日",入力シート!E5)</f>
        <v>年　　月　　日</v>
      </c>
      <c r="L8" s="763"/>
      <c r="P8" s="201" t="s">
        <v>400</v>
      </c>
      <c r="Q8" s="176"/>
      <c r="R8" s="176"/>
      <c r="S8" s="176"/>
      <c r="T8" s="176"/>
      <c r="U8" s="176"/>
      <c r="V8" s="176"/>
      <c r="W8" s="176"/>
      <c r="X8" s="176"/>
      <c r="Y8" s="764" t="str">
        <f>IF(入力シート!E5="","年　　月　　日",入力シート!E5)</f>
        <v>年　　月　　日</v>
      </c>
      <c r="Z8" s="765"/>
    </row>
    <row r="9" spans="1:26" ht="25.2" customHeight="1" x14ac:dyDescent="0.45">
      <c r="A9" s="29"/>
      <c r="B9" s="766" t="s">
        <v>196</v>
      </c>
      <c r="C9" s="767"/>
      <c r="D9" s="767"/>
      <c r="E9" s="767"/>
      <c r="F9" s="767"/>
      <c r="G9" s="767"/>
      <c r="H9" s="767"/>
      <c r="I9" s="767"/>
      <c r="J9" s="767"/>
      <c r="K9" s="767"/>
      <c r="L9" s="768"/>
      <c r="P9" s="769" t="s">
        <v>197</v>
      </c>
      <c r="Q9" s="770"/>
      <c r="R9" s="770"/>
      <c r="S9" s="770"/>
      <c r="T9" s="770"/>
      <c r="U9" s="770"/>
      <c r="V9" s="770"/>
      <c r="W9" s="770"/>
      <c r="X9" s="770"/>
      <c r="Y9" s="770"/>
      <c r="Z9" s="771"/>
    </row>
    <row r="10" spans="1:26" ht="25.2" customHeight="1" x14ac:dyDescent="0.45">
      <c r="A10" s="30"/>
      <c r="B10" s="131" t="s">
        <v>403</v>
      </c>
      <c r="C10" s="132"/>
      <c r="D10" s="132"/>
      <c r="E10" s="132"/>
      <c r="F10" s="132"/>
      <c r="G10" s="132"/>
      <c r="H10" s="132"/>
      <c r="I10" s="132"/>
      <c r="J10" s="132"/>
      <c r="K10" s="132"/>
      <c r="L10" s="133"/>
      <c r="P10" s="185" t="s">
        <v>198</v>
      </c>
      <c r="Q10" s="178"/>
      <c r="R10" s="178"/>
      <c r="S10" s="178"/>
      <c r="T10" s="178"/>
      <c r="U10" s="178"/>
      <c r="V10" s="178"/>
      <c r="W10" s="178"/>
      <c r="X10" s="178"/>
      <c r="Y10" s="178"/>
      <c r="Z10" s="179"/>
    </row>
    <row r="11" spans="1:26" ht="25.2" customHeight="1" x14ac:dyDescent="0.45">
      <c r="A11" s="30"/>
      <c r="B11" s="772" t="s">
        <v>199</v>
      </c>
      <c r="C11" s="773"/>
      <c r="D11" s="773"/>
      <c r="E11" s="778" t="s">
        <v>104</v>
      </c>
      <c r="F11" s="778"/>
      <c r="G11" s="778"/>
      <c r="H11" s="779" t="str">
        <f>入力シート!E88</f>
        <v/>
      </c>
      <c r="I11" s="779"/>
      <c r="J11" s="779"/>
      <c r="K11" s="134" t="s">
        <v>70</v>
      </c>
      <c r="L11" s="135"/>
      <c r="P11" s="780" t="s">
        <v>200</v>
      </c>
      <c r="Q11" s="781"/>
      <c r="R11" s="781"/>
      <c r="S11" s="786" t="s">
        <v>201</v>
      </c>
      <c r="T11" s="786"/>
      <c r="U11" s="786"/>
      <c r="V11" s="787">
        <v>40000</v>
      </c>
      <c r="W11" s="787"/>
      <c r="X11" s="787"/>
      <c r="Y11" s="180" t="s">
        <v>202</v>
      </c>
      <c r="Z11" s="181"/>
    </row>
    <row r="12" spans="1:26" ht="25.2" customHeight="1" x14ac:dyDescent="0.45">
      <c r="A12" s="30"/>
      <c r="B12" s="774"/>
      <c r="C12" s="775"/>
      <c r="D12" s="775"/>
      <c r="E12" s="778" t="s">
        <v>203</v>
      </c>
      <c r="F12" s="778"/>
      <c r="G12" s="778"/>
      <c r="H12" s="788"/>
      <c r="I12" s="788"/>
      <c r="J12" s="788"/>
      <c r="K12" s="134" t="s">
        <v>70</v>
      </c>
      <c r="L12" s="135"/>
      <c r="P12" s="782"/>
      <c r="Q12" s="783"/>
      <c r="R12" s="783"/>
      <c r="S12" s="786" t="s">
        <v>204</v>
      </c>
      <c r="T12" s="786"/>
      <c r="U12" s="786"/>
      <c r="V12" s="789">
        <v>10000</v>
      </c>
      <c r="W12" s="789"/>
      <c r="X12" s="789"/>
      <c r="Y12" s="180" t="s">
        <v>202</v>
      </c>
      <c r="Z12" s="181"/>
    </row>
    <row r="13" spans="1:26" ht="25.2" customHeight="1" x14ac:dyDescent="0.45">
      <c r="A13" s="30"/>
      <c r="B13" s="774"/>
      <c r="C13" s="775"/>
      <c r="D13" s="775"/>
      <c r="E13" s="778" t="s">
        <v>205</v>
      </c>
      <c r="F13" s="778"/>
      <c r="G13" s="778"/>
      <c r="H13" s="779" t="str">
        <f>入力シート!E89</f>
        <v/>
      </c>
      <c r="I13" s="779"/>
      <c r="J13" s="779"/>
      <c r="K13" s="134" t="s">
        <v>69</v>
      </c>
      <c r="L13" s="135"/>
      <c r="P13" s="782"/>
      <c r="Q13" s="783"/>
      <c r="R13" s="783"/>
      <c r="S13" s="786" t="s">
        <v>206</v>
      </c>
      <c r="T13" s="786"/>
      <c r="U13" s="786"/>
      <c r="V13" s="787">
        <v>2000</v>
      </c>
      <c r="W13" s="787"/>
      <c r="X13" s="787"/>
      <c r="Y13" s="180" t="s">
        <v>207</v>
      </c>
      <c r="Z13" s="181"/>
    </row>
    <row r="14" spans="1:26" ht="25.2" customHeight="1" x14ac:dyDescent="0.45">
      <c r="A14" s="30"/>
      <c r="B14" s="774"/>
      <c r="C14" s="775"/>
      <c r="D14" s="775"/>
      <c r="E14" s="778" t="s">
        <v>208</v>
      </c>
      <c r="F14" s="778"/>
      <c r="G14" s="778"/>
      <c r="H14" s="794" t="str">
        <f>IF(OR(H12="",入力シート!I82=""),"",H12*10^3/入力シート!I82)</f>
        <v/>
      </c>
      <c r="I14" s="794"/>
      <c r="J14" s="794"/>
      <c r="K14" s="134" t="s">
        <v>69</v>
      </c>
      <c r="L14" s="135"/>
      <c r="P14" s="782"/>
      <c r="Q14" s="783"/>
      <c r="R14" s="783"/>
      <c r="S14" s="786" t="s">
        <v>209</v>
      </c>
      <c r="T14" s="786"/>
      <c r="U14" s="786"/>
      <c r="V14" s="795">
        <v>500</v>
      </c>
      <c r="W14" s="795"/>
      <c r="X14" s="795"/>
      <c r="Y14" s="180" t="s">
        <v>207</v>
      </c>
      <c r="Z14" s="181"/>
    </row>
    <row r="15" spans="1:26" ht="25.2" customHeight="1" x14ac:dyDescent="0.45">
      <c r="A15" s="30"/>
      <c r="B15" s="776"/>
      <c r="C15" s="777"/>
      <c r="D15" s="777"/>
      <c r="E15" s="778" t="s">
        <v>210</v>
      </c>
      <c r="F15" s="778"/>
      <c r="G15" s="778"/>
      <c r="H15" s="794" t="str">
        <f>IF(OR(H11="",H12=""),"",(H11-H12)/H11*100)</f>
        <v/>
      </c>
      <c r="I15" s="794"/>
      <c r="J15" s="794"/>
      <c r="K15" s="134" t="s">
        <v>211</v>
      </c>
      <c r="L15" s="135"/>
      <c r="P15" s="784"/>
      <c r="Q15" s="785"/>
      <c r="R15" s="785"/>
      <c r="S15" s="786" t="s">
        <v>212</v>
      </c>
      <c r="T15" s="786"/>
      <c r="U15" s="786"/>
      <c r="V15" s="795">
        <v>75</v>
      </c>
      <c r="W15" s="795"/>
      <c r="X15" s="795"/>
      <c r="Y15" s="180" t="s">
        <v>213</v>
      </c>
      <c r="Z15" s="181"/>
    </row>
    <row r="16" spans="1:26" ht="25.2" customHeight="1" x14ac:dyDescent="0.45">
      <c r="A16" s="30"/>
      <c r="B16" s="772" t="s">
        <v>214</v>
      </c>
      <c r="C16" s="773"/>
      <c r="D16" s="773"/>
      <c r="E16" s="778" t="s">
        <v>215</v>
      </c>
      <c r="F16" s="778"/>
      <c r="G16" s="778"/>
      <c r="H16" s="788"/>
      <c r="I16" s="788"/>
      <c r="J16" s="788"/>
      <c r="K16" s="134" t="s">
        <v>70</v>
      </c>
      <c r="L16" s="135"/>
      <c r="P16" s="780" t="s">
        <v>216</v>
      </c>
      <c r="Q16" s="781"/>
      <c r="R16" s="781"/>
      <c r="S16" s="786" t="s">
        <v>217</v>
      </c>
      <c r="T16" s="786"/>
      <c r="U16" s="786"/>
      <c r="V16" s="789">
        <v>40</v>
      </c>
      <c r="W16" s="789"/>
      <c r="X16" s="789"/>
      <c r="Y16" s="180" t="s">
        <v>202</v>
      </c>
      <c r="Z16" s="181"/>
    </row>
    <row r="17" spans="1:26" ht="25.2" customHeight="1" x14ac:dyDescent="0.45">
      <c r="A17" s="30"/>
      <c r="B17" s="774"/>
      <c r="C17" s="775"/>
      <c r="D17" s="775"/>
      <c r="E17" s="778" t="s">
        <v>203</v>
      </c>
      <c r="F17" s="778"/>
      <c r="G17" s="778"/>
      <c r="H17" s="790"/>
      <c r="I17" s="791"/>
      <c r="J17" s="791"/>
      <c r="K17" s="134" t="s">
        <v>70</v>
      </c>
      <c r="L17" s="135"/>
      <c r="P17" s="782"/>
      <c r="Q17" s="783"/>
      <c r="R17" s="783"/>
      <c r="S17" s="786" t="s">
        <v>204</v>
      </c>
      <c r="T17" s="786"/>
      <c r="U17" s="786"/>
      <c r="V17" s="792">
        <v>30</v>
      </c>
      <c r="W17" s="793"/>
      <c r="X17" s="793"/>
      <c r="Y17" s="180" t="s">
        <v>202</v>
      </c>
      <c r="Z17" s="181"/>
    </row>
    <row r="18" spans="1:26" ht="25.2" customHeight="1" x14ac:dyDescent="0.45">
      <c r="A18" s="30"/>
      <c r="B18" s="776"/>
      <c r="C18" s="777"/>
      <c r="D18" s="777"/>
      <c r="E18" s="778" t="s">
        <v>210</v>
      </c>
      <c r="F18" s="778"/>
      <c r="G18" s="778"/>
      <c r="H18" s="794" t="str">
        <f>IF(OR(H16="",H17=""),"",(H16-H17)/H16*100)</f>
        <v/>
      </c>
      <c r="I18" s="794"/>
      <c r="J18" s="794"/>
      <c r="K18" s="134" t="s">
        <v>211</v>
      </c>
      <c r="L18" s="135"/>
      <c r="P18" s="784"/>
      <c r="Q18" s="785"/>
      <c r="R18" s="785"/>
      <c r="S18" s="786" t="s">
        <v>212</v>
      </c>
      <c r="T18" s="786"/>
      <c r="U18" s="786"/>
      <c r="V18" s="795">
        <v>25</v>
      </c>
      <c r="W18" s="795"/>
      <c r="X18" s="795"/>
      <c r="Y18" s="180" t="s">
        <v>213</v>
      </c>
      <c r="Z18" s="181"/>
    </row>
    <row r="19" spans="1:26" ht="25.2" customHeight="1" x14ac:dyDescent="0.45">
      <c r="A19" s="30"/>
      <c r="B19" s="772" t="s">
        <v>218</v>
      </c>
      <c r="C19" s="773"/>
      <c r="D19" s="773"/>
      <c r="E19" s="796" t="s">
        <v>65</v>
      </c>
      <c r="F19" s="797"/>
      <c r="G19" s="798"/>
      <c r="H19" s="799" t="str">
        <f>入力シート!E90</f>
        <v/>
      </c>
      <c r="I19" s="779"/>
      <c r="J19" s="779"/>
      <c r="K19" s="136" t="s">
        <v>72</v>
      </c>
      <c r="L19" s="137"/>
      <c r="M19" s="85"/>
      <c r="P19" s="780" t="s">
        <v>219</v>
      </c>
      <c r="Q19" s="781"/>
      <c r="R19" s="781"/>
      <c r="S19" s="800" t="s">
        <v>220</v>
      </c>
      <c r="T19" s="801"/>
      <c r="U19" s="802"/>
      <c r="V19" s="803">
        <v>1700</v>
      </c>
      <c r="W19" s="787"/>
      <c r="X19" s="787"/>
      <c r="Y19" s="182" t="s">
        <v>221</v>
      </c>
      <c r="Z19" s="183"/>
    </row>
    <row r="20" spans="1:26" ht="25.2" customHeight="1" x14ac:dyDescent="0.45">
      <c r="A20" s="29"/>
      <c r="B20" s="774"/>
      <c r="C20" s="775"/>
      <c r="D20" s="775"/>
      <c r="E20" s="796" t="s">
        <v>222</v>
      </c>
      <c r="F20" s="797"/>
      <c r="G20" s="798"/>
      <c r="H20" s="804"/>
      <c r="I20" s="805"/>
      <c r="J20" s="805"/>
      <c r="K20" s="136" t="s">
        <v>72</v>
      </c>
      <c r="L20" s="137"/>
      <c r="M20" s="85"/>
      <c r="P20" s="782"/>
      <c r="Q20" s="783"/>
      <c r="R20" s="783"/>
      <c r="S20" s="800" t="s">
        <v>223</v>
      </c>
      <c r="T20" s="801"/>
      <c r="U20" s="802"/>
      <c r="V20" s="806">
        <v>1000</v>
      </c>
      <c r="W20" s="807"/>
      <c r="X20" s="807"/>
      <c r="Y20" s="182" t="s">
        <v>221</v>
      </c>
      <c r="Z20" s="183"/>
    </row>
    <row r="21" spans="1:26" ht="25.2" customHeight="1" x14ac:dyDescent="0.45">
      <c r="A21" s="29"/>
      <c r="B21" s="774"/>
      <c r="C21" s="775"/>
      <c r="D21" s="775"/>
      <c r="E21" s="796" t="s">
        <v>224</v>
      </c>
      <c r="F21" s="797"/>
      <c r="G21" s="798"/>
      <c r="H21" s="799" t="str">
        <f>入力シート!E91</f>
        <v/>
      </c>
      <c r="I21" s="779"/>
      <c r="J21" s="779"/>
      <c r="K21" s="136" t="s">
        <v>110</v>
      </c>
      <c r="L21" s="137"/>
      <c r="M21" s="85"/>
      <c r="P21" s="782"/>
      <c r="Q21" s="783"/>
      <c r="R21" s="783"/>
      <c r="S21" s="800" t="s">
        <v>225</v>
      </c>
      <c r="T21" s="801"/>
      <c r="U21" s="802"/>
      <c r="V21" s="803">
        <v>85</v>
      </c>
      <c r="W21" s="787"/>
      <c r="X21" s="787"/>
      <c r="Y21" s="182" t="s">
        <v>226</v>
      </c>
      <c r="Z21" s="183"/>
    </row>
    <row r="22" spans="1:26" ht="25.2" customHeight="1" x14ac:dyDescent="0.45">
      <c r="A22" s="29"/>
      <c r="B22" s="774"/>
      <c r="C22" s="775"/>
      <c r="D22" s="775"/>
      <c r="E22" s="796" t="s">
        <v>227</v>
      </c>
      <c r="F22" s="797"/>
      <c r="G22" s="798"/>
      <c r="H22" s="799" t="str">
        <f>IF(OR(H20="",入力シート!I82=""),"",H20*10^3/入力シート!I82)</f>
        <v/>
      </c>
      <c r="I22" s="779"/>
      <c r="J22" s="779"/>
      <c r="K22" s="136" t="s">
        <v>110</v>
      </c>
      <c r="L22" s="137"/>
      <c r="M22" s="85"/>
      <c r="P22" s="782"/>
      <c r="Q22" s="783"/>
      <c r="R22" s="783"/>
      <c r="S22" s="800" t="s">
        <v>228</v>
      </c>
      <c r="T22" s="801"/>
      <c r="U22" s="802"/>
      <c r="V22" s="803">
        <v>50</v>
      </c>
      <c r="W22" s="787"/>
      <c r="X22" s="787"/>
      <c r="Y22" s="182" t="s">
        <v>226</v>
      </c>
      <c r="Z22" s="183"/>
    </row>
    <row r="23" spans="1:26" ht="25.2" customHeight="1" x14ac:dyDescent="0.45">
      <c r="A23" s="29"/>
      <c r="B23" s="776"/>
      <c r="C23" s="777"/>
      <c r="D23" s="777"/>
      <c r="E23" s="778" t="s">
        <v>210</v>
      </c>
      <c r="F23" s="778"/>
      <c r="G23" s="778"/>
      <c r="H23" s="794" t="str">
        <f>IF(OR(H19="",H20=""),"",(H19-H20)/H19*100)</f>
        <v/>
      </c>
      <c r="I23" s="794"/>
      <c r="J23" s="794"/>
      <c r="K23" s="134" t="s">
        <v>211</v>
      </c>
      <c r="L23" s="138"/>
      <c r="M23" s="85"/>
      <c r="P23" s="784"/>
      <c r="Q23" s="785"/>
      <c r="R23" s="785"/>
      <c r="S23" s="786" t="s">
        <v>212</v>
      </c>
      <c r="T23" s="786"/>
      <c r="U23" s="786"/>
      <c r="V23" s="795">
        <v>41.17647058823529</v>
      </c>
      <c r="W23" s="795"/>
      <c r="X23" s="795"/>
      <c r="Y23" s="180" t="s">
        <v>213</v>
      </c>
      <c r="Z23" s="184"/>
    </row>
    <row r="24" spans="1:26" ht="25.2" customHeight="1" x14ac:dyDescent="0.45">
      <c r="A24" s="29"/>
      <c r="B24" s="808" t="s">
        <v>229</v>
      </c>
      <c r="C24" s="809"/>
      <c r="D24" s="809"/>
      <c r="E24" s="809"/>
      <c r="F24" s="809"/>
      <c r="G24" s="809"/>
      <c r="H24" s="809"/>
      <c r="I24" s="809"/>
      <c r="J24" s="809"/>
      <c r="K24" s="809"/>
      <c r="L24" s="810"/>
      <c r="P24" s="811" t="s">
        <v>230</v>
      </c>
      <c r="Q24" s="812"/>
      <c r="R24" s="812"/>
      <c r="S24" s="812"/>
      <c r="T24" s="812"/>
      <c r="U24" s="812"/>
      <c r="V24" s="812"/>
      <c r="W24" s="812"/>
      <c r="X24" s="812"/>
      <c r="Y24" s="812"/>
      <c r="Z24" s="813"/>
    </row>
    <row r="25" spans="1:26" ht="25.2" customHeight="1" x14ac:dyDescent="0.45">
      <c r="A25" s="29"/>
      <c r="B25" s="814"/>
      <c r="C25" s="815"/>
      <c r="D25" s="815"/>
      <c r="E25" s="815"/>
      <c r="F25" s="815"/>
      <c r="G25" s="815"/>
      <c r="H25" s="815"/>
      <c r="I25" s="815"/>
      <c r="J25" s="815"/>
      <c r="K25" s="815"/>
      <c r="L25" s="816"/>
      <c r="P25" s="823" t="s">
        <v>231</v>
      </c>
      <c r="Q25" s="824"/>
      <c r="R25" s="824"/>
      <c r="S25" s="824"/>
      <c r="T25" s="824"/>
      <c r="U25" s="824"/>
      <c r="V25" s="824"/>
      <c r="W25" s="824"/>
      <c r="X25" s="824"/>
      <c r="Y25" s="824"/>
      <c r="Z25" s="825"/>
    </row>
    <row r="26" spans="1:26" ht="25.2" customHeight="1" x14ac:dyDescent="0.45">
      <c r="A26" s="29"/>
      <c r="B26" s="817"/>
      <c r="C26" s="818"/>
      <c r="D26" s="818"/>
      <c r="E26" s="818"/>
      <c r="F26" s="818"/>
      <c r="G26" s="818"/>
      <c r="H26" s="818"/>
      <c r="I26" s="818"/>
      <c r="J26" s="818"/>
      <c r="K26" s="818"/>
      <c r="L26" s="819"/>
      <c r="P26" s="826"/>
      <c r="Q26" s="827"/>
      <c r="R26" s="827"/>
      <c r="S26" s="827"/>
      <c r="T26" s="827"/>
      <c r="U26" s="827"/>
      <c r="V26" s="827"/>
      <c r="W26" s="827"/>
      <c r="X26" s="827"/>
      <c r="Y26" s="827"/>
      <c r="Z26" s="828"/>
    </row>
    <row r="27" spans="1:26" ht="25.2" customHeight="1" x14ac:dyDescent="0.45">
      <c r="A27" s="29"/>
      <c r="B27" s="817"/>
      <c r="C27" s="818"/>
      <c r="D27" s="818"/>
      <c r="E27" s="818"/>
      <c r="F27" s="818"/>
      <c r="G27" s="818"/>
      <c r="H27" s="818"/>
      <c r="I27" s="818"/>
      <c r="J27" s="818"/>
      <c r="K27" s="818"/>
      <c r="L27" s="819"/>
      <c r="P27" s="826"/>
      <c r="Q27" s="827"/>
      <c r="R27" s="827"/>
      <c r="S27" s="827"/>
      <c r="T27" s="827"/>
      <c r="U27" s="827"/>
      <c r="V27" s="827"/>
      <c r="W27" s="827"/>
      <c r="X27" s="827"/>
      <c r="Y27" s="827"/>
      <c r="Z27" s="828"/>
    </row>
    <row r="28" spans="1:26" ht="25.2" customHeight="1" x14ac:dyDescent="0.45">
      <c r="A28" s="29"/>
      <c r="B28" s="817"/>
      <c r="C28" s="818"/>
      <c r="D28" s="818"/>
      <c r="E28" s="818"/>
      <c r="F28" s="818"/>
      <c r="G28" s="818"/>
      <c r="H28" s="818"/>
      <c r="I28" s="818"/>
      <c r="J28" s="818"/>
      <c r="K28" s="818"/>
      <c r="L28" s="819"/>
      <c r="P28" s="826"/>
      <c r="Q28" s="827"/>
      <c r="R28" s="827"/>
      <c r="S28" s="827"/>
      <c r="T28" s="827"/>
      <c r="U28" s="827"/>
      <c r="V28" s="827"/>
      <c r="W28" s="827"/>
      <c r="X28" s="827"/>
      <c r="Y28" s="827"/>
      <c r="Z28" s="828"/>
    </row>
    <row r="29" spans="1:26" ht="25.2" customHeight="1" x14ac:dyDescent="0.45">
      <c r="A29" s="29"/>
      <c r="B29" s="817"/>
      <c r="C29" s="818"/>
      <c r="D29" s="818"/>
      <c r="E29" s="818"/>
      <c r="F29" s="818"/>
      <c r="G29" s="818"/>
      <c r="H29" s="818"/>
      <c r="I29" s="818"/>
      <c r="J29" s="818"/>
      <c r="K29" s="818"/>
      <c r="L29" s="819"/>
      <c r="P29" s="826"/>
      <c r="Q29" s="827"/>
      <c r="R29" s="827"/>
      <c r="S29" s="827"/>
      <c r="T29" s="827"/>
      <c r="U29" s="827"/>
      <c r="V29" s="827"/>
      <c r="W29" s="827"/>
      <c r="X29" s="827"/>
      <c r="Y29" s="827"/>
      <c r="Z29" s="828"/>
    </row>
    <row r="30" spans="1:26" ht="25.2" customHeight="1" x14ac:dyDescent="0.45">
      <c r="A30" s="29"/>
      <c r="B30" s="817"/>
      <c r="C30" s="818"/>
      <c r="D30" s="818"/>
      <c r="E30" s="818"/>
      <c r="F30" s="818"/>
      <c r="G30" s="818"/>
      <c r="H30" s="818"/>
      <c r="I30" s="818"/>
      <c r="J30" s="818"/>
      <c r="K30" s="818"/>
      <c r="L30" s="819"/>
      <c r="P30" s="826"/>
      <c r="Q30" s="827"/>
      <c r="R30" s="827"/>
      <c r="S30" s="827"/>
      <c r="T30" s="827"/>
      <c r="U30" s="827"/>
      <c r="V30" s="827"/>
      <c r="W30" s="827"/>
      <c r="X30" s="827"/>
      <c r="Y30" s="827"/>
      <c r="Z30" s="828"/>
    </row>
    <row r="31" spans="1:26" ht="25.2" customHeight="1" x14ac:dyDescent="0.45">
      <c r="A31" s="29"/>
      <c r="B31" s="817"/>
      <c r="C31" s="818"/>
      <c r="D31" s="818"/>
      <c r="E31" s="818"/>
      <c r="F31" s="818"/>
      <c r="G31" s="818"/>
      <c r="H31" s="818"/>
      <c r="I31" s="818"/>
      <c r="J31" s="818"/>
      <c r="K31" s="818"/>
      <c r="L31" s="819"/>
      <c r="P31" s="826"/>
      <c r="Q31" s="827"/>
      <c r="R31" s="827"/>
      <c r="S31" s="827"/>
      <c r="T31" s="827"/>
      <c r="U31" s="827"/>
      <c r="V31" s="827"/>
      <c r="W31" s="827"/>
      <c r="X31" s="827"/>
      <c r="Y31" s="827"/>
      <c r="Z31" s="828"/>
    </row>
    <row r="32" spans="1:26" ht="25.2" customHeight="1" x14ac:dyDescent="0.45">
      <c r="A32" s="29"/>
      <c r="B32" s="817"/>
      <c r="C32" s="818"/>
      <c r="D32" s="818"/>
      <c r="E32" s="818"/>
      <c r="F32" s="818"/>
      <c r="G32" s="818"/>
      <c r="H32" s="818"/>
      <c r="I32" s="818"/>
      <c r="J32" s="818"/>
      <c r="K32" s="818"/>
      <c r="L32" s="819"/>
      <c r="P32" s="826"/>
      <c r="Q32" s="827"/>
      <c r="R32" s="827"/>
      <c r="S32" s="827"/>
      <c r="T32" s="827"/>
      <c r="U32" s="827"/>
      <c r="V32" s="827"/>
      <c r="W32" s="827"/>
      <c r="X32" s="827"/>
      <c r="Y32" s="827"/>
      <c r="Z32" s="828"/>
    </row>
    <row r="33" spans="1:26" ht="25.2" customHeight="1" x14ac:dyDescent="0.45">
      <c r="A33" s="29"/>
      <c r="B33" s="817"/>
      <c r="C33" s="818"/>
      <c r="D33" s="818"/>
      <c r="E33" s="818"/>
      <c r="F33" s="818"/>
      <c r="G33" s="818"/>
      <c r="H33" s="818"/>
      <c r="I33" s="818"/>
      <c r="J33" s="818"/>
      <c r="K33" s="818"/>
      <c r="L33" s="819"/>
      <c r="P33" s="826"/>
      <c r="Q33" s="827"/>
      <c r="R33" s="827"/>
      <c r="S33" s="827"/>
      <c r="T33" s="827"/>
      <c r="U33" s="827"/>
      <c r="V33" s="827"/>
      <c r="W33" s="827"/>
      <c r="X33" s="827"/>
      <c r="Y33" s="827"/>
      <c r="Z33" s="828"/>
    </row>
    <row r="34" spans="1:26" ht="25.2" customHeight="1" x14ac:dyDescent="0.45">
      <c r="A34" s="29"/>
      <c r="B34" s="817"/>
      <c r="C34" s="818"/>
      <c r="D34" s="818"/>
      <c r="E34" s="818"/>
      <c r="F34" s="818"/>
      <c r="G34" s="818"/>
      <c r="H34" s="818"/>
      <c r="I34" s="818"/>
      <c r="J34" s="818"/>
      <c r="K34" s="818"/>
      <c r="L34" s="819"/>
      <c r="P34" s="826"/>
      <c r="Q34" s="827"/>
      <c r="R34" s="827"/>
      <c r="S34" s="827"/>
      <c r="T34" s="827"/>
      <c r="U34" s="827"/>
      <c r="V34" s="827"/>
      <c r="W34" s="827"/>
      <c r="X34" s="827"/>
      <c r="Y34" s="827"/>
      <c r="Z34" s="828"/>
    </row>
    <row r="35" spans="1:26" ht="25.2" customHeight="1" x14ac:dyDescent="0.45">
      <c r="A35" s="29"/>
      <c r="B35" s="817"/>
      <c r="C35" s="818"/>
      <c r="D35" s="818"/>
      <c r="E35" s="818"/>
      <c r="F35" s="818"/>
      <c r="G35" s="818"/>
      <c r="H35" s="818"/>
      <c r="I35" s="818"/>
      <c r="J35" s="818"/>
      <c r="K35" s="818"/>
      <c r="L35" s="819"/>
      <c r="P35" s="826"/>
      <c r="Q35" s="827"/>
      <c r="R35" s="827"/>
      <c r="S35" s="827"/>
      <c r="T35" s="827"/>
      <c r="U35" s="827"/>
      <c r="V35" s="827"/>
      <c r="W35" s="827"/>
      <c r="X35" s="827"/>
      <c r="Y35" s="827"/>
      <c r="Z35" s="828"/>
    </row>
    <row r="36" spans="1:26" ht="25.2" customHeight="1" x14ac:dyDescent="0.45">
      <c r="A36" s="29"/>
      <c r="B36" s="817"/>
      <c r="C36" s="818"/>
      <c r="D36" s="818"/>
      <c r="E36" s="818"/>
      <c r="F36" s="818"/>
      <c r="G36" s="818"/>
      <c r="H36" s="818"/>
      <c r="I36" s="818"/>
      <c r="J36" s="818"/>
      <c r="K36" s="818"/>
      <c r="L36" s="819"/>
      <c r="P36" s="826"/>
      <c r="Q36" s="827"/>
      <c r="R36" s="827"/>
      <c r="S36" s="827"/>
      <c r="T36" s="827"/>
      <c r="U36" s="827"/>
      <c r="V36" s="827"/>
      <c r="W36" s="827"/>
      <c r="X36" s="827"/>
      <c r="Y36" s="827"/>
      <c r="Z36" s="828"/>
    </row>
    <row r="37" spans="1:26" ht="25.2" customHeight="1" x14ac:dyDescent="0.45">
      <c r="A37" s="29"/>
      <c r="B37" s="817"/>
      <c r="C37" s="818"/>
      <c r="D37" s="818"/>
      <c r="E37" s="818"/>
      <c r="F37" s="818"/>
      <c r="G37" s="818"/>
      <c r="H37" s="818"/>
      <c r="I37" s="818"/>
      <c r="J37" s="818"/>
      <c r="K37" s="818"/>
      <c r="L37" s="819"/>
      <c r="P37" s="826"/>
      <c r="Q37" s="827"/>
      <c r="R37" s="827"/>
      <c r="S37" s="827"/>
      <c r="T37" s="827"/>
      <c r="U37" s="827"/>
      <c r="V37" s="827"/>
      <c r="W37" s="827"/>
      <c r="X37" s="827"/>
      <c r="Y37" s="827"/>
      <c r="Z37" s="828"/>
    </row>
    <row r="38" spans="1:26" ht="25.2" customHeight="1" x14ac:dyDescent="0.45">
      <c r="A38" s="29"/>
      <c r="B38" s="817"/>
      <c r="C38" s="818"/>
      <c r="D38" s="818"/>
      <c r="E38" s="818"/>
      <c r="F38" s="818"/>
      <c r="G38" s="818"/>
      <c r="H38" s="818"/>
      <c r="I38" s="818"/>
      <c r="J38" s="818"/>
      <c r="K38" s="818"/>
      <c r="L38" s="819"/>
      <c r="P38" s="826"/>
      <c r="Q38" s="827"/>
      <c r="R38" s="827"/>
      <c r="S38" s="827"/>
      <c r="T38" s="827"/>
      <c r="U38" s="827"/>
      <c r="V38" s="827"/>
      <c r="W38" s="827"/>
      <c r="X38" s="827"/>
      <c r="Y38" s="827"/>
      <c r="Z38" s="828"/>
    </row>
    <row r="39" spans="1:26" ht="25.2" customHeight="1" x14ac:dyDescent="0.45">
      <c r="A39" s="29"/>
      <c r="B39" s="817"/>
      <c r="C39" s="818"/>
      <c r="D39" s="818"/>
      <c r="E39" s="818"/>
      <c r="F39" s="818"/>
      <c r="G39" s="818"/>
      <c r="H39" s="818"/>
      <c r="I39" s="818"/>
      <c r="J39" s="818"/>
      <c r="K39" s="818"/>
      <c r="L39" s="819"/>
      <c r="P39" s="826"/>
      <c r="Q39" s="827"/>
      <c r="R39" s="827"/>
      <c r="S39" s="827"/>
      <c r="T39" s="827"/>
      <c r="U39" s="827"/>
      <c r="V39" s="827"/>
      <c r="W39" s="827"/>
      <c r="X39" s="827"/>
      <c r="Y39" s="827"/>
      <c r="Z39" s="828"/>
    </row>
    <row r="40" spans="1:26" ht="25.2" customHeight="1" x14ac:dyDescent="0.45">
      <c r="A40" s="29"/>
      <c r="B40" s="817"/>
      <c r="C40" s="818"/>
      <c r="D40" s="818"/>
      <c r="E40" s="818"/>
      <c r="F40" s="818"/>
      <c r="G40" s="818"/>
      <c r="H40" s="818"/>
      <c r="I40" s="818"/>
      <c r="J40" s="818"/>
      <c r="K40" s="818"/>
      <c r="L40" s="819"/>
      <c r="P40" s="826"/>
      <c r="Q40" s="827"/>
      <c r="R40" s="827"/>
      <c r="S40" s="827"/>
      <c r="T40" s="827"/>
      <c r="U40" s="827"/>
      <c r="V40" s="827"/>
      <c r="W40" s="827"/>
      <c r="X40" s="827"/>
      <c r="Y40" s="827"/>
      <c r="Z40" s="828"/>
    </row>
    <row r="41" spans="1:26" ht="25.2" customHeight="1" x14ac:dyDescent="0.45">
      <c r="A41" s="29"/>
      <c r="B41" s="817"/>
      <c r="C41" s="818"/>
      <c r="D41" s="818"/>
      <c r="E41" s="818"/>
      <c r="F41" s="818"/>
      <c r="G41" s="818"/>
      <c r="H41" s="818"/>
      <c r="I41" s="818"/>
      <c r="J41" s="818"/>
      <c r="K41" s="818"/>
      <c r="L41" s="819"/>
      <c r="P41" s="826"/>
      <c r="Q41" s="827"/>
      <c r="R41" s="827"/>
      <c r="S41" s="827"/>
      <c r="T41" s="827"/>
      <c r="U41" s="827"/>
      <c r="V41" s="827"/>
      <c r="W41" s="827"/>
      <c r="X41" s="827"/>
      <c r="Y41" s="827"/>
      <c r="Z41" s="828"/>
    </row>
    <row r="42" spans="1:26" ht="25.2" customHeight="1" x14ac:dyDescent="0.45">
      <c r="A42" s="29"/>
      <c r="B42" s="817"/>
      <c r="C42" s="818"/>
      <c r="D42" s="818"/>
      <c r="E42" s="818"/>
      <c r="F42" s="818"/>
      <c r="G42" s="818"/>
      <c r="H42" s="818"/>
      <c r="I42" s="818"/>
      <c r="J42" s="818"/>
      <c r="K42" s="818"/>
      <c r="L42" s="819"/>
      <c r="P42" s="826"/>
      <c r="Q42" s="827"/>
      <c r="R42" s="827"/>
      <c r="S42" s="827"/>
      <c r="T42" s="827"/>
      <c r="U42" s="827"/>
      <c r="V42" s="827"/>
      <c r="W42" s="827"/>
      <c r="X42" s="827"/>
      <c r="Y42" s="827"/>
      <c r="Z42" s="828"/>
    </row>
    <row r="43" spans="1:26" ht="25.2" customHeight="1" x14ac:dyDescent="0.45">
      <c r="B43" s="817"/>
      <c r="C43" s="818"/>
      <c r="D43" s="818"/>
      <c r="E43" s="818"/>
      <c r="F43" s="818"/>
      <c r="G43" s="818"/>
      <c r="H43" s="818"/>
      <c r="I43" s="818"/>
      <c r="J43" s="818"/>
      <c r="K43" s="818"/>
      <c r="L43" s="819"/>
      <c r="P43" s="826"/>
      <c r="Q43" s="827"/>
      <c r="R43" s="827"/>
      <c r="S43" s="827"/>
      <c r="T43" s="827"/>
      <c r="U43" s="827"/>
      <c r="V43" s="827"/>
      <c r="W43" s="827"/>
      <c r="X43" s="827"/>
      <c r="Y43" s="827"/>
      <c r="Z43" s="828"/>
    </row>
    <row r="44" spans="1:26" ht="25.2" customHeight="1" x14ac:dyDescent="0.45">
      <c r="B44" s="817"/>
      <c r="C44" s="818"/>
      <c r="D44" s="818"/>
      <c r="E44" s="818"/>
      <c r="F44" s="818"/>
      <c r="G44" s="818"/>
      <c r="H44" s="818"/>
      <c r="I44" s="818"/>
      <c r="J44" s="818"/>
      <c r="K44" s="818"/>
      <c r="L44" s="819"/>
      <c r="P44" s="826"/>
      <c r="Q44" s="827"/>
      <c r="R44" s="827"/>
      <c r="S44" s="827"/>
      <c r="T44" s="827"/>
      <c r="U44" s="827"/>
      <c r="V44" s="827"/>
      <c r="W44" s="827"/>
      <c r="X44" s="827"/>
      <c r="Y44" s="827"/>
      <c r="Z44" s="828"/>
    </row>
    <row r="45" spans="1:26" ht="25.2" customHeight="1" x14ac:dyDescent="0.45">
      <c r="B45" s="817"/>
      <c r="C45" s="818"/>
      <c r="D45" s="818"/>
      <c r="E45" s="818"/>
      <c r="F45" s="818"/>
      <c r="G45" s="818"/>
      <c r="H45" s="818"/>
      <c r="I45" s="818"/>
      <c r="J45" s="818"/>
      <c r="K45" s="818"/>
      <c r="L45" s="819"/>
      <c r="P45" s="826"/>
      <c r="Q45" s="827"/>
      <c r="R45" s="827"/>
      <c r="S45" s="827"/>
      <c r="T45" s="827"/>
      <c r="U45" s="827"/>
      <c r="V45" s="827"/>
      <c r="W45" s="827"/>
      <c r="X45" s="827"/>
      <c r="Y45" s="827"/>
      <c r="Z45" s="828"/>
    </row>
    <row r="46" spans="1:26" ht="25.2" customHeight="1" x14ac:dyDescent="0.45">
      <c r="B46" s="817"/>
      <c r="C46" s="818"/>
      <c r="D46" s="818"/>
      <c r="E46" s="818"/>
      <c r="F46" s="818"/>
      <c r="G46" s="818"/>
      <c r="H46" s="818"/>
      <c r="I46" s="818"/>
      <c r="J46" s="818"/>
      <c r="K46" s="818"/>
      <c r="L46" s="819"/>
      <c r="P46" s="826"/>
      <c r="Q46" s="827"/>
      <c r="R46" s="827"/>
      <c r="S46" s="827"/>
      <c r="T46" s="827"/>
      <c r="U46" s="827"/>
      <c r="V46" s="827"/>
      <c r="W46" s="827"/>
      <c r="X46" s="827"/>
      <c r="Y46" s="827"/>
      <c r="Z46" s="828"/>
    </row>
    <row r="47" spans="1:26" ht="25.2" customHeight="1" x14ac:dyDescent="0.45">
      <c r="B47" s="817"/>
      <c r="C47" s="818"/>
      <c r="D47" s="818"/>
      <c r="E47" s="818"/>
      <c r="F47" s="818"/>
      <c r="G47" s="818"/>
      <c r="H47" s="818"/>
      <c r="I47" s="818"/>
      <c r="J47" s="818"/>
      <c r="K47" s="818"/>
      <c r="L47" s="819"/>
      <c r="P47" s="826"/>
      <c r="Q47" s="827"/>
      <c r="R47" s="827"/>
      <c r="S47" s="827"/>
      <c r="T47" s="827"/>
      <c r="U47" s="827"/>
      <c r="V47" s="827"/>
      <c r="W47" s="827"/>
      <c r="X47" s="827"/>
      <c r="Y47" s="827"/>
      <c r="Z47" s="828"/>
    </row>
    <row r="48" spans="1:26" ht="25.2" customHeight="1" x14ac:dyDescent="0.45">
      <c r="B48" s="820"/>
      <c r="C48" s="821"/>
      <c r="D48" s="821"/>
      <c r="E48" s="821"/>
      <c r="F48" s="821"/>
      <c r="G48" s="821"/>
      <c r="H48" s="821"/>
      <c r="I48" s="821"/>
      <c r="J48" s="821"/>
      <c r="K48" s="821"/>
      <c r="L48" s="822"/>
      <c r="P48" s="829"/>
      <c r="Q48" s="830"/>
      <c r="R48" s="830"/>
      <c r="S48" s="830"/>
      <c r="T48" s="830"/>
      <c r="U48" s="830"/>
      <c r="V48" s="830"/>
      <c r="W48" s="830"/>
      <c r="X48" s="830"/>
      <c r="Y48" s="830"/>
      <c r="Z48" s="831"/>
    </row>
    <row r="49" spans="16:26" ht="25.2" customHeight="1" x14ac:dyDescent="0.45"/>
    <row r="50" spans="16:26" ht="25.2" customHeight="1" x14ac:dyDescent="0.45"/>
    <row r="51" spans="16:26" ht="25.2" customHeight="1" x14ac:dyDescent="0.45"/>
    <row r="52" spans="16:26" ht="25.2" customHeight="1" x14ac:dyDescent="0.45"/>
    <row r="53" spans="16:26" ht="25.2" customHeight="1" x14ac:dyDescent="0.45">
      <c r="P53" s="811" t="s">
        <v>230</v>
      </c>
      <c r="Q53" s="812"/>
      <c r="R53" s="812"/>
      <c r="S53" s="812"/>
      <c r="T53" s="812"/>
      <c r="U53" s="812"/>
      <c r="V53" s="812"/>
      <c r="W53" s="812"/>
      <c r="X53" s="812"/>
      <c r="Y53" s="812"/>
      <c r="Z53" s="813"/>
    </row>
    <row r="54" spans="16:26" ht="25.2" customHeight="1" x14ac:dyDescent="0.45">
      <c r="P54" s="121"/>
      <c r="Q54" s="122"/>
      <c r="R54" s="122"/>
      <c r="S54" s="122"/>
      <c r="T54" s="122"/>
      <c r="U54" s="122"/>
      <c r="V54" s="122"/>
      <c r="W54" s="122"/>
      <c r="X54" s="122"/>
      <c r="Y54" s="122"/>
      <c r="Z54" s="123"/>
    </row>
    <row r="55" spans="16:26" ht="25.2" customHeight="1" x14ac:dyDescent="0.45">
      <c r="P55" s="124"/>
      <c r="Q55" s="125"/>
      <c r="R55" s="125"/>
      <c r="S55" s="125"/>
      <c r="T55" s="125"/>
      <c r="U55" s="125"/>
      <c r="V55" s="125"/>
      <c r="W55" s="125"/>
      <c r="X55" s="125"/>
      <c r="Y55" s="125"/>
      <c r="Z55" s="126"/>
    </row>
    <row r="56" spans="16:26" ht="25.2" customHeight="1" x14ac:dyDescent="0.45">
      <c r="P56" s="124"/>
      <c r="Q56" s="125"/>
      <c r="R56" s="125"/>
      <c r="S56" s="125"/>
      <c r="T56" s="125"/>
      <c r="U56" s="125"/>
      <c r="V56" s="125"/>
      <c r="W56" s="125"/>
      <c r="X56" s="125"/>
      <c r="Y56" s="125"/>
      <c r="Z56" s="126"/>
    </row>
    <row r="57" spans="16:26" ht="25.2" customHeight="1" x14ac:dyDescent="0.45">
      <c r="P57" s="124"/>
      <c r="Q57" s="125"/>
      <c r="R57" s="125"/>
      <c r="S57" s="125"/>
      <c r="T57" s="125"/>
      <c r="U57" s="125"/>
      <c r="V57" s="125"/>
      <c r="W57" s="125"/>
      <c r="X57" s="125"/>
      <c r="Y57" s="125"/>
      <c r="Z57" s="126"/>
    </row>
    <row r="58" spans="16:26" ht="25.2" customHeight="1" x14ac:dyDescent="0.45">
      <c r="P58" s="124"/>
      <c r="Q58" s="125"/>
      <c r="R58" s="125"/>
      <c r="S58" s="125"/>
      <c r="T58" s="125"/>
      <c r="U58" s="125"/>
      <c r="V58" s="125"/>
      <c r="W58" s="125"/>
      <c r="X58" s="125"/>
      <c r="Y58" s="125"/>
      <c r="Z58" s="126"/>
    </row>
    <row r="59" spans="16:26" ht="25.2" customHeight="1" x14ac:dyDescent="0.45">
      <c r="P59" s="124"/>
      <c r="Q59" s="125"/>
      <c r="R59" s="125"/>
      <c r="S59" s="125"/>
      <c r="T59" s="125"/>
      <c r="U59" s="125"/>
      <c r="V59" s="125"/>
      <c r="W59" s="125"/>
      <c r="X59" s="125"/>
      <c r="Y59" s="125"/>
      <c r="Z59" s="126"/>
    </row>
    <row r="60" spans="16:26" ht="25.2" customHeight="1" x14ac:dyDescent="0.45">
      <c r="P60" s="124"/>
      <c r="Q60" s="125"/>
      <c r="R60" s="125"/>
      <c r="S60" s="125"/>
      <c r="T60" s="125"/>
      <c r="U60" s="125"/>
      <c r="V60" s="125"/>
      <c r="W60" s="125"/>
      <c r="X60" s="125"/>
      <c r="Y60" s="125"/>
      <c r="Z60" s="126"/>
    </row>
    <row r="61" spans="16:26" ht="25.2" customHeight="1" x14ac:dyDescent="0.45">
      <c r="P61" s="124"/>
      <c r="Q61" s="125"/>
      <c r="R61" s="125"/>
      <c r="S61" s="125"/>
      <c r="T61" s="125"/>
      <c r="U61" s="125"/>
      <c r="V61" s="125"/>
      <c r="W61" s="125"/>
      <c r="X61" s="125"/>
      <c r="Y61" s="125"/>
      <c r="Z61" s="126"/>
    </row>
    <row r="62" spans="16:26" ht="25.2" customHeight="1" x14ac:dyDescent="0.45">
      <c r="P62" s="124"/>
      <c r="Q62" s="125"/>
      <c r="R62" s="125"/>
      <c r="S62" s="125"/>
      <c r="T62" s="125"/>
      <c r="U62" s="125"/>
      <c r="V62" s="125"/>
      <c r="W62" s="125"/>
      <c r="X62" s="125"/>
      <c r="Y62" s="125"/>
      <c r="Z62" s="126"/>
    </row>
    <row r="63" spans="16:26" ht="25.2" customHeight="1" x14ac:dyDescent="0.45">
      <c r="P63" s="124"/>
      <c r="Q63" s="125"/>
      <c r="R63" s="125"/>
      <c r="S63" s="125"/>
      <c r="T63" s="125"/>
      <c r="U63" s="125"/>
      <c r="V63" s="125"/>
      <c r="W63" s="125"/>
      <c r="X63" s="125"/>
      <c r="Y63" s="125"/>
      <c r="Z63" s="126"/>
    </row>
    <row r="64" spans="16:26" ht="25.2" customHeight="1" x14ac:dyDescent="0.45">
      <c r="P64" s="124"/>
      <c r="Q64" s="125"/>
      <c r="R64" s="125"/>
      <c r="S64" s="125"/>
      <c r="T64" s="125"/>
      <c r="U64" s="125"/>
      <c r="V64" s="125"/>
      <c r="W64" s="125"/>
      <c r="X64" s="125"/>
      <c r="Y64" s="125"/>
      <c r="Z64" s="126"/>
    </row>
    <row r="65" spans="16:26" x14ac:dyDescent="0.45">
      <c r="P65" s="124"/>
      <c r="Q65" s="125"/>
      <c r="R65" s="125"/>
      <c r="S65" s="125"/>
      <c r="T65" s="125"/>
      <c r="U65" s="125"/>
      <c r="V65" s="125"/>
      <c r="W65" s="125"/>
      <c r="X65" s="125"/>
      <c r="Y65" s="125"/>
      <c r="Z65" s="126"/>
    </row>
    <row r="66" spans="16:26" x14ac:dyDescent="0.45">
      <c r="P66" s="124"/>
      <c r="Q66" s="125"/>
      <c r="R66" s="125"/>
      <c r="S66" s="125"/>
      <c r="T66" s="125"/>
      <c r="U66" s="125"/>
      <c r="V66" s="125"/>
      <c r="W66" s="125"/>
      <c r="X66" s="125"/>
      <c r="Y66" s="125"/>
      <c r="Z66" s="126"/>
    </row>
    <row r="67" spans="16:26" x14ac:dyDescent="0.45">
      <c r="P67" s="124"/>
      <c r="Q67" s="125"/>
      <c r="R67" s="125"/>
      <c r="S67" s="125"/>
      <c r="T67" s="125"/>
      <c r="U67" s="125"/>
      <c r="V67" s="125"/>
      <c r="W67" s="125"/>
      <c r="X67" s="125"/>
      <c r="Y67" s="125"/>
      <c r="Z67" s="126"/>
    </row>
    <row r="68" spans="16:26" x14ac:dyDescent="0.45">
      <c r="P68" s="124"/>
      <c r="Q68" s="125"/>
      <c r="R68" s="125"/>
      <c r="S68" s="125"/>
      <c r="T68" s="125"/>
      <c r="U68" s="125"/>
      <c r="V68" s="125"/>
      <c r="W68" s="125"/>
      <c r="X68" s="125"/>
      <c r="Y68" s="125"/>
      <c r="Z68" s="126"/>
    </row>
    <row r="69" spans="16:26" x14ac:dyDescent="0.45">
      <c r="P69" s="124"/>
      <c r="Q69" s="125"/>
      <c r="R69" s="125"/>
      <c r="S69" s="125"/>
      <c r="T69" s="125"/>
      <c r="U69" s="125"/>
      <c r="V69" s="125"/>
      <c r="W69" s="125"/>
      <c r="X69" s="125"/>
      <c r="Y69" s="125"/>
      <c r="Z69" s="126"/>
    </row>
    <row r="70" spans="16:26" x14ac:dyDescent="0.45">
      <c r="P70" s="124"/>
      <c r="Q70" s="125"/>
      <c r="R70" s="125"/>
      <c r="S70" s="125"/>
      <c r="T70" s="125"/>
      <c r="U70" s="125"/>
      <c r="V70" s="125"/>
      <c r="W70" s="125"/>
      <c r="X70" s="125"/>
      <c r="Y70" s="125"/>
      <c r="Z70" s="126"/>
    </row>
    <row r="71" spans="16:26" x14ac:dyDescent="0.45">
      <c r="P71" s="124"/>
      <c r="Q71" s="125"/>
      <c r="R71" s="125"/>
      <c r="S71" s="125"/>
      <c r="T71" s="125"/>
      <c r="U71" s="125"/>
      <c r="V71" s="125"/>
      <c r="W71" s="125"/>
      <c r="X71" s="125"/>
      <c r="Y71" s="125"/>
      <c r="Z71" s="126"/>
    </row>
    <row r="72" spans="16:26" x14ac:dyDescent="0.45">
      <c r="P72" s="124"/>
      <c r="Q72" s="125"/>
      <c r="R72" s="125"/>
      <c r="S72" s="125"/>
      <c r="T72" s="125"/>
      <c r="U72" s="125"/>
      <c r="V72" s="125"/>
      <c r="W72" s="125"/>
      <c r="X72" s="125"/>
      <c r="Y72" s="125"/>
      <c r="Z72" s="126"/>
    </row>
    <row r="73" spans="16:26" x14ac:dyDescent="0.45">
      <c r="P73" s="124"/>
      <c r="Q73" s="125"/>
      <c r="R73" s="125"/>
      <c r="S73" s="125"/>
      <c r="T73" s="125"/>
      <c r="U73" s="125"/>
      <c r="V73" s="125"/>
      <c r="W73" s="125"/>
      <c r="X73" s="125"/>
      <c r="Y73" s="125"/>
      <c r="Z73" s="126"/>
    </row>
    <row r="74" spans="16:26" x14ac:dyDescent="0.45">
      <c r="P74" s="124"/>
      <c r="Q74" s="125"/>
      <c r="R74" s="125"/>
      <c r="S74" s="125"/>
      <c r="T74" s="125"/>
      <c r="U74" s="125"/>
      <c r="V74" s="125"/>
      <c r="W74" s="125"/>
      <c r="X74" s="125"/>
      <c r="Y74" s="125"/>
      <c r="Z74" s="126"/>
    </row>
    <row r="75" spans="16:26" x14ac:dyDescent="0.45">
      <c r="P75" s="124"/>
      <c r="Q75" s="125"/>
      <c r="R75" s="125"/>
      <c r="S75" s="125"/>
      <c r="T75" s="125"/>
      <c r="U75" s="125"/>
      <c r="V75" s="125"/>
      <c r="W75" s="125"/>
      <c r="X75" s="125"/>
      <c r="Y75" s="125"/>
      <c r="Z75" s="126"/>
    </row>
    <row r="76" spans="16:26" x14ac:dyDescent="0.45">
      <c r="P76" s="124"/>
      <c r="Q76" s="125"/>
      <c r="R76" s="125"/>
      <c r="S76" s="125"/>
      <c r="T76" s="125"/>
      <c r="U76" s="125"/>
      <c r="V76" s="125"/>
      <c r="W76" s="125"/>
      <c r="X76" s="125"/>
      <c r="Y76" s="125"/>
      <c r="Z76" s="126"/>
    </row>
    <row r="77" spans="16:26" x14ac:dyDescent="0.45">
      <c r="P77" s="124"/>
      <c r="Q77" s="125"/>
      <c r="R77" s="125"/>
      <c r="S77" s="125"/>
      <c r="T77" s="125"/>
      <c r="U77" s="125"/>
      <c r="V77" s="125"/>
      <c r="W77" s="125"/>
      <c r="X77" s="125"/>
      <c r="Y77" s="125"/>
      <c r="Z77" s="126"/>
    </row>
    <row r="78" spans="16:26" x14ac:dyDescent="0.45">
      <c r="P78" s="124"/>
      <c r="Q78" s="125"/>
      <c r="R78" s="125"/>
      <c r="S78" s="125"/>
      <c r="T78" s="125"/>
      <c r="U78" s="125"/>
      <c r="V78" s="125"/>
      <c r="W78" s="125"/>
      <c r="X78" s="125"/>
      <c r="Y78" s="125"/>
      <c r="Z78" s="126"/>
    </row>
    <row r="79" spans="16:26" x14ac:dyDescent="0.45">
      <c r="P79" s="124"/>
      <c r="Q79" s="125"/>
      <c r="R79" s="125"/>
      <c r="S79" s="125"/>
      <c r="T79" s="125"/>
      <c r="U79" s="125"/>
      <c r="V79" s="125"/>
      <c r="W79" s="125"/>
      <c r="X79" s="125"/>
      <c r="Y79" s="125"/>
      <c r="Z79" s="126"/>
    </row>
    <row r="80" spans="16:26" x14ac:dyDescent="0.45">
      <c r="P80" s="124"/>
      <c r="Q80" s="125"/>
      <c r="R80" s="125"/>
      <c r="S80" s="125"/>
      <c r="T80" s="125"/>
      <c r="U80" s="125"/>
      <c r="V80" s="125"/>
      <c r="W80" s="125"/>
      <c r="X80" s="125"/>
      <c r="Y80" s="125"/>
      <c r="Z80" s="126"/>
    </row>
    <row r="81" spans="16:26" x14ac:dyDescent="0.45">
      <c r="P81" s="124"/>
      <c r="Q81" s="125"/>
      <c r="R81" s="125"/>
      <c r="S81" s="125"/>
      <c r="T81" s="125"/>
      <c r="U81" s="125"/>
      <c r="V81" s="125"/>
      <c r="W81" s="125"/>
      <c r="X81" s="125"/>
      <c r="Y81" s="125"/>
      <c r="Z81" s="126"/>
    </row>
    <row r="82" spans="16:26" x14ac:dyDescent="0.45">
      <c r="P82" s="124"/>
      <c r="Q82" s="125"/>
      <c r="R82" s="125"/>
      <c r="S82" s="125"/>
      <c r="T82" s="125"/>
      <c r="U82" s="125"/>
      <c r="V82" s="125"/>
      <c r="W82" s="125"/>
      <c r="X82" s="125"/>
      <c r="Y82" s="125"/>
      <c r="Z82" s="126"/>
    </row>
    <row r="83" spans="16:26" x14ac:dyDescent="0.45">
      <c r="P83" s="124"/>
      <c r="Q83" s="125"/>
      <c r="R83" s="125"/>
      <c r="S83" s="125"/>
      <c r="T83" s="125"/>
      <c r="U83" s="125"/>
      <c r="V83" s="125"/>
      <c r="W83" s="125"/>
      <c r="X83" s="125"/>
      <c r="Y83" s="125"/>
      <c r="Z83" s="126"/>
    </row>
    <row r="84" spans="16:26" x14ac:dyDescent="0.45">
      <c r="P84" s="124"/>
      <c r="Q84" s="125"/>
      <c r="R84" s="125"/>
      <c r="S84" s="125"/>
      <c r="T84" s="125"/>
      <c r="U84" s="125"/>
      <c r="V84" s="125"/>
      <c r="W84" s="125"/>
      <c r="X84" s="125"/>
      <c r="Y84" s="125"/>
      <c r="Z84" s="126"/>
    </row>
    <row r="85" spans="16:26" x14ac:dyDescent="0.45">
      <c r="P85" s="124"/>
      <c r="Q85" s="125"/>
      <c r="R85" s="125"/>
      <c r="S85" s="125"/>
      <c r="T85" s="125"/>
      <c r="U85" s="125"/>
      <c r="V85" s="125"/>
      <c r="W85" s="125"/>
      <c r="X85" s="125"/>
      <c r="Y85" s="125"/>
      <c r="Z85" s="126"/>
    </row>
    <row r="86" spans="16:26" x14ac:dyDescent="0.45">
      <c r="P86" s="124"/>
      <c r="Q86" s="125"/>
      <c r="R86" s="125"/>
      <c r="S86" s="125"/>
      <c r="T86" s="125"/>
      <c r="U86" s="125"/>
      <c r="V86" s="125"/>
      <c r="W86" s="125"/>
      <c r="X86" s="125"/>
      <c r="Y86" s="125"/>
      <c r="Z86" s="126"/>
    </row>
    <row r="87" spans="16:26" x14ac:dyDescent="0.45">
      <c r="P87" s="124"/>
      <c r="Q87" s="125"/>
      <c r="R87" s="125"/>
      <c r="S87" s="125"/>
      <c r="T87" s="125"/>
      <c r="U87" s="125"/>
      <c r="V87" s="125"/>
      <c r="W87" s="125"/>
      <c r="X87" s="125"/>
      <c r="Y87" s="125"/>
      <c r="Z87" s="126"/>
    </row>
    <row r="88" spans="16:26" x14ac:dyDescent="0.45">
      <c r="P88" s="124"/>
      <c r="Q88" s="125"/>
      <c r="R88" s="125"/>
      <c r="S88" s="125"/>
      <c r="T88" s="125"/>
      <c r="U88" s="125"/>
      <c r="V88" s="125"/>
      <c r="W88" s="125"/>
      <c r="X88" s="125"/>
      <c r="Y88" s="125"/>
      <c r="Z88" s="126"/>
    </row>
    <row r="89" spans="16:26" x14ac:dyDescent="0.45">
      <c r="P89" s="124"/>
      <c r="Q89" s="125"/>
      <c r="R89" s="125"/>
      <c r="S89" s="125"/>
      <c r="T89" s="125"/>
      <c r="U89" s="125"/>
      <c r="V89" s="125"/>
      <c r="W89" s="125"/>
      <c r="X89" s="125"/>
      <c r="Y89" s="125"/>
      <c r="Z89" s="126"/>
    </row>
    <row r="90" spans="16:26" x14ac:dyDescent="0.45">
      <c r="P90" s="124"/>
      <c r="Q90" s="125"/>
      <c r="R90" s="125"/>
      <c r="S90" s="125"/>
      <c r="T90" s="125"/>
      <c r="U90" s="125"/>
      <c r="V90" s="125"/>
      <c r="W90" s="125"/>
      <c r="X90" s="125"/>
      <c r="Y90" s="125"/>
      <c r="Z90" s="126"/>
    </row>
    <row r="91" spans="16:26" x14ac:dyDescent="0.45">
      <c r="P91" s="124"/>
      <c r="Q91" s="125"/>
      <c r="R91" s="125"/>
      <c r="S91" s="125"/>
      <c r="T91" s="125"/>
      <c r="U91" s="125"/>
      <c r="V91" s="125"/>
      <c r="W91" s="125"/>
      <c r="X91" s="125"/>
      <c r="Y91" s="125"/>
      <c r="Z91" s="126"/>
    </row>
    <row r="92" spans="16:26" x14ac:dyDescent="0.45">
      <c r="P92" s="124"/>
      <c r="Q92" s="125"/>
      <c r="R92" s="125"/>
      <c r="S92" s="125"/>
      <c r="T92" s="125"/>
      <c r="U92" s="125"/>
      <c r="V92" s="125"/>
      <c r="W92" s="125"/>
      <c r="X92" s="125"/>
      <c r="Y92" s="125"/>
      <c r="Z92" s="126"/>
    </row>
    <row r="93" spans="16:26" x14ac:dyDescent="0.45">
      <c r="P93" s="124"/>
      <c r="Q93" s="125"/>
      <c r="R93" s="125"/>
      <c r="S93" s="125"/>
      <c r="T93" s="125"/>
      <c r="U93" s="125"/>
      <c r="V93" s="125"/>
      <c r="W93" s="125"/>
      <c r="X93" s="125"/>
      <c r="Y93" s="125"/>
      <c r="Z93" s="126"/>
    </row>
    <row r="94" spans="16:26" x14ac:dyDescent="0.45">
      <c r="P94" s="124"/>
      <c r="Q94" s="125"/>
      <c r="R94" s="125"/>
      <c r="S94" s="125"/>
      <c r="T94" s="125"/>
      <c r="U94" s="125"/>
      <c r="V94" s="125"/>
      <c r="W94" s="125"/>
      <c r="X94" s="125"/>
      <c r="Y94" s="125"/>
      <c r="Z94" s="126"/>
    </row>
    <row r="95" spans="16:26" x14ac:dyDescent="0.45">
      <c r="P95" s="124"/>
      <c r="Q95" s="125"/>
      <c r="R95" s="125"/>
      <c r="S95" s="125"/>
      <c r="T95" s="125"/>
      <c r="U95" s="125"/>
      <c r="V95" s="125"/>
      <c r="W95" s="125"/>
      <c r="X95" s="125"/>
      <c r="Y95" s="125"/>
      <c r="Z95" s="126"/>
    </row>
    <row r="96" spans="16:26" x14ac:dyDescent="0.45">
      <c r="P96" s="124"/>
      <c r="Q96" s="125"/>
      <c r="R96" s="125"/>
      <c r="S96" s="125"/>
      <c r="T96" s="125"/>
      <c r="U96" s="125"/>
      <c r="V96" s="125"/>
      <c r="W96" s="125"/>
      <c r="X96" s="125"/>
      <c r="Y96" s="125"/>
      <c r="Z96" s="126"/>
    </row>
    <row r="97" spans="16:26" x14ac:dyDescent="0.45">
      <c r="P97" s="124"/>
      <c r="Q97" s="125"/>
      <c r="R97" s="125"/>
      <c r="S97" s="125"/>
      <c r="T97" s="125"/>
      <c r="U97" s="125"/>
      <c r="V97" s="125"/>
      <c r="W97" s="125"/>
      <c r="X97" s="125"/>
      <c r="Y97" s="125"/>
      <c r="Z97" s="126"/>
    </row>
    <row r="98" spans="16:26" x14ac:dyDescent="0.45">
      <c r="P98" s="124"/>
      <c r="Q98" s="125"/>
      <c r="R98" s="125"/>
      <c r="S98" s="125"/>
      <c r="T98" s="125"/>
      <c r="U98" s="125"/>
      <c r="V98" s="125"/>
      <c r="W98" s="125"/>
      <c r="X98" s="125"/>
      <c r="Y98" s="125"/>
      <c r="Z98" s="126"/>
    </row>
    <row r="99" spans="16:26" x14ac:dyDescent="0.45">
      <c r="P99" s="124"/>
      <c r="Q99" s="125"/>
      <c r="R99" s="125"/>
      <c r="S99" s="125"/>
      <c r="T99" s="125"/>
      <c r="U99" s="125"/>
      <c r="V99" s="125"/>
      <c r="W99" s="125"/>
      <c r="X99" s="125"/>
      <c r="Y99" s="125"/>
      <c r="Z99" s="126"/>
    </row>
    <row r="100" spans="16:26" x14ac:dyDescent="0.45">
      <c r="P100" s="124"/>
      <c r="Q100" s="125"/>
      <c r="R100" s="125"/>
      <c r="S100" s="125"/>
      <c r="T100" s="125"/>
      <c r="U100" s="125"/>
      <c r="V100" s="125"/>
      <c r="W100" s="125"/>
      <c r="X100" s="125"/>
      <c r="Y100" s="125"/>
      <c r="Z100" s="126"/>
    </row>
    <row r="101" spans="16:26" x14ac:dyDescent="0.45">
      <c r="P101" s="124"/>
      <c r="Q101" s="125"/>
      <c r="R101" s="125"/>
      <c r="S101" s="125"/>
      <c r="T101" s="125"/>
      <c r="U101" s="125"/>
      <c r="V101" s="125"/>
      <c r="W101" s="125"/>
      <c r="X101" s="125"/>
      <c r="Y101" s="125"/>
      <c r="Z101" s="126"/>
    </row>
    <row r="102" spans="16:26" x14ac:dyDescent="0.45">
      <c r="P102" s="124"/>
      <c r="Q102" s="125"/>
      <c r="R102" s="125"/>
      <c r="S102" s="125"/>
      <c r="T102" s="125"/>
      <c r="U102" s="125"/>
      <c r="V102" s="125"/>
      <c r="W102" s="125"/>
      <c r="X102" s="125"/>
      <c r="Y102" s="125"/>
      <c r="Z102" s="126"/>
    </row>
    <row r="103" spans="16:26" x14ac:dyDescent="0.45">
      <c r="P103" s="124"/>
      <c r="Q103" s="125"/>
      <c r="R103" s="125"/>
      <c r="S103" s="125"/>
      <c r="T103" s="125"/>
      <c r="U103" s="125"/>
      <c r="V103" s="125"/>
      <c r="W103" s="125"/>
      <c r="X103" s="125"/>
      <c r="Y103" s="125"/>
      <c r="Z103" s="126"/>
    </row>
    <row r="104" spans="16:26" x14ac:dyDescent="0.45">
      <c r="P104" s="124"/>
      <c r="Q104" s="125"/>
      <c r="R104" s="125"/>
      <c r="S104" s="125"/>
      <c r="T104" s="125"/>
      <c r="U104" s="125"/>
      <c r="V104" s="125"/>
      <c r="W104" s="125"/>
      <c r="X104" s="125"/>
      <c r="Y104" s="125"/>
      <c r="Z104" s="126"/>
    </row>
    <row r="105" spans="16:26" x14ac:dyDescent="0.45">
      <c r="P105" s="127"/>
      <c r="Q105" s="128"/>
      <c r="R105" s="128"/>
      <c r="S105" s="128"/>
      <c r="T105" s="128"/>
      <c r="U105" s="128"/>
      <c r="V105" s="128"/>
      <c r="W105" s="128"/>
      <c r="X105" s="128"/>
      <c r="Y105" s="128"/>
      <c r="Z105" s="129"/>
    </row>
  </sheetData>
  <mergeCells count="67">
    <mergeCell ref="B24:L24"/>
    <mergeCell ref="P24:Z24"/>
    <mergeCell ref="B25:L48"/>
    <mergeCell ref="P25:Z48"/>
    <mergeCell ref="P53:Z53"/>
    <mergeCell ref="E22:G22"/>
    <mergeCell ref="H22:J22"/>
    <mergeCell ref="S22:U22"/>
    <mergeCell ref="V22:X22"/>
    <mergeCell ref="E23:G23"/>
    <mergeCell ref="H23:J23"/>
    <mergeCell ref="S23:U23"/>
    <mergeCell ref="V23:X23"/>
    <mergeCell ref="E20:G20"/>
    <mergeCell ref="H20:J20"/>
    <mergeCell ref="S20:U20"/>
    <mergeCell ref="V20:X20"/>
    <mergeCell ref="E21:G21"/>
    <mergeCell ref="H21:J21"/>
    <mergeCell ref="S21:U21"/>
    <mergeCell ref="V21:X21"/>
    <mergeCell ref="E18:G18"/>
    <mergeCell ref="H18:J18"/>
    <mergeCell ref="S18:U18"/>
    <mergeCell ref="V18:X18"/>
    <mergeCell ref="B19:D23"/>
    <mergeCell ref="E19:G19"/>
    <mergeCell ref="H19:J19"/>
    <mergeCell ref="P19:R23"/>
    <mergeCell ref="S19:U19"/>
    <mergeCell ref="V19:X19"/>
    <mergeCell ref="B16:D18"/>
    <mergeCell ref="E16:G16"/>
    <mergeCell ref="H16:J16"/>
    <mergeCell ref="P16:R18"/>
    <mergeCell ref="S16:U16"/>
    <mergeCell ref="V16:X16"/>
    <mergeCell ref="S13:U13"/>
    <mergeCell ref="V13:X13"/>
    <mergeCell ref="E17:G17"/>
    <mergeCell ref="H17:J17"/>
    <mergeCell ref="S17:U17"/>
    <mergeCell ref="V17:X17"/>
    <mergeCell ref="E14:G14"/>
    <mergeCell ref="H14:J14"/>
    <mergeCell ref="S14:U14"/>
    <mergeCell ref="V14:X14"/>
    <mergeCell ref="E15:G15"/>
    <mergeCell ref="H15:J15"/>
    <mergeCell ref="S15:U15"/>
    <mergeCell ref="V15:X15"/>
    <mergeCell ref="K8:L8"/>
    <mergeCell ref="Y8:Z8"/>
    <mergeCell ref="B9:L9"/>
    <mergeCell ref="P9:Z9"/>
    <mergeCell ref="B11:D15"/>
    <mergeCell ref="E11:G11"/>
    <mergeCell ref="H11:J11"/>
    <mergeCell ref="P11:R15"/>
    <mergeCell ref="S11:U11"/>
    <mergeCell ref="V11:X11"/>
    <mergeCell ref="E12:G12"/>
    <mergeCell ref="H12:J12"/>
    <mergeCell ref="S12:U12"/>
    <mergeCell ref="V12:X12"/>
    <mergeCell ref="E13:G13"/>
    <mergeCell ref="H13:J13"/>
  </mergeCells>
  <phoneticPr fontId="3"/>
  <conditionalFormatting sqref="E19:E22">
    <cfRule type="expression" dxfId="14" priority="8">
      <formula>E19&lt;&gt;""</formula>
    </cfRule>
  </conditionalFormatting>
  <conditionalFormatting sqref="H12:J12">
    <cfRule type="expression" dxfId="13" priority="4">
      <formula>H12&lt;&gt;""</formula>
    </cfRule>
  </conditionalFormatting>
  <conditionalFormatting sqref="H16:J17">
    <cfRule type="expression" dxfId="12" priority="2">
      <formula>H16&lt;&gt;""</formula>
    </cfRule>
  </conditionalFormatting>
  <conditionalFormatting sqref="H20:J20">
    <cfRule type="expression" dxfId="11" priority="1">
      <formula>H20&lt;&gt;""</formula>
    </cfRule>
  </conditionalFormatting>
  <conditionalFormatting sqref="S19:S22">
    <cfRule type="expression" dxfId="10" priority="7">
      <formula>S19&lt;&gt;""</formula>
    </cfRule>
  </conditionalFormatting>
  <conditionalFormatting sqref="Y8:Z8">
    <cfRule type="cellIs" dxfId="9" priority="6" operator="notEqual">
      <formula>""</formula>
    </cfRule>
  </conditionalFormatting>
  <printOptions horizontalCentered="1"/>
  <pageMargins left="0.70866141732283472" right="0.70866141732283472" top="0.74803149606299213" bottom="0.74803149606299213" header="0.31496062992125984" footer="0.31496062992125984"/>
  <pageSetup paperSize="9" scale="68"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D2DF-68C0-48E6-9B21-A9C29F7A9798}">
  <sheetPr>
    <pageSetUpPr fitToPage="1"/>
  </sheetPr>
  <dimension ref="A1:V64"/>
  <sheetViews>
    <sheetView zoomScale="85" zoomScaleNormal="85" workbookViewId="0"/>
  </sheetViews>
  <sheetFormatPr defaultColWidth="8.69921875" defaultRowHeight="13.2" x14ac:dyDescent="0.2"/>
  <cols>
    <col min="1" max="1" width="2.09765625" style="221" customWidth="1"/>
    <col min="2" max="2" width="6.69921875" style="221" customWidth="1"/>
    <col min="3" max="3" width="0.8984375" style="221" customWidth="1"/>
    <col min="4" max="5" width="1.5" style="221" customWidth="1"/>
    <col min="6" max="6" width="2.5" style="221" customWidth="1"/>
    <col min="7" max="7" width="2.3984375" style="221" customWidth="1"/>
    <col min="8" max="8" width="17.5" style="221" customWidth="1"/>
    <col min="9" max="10" width="2.3984375" style="221" customWidth="1"/>
    <col min="11" max="11" width="29.59765625" style="221" customWidth="1"/>
    <col min="12" max="12" width="2.3984375" style="221" customWidth="1"/>
    <col min="13" max="13" width="8.09765625" style="221" customWidth="1"/>
    <col min="14" max="14" width="15.19921875" style="221" customWidth="1"/>
    <col min="15" max="16" width="19.19921875" style="221" customWidth="1"/>
    <col min="17" max="17" width="0.8984375" style="234" customWidth="1"/>
    <col min="18" max="18" width="0.5" style="234" customWidth="1"/>
    <col min="19" max="19" width="2.09765625" style="221" customWidth="1"/>
    <col min="20" max="22" width="0" style="221" hidden="1" customWidth="1"/>
    <col min="23" max="23" width="9" style="221" customWidth="1"/>
    <col min="24" max="16384" width="8.69921875" style="221"/>
  </cols>
  <sheetData>
    <row r="1" spans="1:22" s="203" customFormat="1" ht="20.7" customHeight="1" x14ac:dyDescent="0.45">
      <c r="B1" s="952"/>
      <c r="C1" s="953" t="s">
        <v>0</v>
      </c>
    </row>
    <row r="2" spans="1:22" x14ac:dyDescent="0.2">
      <c r="A2" s="220"/>
      <c r="C2" s="220"/>
      <c r="D2" s="222"/>
      <c r="E2" s="222"/>
      <c r="F2" s="223"/>
      <c r="G2" s="223"/>
      <c r="H2" s="223"/>
      <c r="I2" s="223"/>
      <c r="J2" s="223"/>
      <c r="K2" s="223"/>
      <c r="L2" s="223"/>
      <c r="M2" s="223"/>
      <c r="N2" s="223"/>
      <c r="O2" s="223"/>
      <c r="P2" s="223"/>
      <c r="Q2" s="224"/>
      <c r="R2" s="224"/>
    </row>
    <row r="3" spans="1:22" x14ac:dyDescent="0.2">
      <c r="B3" s="225"/>
      <c r="C3" s="226"/>
      <c r="D3" s="227"/>
      <c r="E3" s="227"/>
      <c r="F3" s="228"/>
      <c r="G3" s="228"/>
      <c r="H3" s="228"/>
      <c r="I3" s="228"/>
      <c r="J3" s="228"/>
      <c r="K3" s="228"/>
      <c r="L3" s="228"/>
      <c r="M3" s="228"/>
      <c r="N3" s="228"/>
      <c r="O3" s="228"/>
      <c r="P3" s="228"/>
      <c r="Q3" s="229"/>
      <c r="R3" s="230"/>
    </row>
    <row r="4" spans="1:22" x14ac:dyDescent="0.2">
      <c r="B4" s="231"/>
      <c r="C4" s="232"/>
      <c r="D4" s="233"/>
      <c r="E4" s="233"/>
      <c r="R4" s="235"/>
    </row>
    <row r="5" spans="1:22" ht="14.4" x14ac:dyDescent="0.2">
      <c r="B5" s="231"/>
      <c r="C5" s="232"/>
      <c r="D5" s="868" t="s">
        <v>232</v>
      </c>
      <c r="E5" s="868"/>
      <c r="F5" s="868"/>
      <c r="G5" s="868"/>
      <c r="H5" s="868"/>
      <c r="I5" s="868"/>
      <c r="J5" s="868"/>
      <c r="K5" s="868"/>
      <c r="L5" s="868"/>
      <c r="M5" s="868"/>
      <c r="N5" s="868"/>
      <c r="O5" s="868"/>
      <c r="P5" s="868"/>
      <c r="R5" s="235"/>
    </row>
    <row r="6" spans="1:22" ht="14.4" x14ac:dyDescent="0.2">
      <c r="B6" s="236"/>
      <c r="C6" s="233"/>
      <c r="D6" s="868" t="s">
        <v>233</v>
      </c>
      <c r="E6" s="868"/>
      <c r="F6" s="868"/>
      <c r="G6" s="868"/>
      <c r="H6" s="868"/>
      <c r="I6" s="868"/>
      <c r="J6" s="868"/>
      <c r="K6" s="868"/>
      <c r="L6" s="868"/>
      <c r="M6" s="868"/>
      <c r="N6" s="868"/>
      <c r="O6" s="868"/>
      <c r="P6" s="868"/>
      <c r="R6" s="235"/>
    </row>
    <row r="7" spans="1:22" ht="13.8" thickBot="1" x14ac:dyDescent="0.25">
      <c r="B7" s="237"/>
      <c r="D7" s="238"/>
      <c r="E7" s="238"/>
      <c r="F7" s="238"/>
      <c r="G7" s="238"/>
      <c r="K7" s="238"/>
      <c r="L7" s="238"/>
      <c r="M7" s="238"/>
      <c r="N7" s="238"/>
      <c r="O7" s="238"/>
      <c r="R7" s="235"/>
    </row>
    <row r="8" spans="1:22" x14ac:dyDescent="0.2">
      <c r="B8" s="237"/>
      <c r="D8" s="239"/>
      <c r="E8" s="240"/>
      <c r="F8" s="869" t="s">
        <v>234</v>
      </c>
      <c r="G8" s="869"/>
      <c r="H8" s="869"/>
      <c r="I8" s="869"/>
      <c r="J8" s="869"/>
      <c r="K8" s="869"/>
      <c r="L8" s="241"/>
      <c r="M8" s="871" t="s">
        <v>235</v>
      </c>
      <c r="N8" s="871"/>
      <c r="O8" s="872" t="s">
        <v>236</v>
      </c>
      <c r="P8" s="873"/>
      <c r="Q8" s="242"/>
      <c r="R8" s="243"/>
      <c r="S8" s="244"/>
      <c r="T8" s="245" t="s">
        <v>237</v>
      </c>
      <c r="U8" s="244"/>
      <c r="V8" s="244"/>
    </row>
    <row r="9" spans="1:22" ht="27" thickBot="1" x14ac:dyDescent="0.25">
      <c r="B9" s="237"/>
      <c r="D9" s="246"/>
      <c r="E9" s="247"/>
      <c r="F9" s="870"/>
      <c r="G9" s="870"/>
      <c r="H9" s="870"/>
      <c r="I9" s="870"/>
      <c r="J9" s="870"/>
      <c r="K9" s="870"/>
      <c r="L9" s="248"/>
      <c r="M9" s="249" t="s">
        <v>238</v>
      </c>
      <c r="N9" s="250" t="s">
        <v>239</v>
      </c>
      <c r="O9" s="251" t="s">
        <v>240</v>
      </c>
      <c r="P9" s="252" t="s">
        <v>241</v>
      </c>
      <c r="Q9" s="253"/>
      <c r="R9" s="254"/>
      <c r="S9" s="244"/>
      <c r="T9" s="244" t="s">
        <v>242</v>
      </c>
      <c r="U9" s="255" t="s">
        <v>243</v>
      </c>
      <c r="V9" s="255" t="s">
        <v>244</v>
      </c>
    </row>
    <row r="10" spans="1:22" ht="18.600000000000001" thickTop="1" x14ac:dyDescent="0.2">
      <c r="B10" s="237"/>
      <c r="D10" s="845" t="s">
        <v>245</v>
      </c>
      <c r="E10" s="846"/>
      <c r="F10" s="847"/>
      <c r="G10" s="257"/>
      <c r="H10" s="855" t="s">
        <v>246</v>
      </c>
      <c r="I10" s="855"/>
      <c r="J10" s="855"/>
      <c r="K10" s="855"/>
      <c r="L10" s="258"/>
      <c r="M10" s="259" t="s">
        <v>247</v>
      </c>
      <c r="N10" s="260"/>
      <c r="O10" s="261">
        <v>38.200000000000003</v>
      </c>
      <c r="P10" s="262" t="str">
        <f t="shared" ref="P10:P37" si="0">IF(N10="","",N10*O10)</f>
        <v/>
      </c>
      <c r="Q10" s="263"/>
      <c r="R10" s="264"/>
      <c r="T10" s="221" t="s">
        <v>248</v>
      </c>
      <c r="U10" s="265">
        <v>38.299999999999997</v>
      </c>
      <c r="V10" s="265">
        <v>1.9E-2</v>
      </c>
    </row>
    <row r="11" spans="1:22" ht="18" x14ac:dyDescent="0.2">
      <c r="B11" s="237"/>
      <c r="D11" s="845"/>
      <c r="E11" s="846"/>
      <c r="F11" s="847"/>
      <c r="G11" s="266"/>
      <c r="H11" s="839" t="s">
        <v>249</v>
      </c>
      <c r="I11" s="839"/>
      <c r="J11" s="839"/>
      <c r="K11" s="839"/>
      <c r="L11" s="268"/>
      <c r="M11" s="269" t="s">
        <v>247</v>
      </c>
      <c r="N11" s="270"/>
      <c r="O11" s="271">
        <v>35.299999999999997</v>
      </c>
      <c r="P11" s="272" t="str">
        <f t="shared" si="0"/>
        <v/>
      </c>
      <c r="Q11" s="263"/>
      <c r="R11" s="264"/>
      <c r="T11" s="221" t="s">
        <v>250</v>
      </c>
      <c r="U11" s="265">
        <v>34.799999999999997</v>
      </c>
      <c r="V11" s="265">
        <v>1.83E-2</v>
      </c>
    </row>
    <row r="12" spans="1:22" ht="18" x14ac:dyDescent="0.2">
      <c r="B12" s="237"/>
      <c r="D12" s="845"/>
      <c r="E12" s="846"/>
      <c r="F12" s="847"/>
      <c r="G12" s="266"/>
      <c r="H12" s="839" t="s">
        <v>251</v>
      </c>
      <c r="I12" s="839"/>
      <c r="J12" s="839"/>
      <c r="K12" s="839"/>
      <c r="L12" s="273"/>
      <c r="M12" s="269" t="s">
        <v>247</v>
      </c>
      <c r="N12" s="270"/>
      <c r="O12" s="271">
        <v>34.6</v>
      </c>
      <c r="P12" s="272" t="str">
        <f t="shared" si="0"/>
        <v/>
      </c>
      <c r="Q12" s="263"/>
      <c r="R12" s="264"/>
      <c r="T12" s="221" t="s">
        <v>252</v>
      </c>
      <c r="U12" s="265">
        <v>33.4</v>
      </c>
      <c r="V12" s="265">
        <v>1.8700000000000001E-2</v>
      </c>
    </row>
    <row r="13" spans="1:22" ht="18" x14ac:dyDescent="0.2">
      <c r="B13" s="237"/>
      <c r="D13" s="845"/>
      <c r="E13" s="846"/>
      <c r="F13" s="847"/>
      <c r="G13" s="266"/>
      <c r="H13" s="839" t="s">
        <v>253</v>
      </c>
      <c r="I13" s="839"/>
      <c r="J13" s="839"/>
      <c r="K13" s="839"/>
      <c r="L13" s="273"/>
      <c r="M13" s="269" t="s">
        <v>247</v>
      </c>
      <c r="N13" s="270"/>
      <c r="O13" s="271">
        <v>33.6</v>
      </c>
      <c r="P13" s="272" t="str">
        <f t="shared" si="0"/>
        <v/>
      </c>
      <c r="Q13" s="263"/>
      <c r="R13" s="264"/>
      <c r="T13" s="221" t="s">
        <v>254</v>
      </c>
      <c r="U13" s="265">
        <v>33.299999999999997</v>
      </c>
      <c r="V13" s="265">
        <v>1.8599999999999998E-2</v>
      </c>
    </row>
    <row r="14" spans="1:22" ht="18" x14ac:dyDescent="0.2">
      <c r="B14" s="237"/>
      <c r="D14" s="845"/>
      <c r="E14" s="846"/>
      <c r="F14" s="847"/>
      <c r="G14" s="266"/>
      <c r="H14" s="839" t="s">
        <v>255</v>
      </c>
      <c r="I14" s="839"/>
      <c r="J14" s="839"/>
      <c r="K14" s="839"/>
      <c r="L14" s="273"/>
      <c r="M14" s="269" t="s">
        <v>247</v>
      </c>
      <c r="N14" s="270"/>
      <c r="O14" s="271">
        <v>36.700000000000003</v>
      </c>
      <c r="P14" s="272" t="str">
        <f t="shared" si="0"/>
        <v/>
      </c>
      <c r="Q14" s="263"/>
      <c r="R14" s="264"/>
      <c r="T14" s="221" t="s">
        <v>256</v>
      </c>
      <c r="U14" s="265">
        <v>36.299999999999997</v>
      </c>
      <c r="V14" s="265">
        <v>1.8599999999999998E-2</v>
      </c>
    </row>
    <row r="15" spans="1:22" ht="18" x14ac:dyDescent="0.2">
      <c r="B15" s="237"/>
      <c r="D15" s="845"/>
      <c r="E15" s="846"/>
      <c r="F15" s="847"/>
      <c r="G15" s="266"/>
      <c r="H15" s="839" t="s">
        <v>257</v>
      </c>
      <c r="I15" s="839"/>
      <c r="J15" s="839"/>
      <c r="K15" s="839"/>
      <c r="L15" s="273"/>
      <c r="M15" s="269" t="s">
        <v>247</v>
      </c>
      <c r="N15" s="270"/>
      <c r="O15" s="271">
        <v>36.700000000000003</v>
      </c>
      <c r="P15" s="272" t="str">
        <f t="shared" si="0"/>
        <v/>
      </c>
      <c r="Q15" s="263"/>
      <c r="R15" s="264"/>
      <c r="T15" s="221" t="s">
        <v>258</v>
      </c>
      <c r="U15" s="265">
        <v>36.5</v>
      </c>
      <c r="V15" s="265">
        <v>1.8700000000000001E-2</v>
      </c>
    </row>
    <row r="16" spans="1:22" ht="18" x14ac:dyDescent="0.2">
      <c r="B16" s="237"/>
      <c r="D16" s="845"/>
      <c r="E16" s="846"/>
      <c r="F16" s="847"/>
      <c r="G16" s="266"/>
      <c r="H16" s="839" t="s">
        <v>259</v>
      </c>
      <c r="I16" s="839"/>
      <c r="J16" s="839"/>
      <c r="K16" s="839"/>
      <c r="L16" s="273"/>
      <c r="M16" s="269" t="s">
        <v>247</v>
      </c>
      <c r="N16" s="270"/>
      <c r="O16" s="271">
        <v>37.700000000000003</v>
      </c>
      <c r="P16" s="272" t="str">
        <f t="shared" si="0"/>
        <v/>
      </c>
      <c r="Q16" s="263"/>
      <c r="R16" s="264"/>
      <c r="T16" s="221" t="s">
        <v>260</v>
      </c>
      <c r="U16" s="265">
        <v>38</v>
      </c>
      <c r="V16" s="265">
        <v>1.8800000000000001E-2</v>
      </c>
    </row>
    <row r="17" spans="2:22" ht="18" x14ac:dyDescent="0.2">
      <c r="B17" s="237"/>
      <c r="D17" s="845"/>
      <c r="E17" s="846"/>
      <c r="F17" s="847"/>
      <c r="G17" s="266"/>
      <c r="H17" s="839" t="s">
        <v>261</v>
      </c>
      <c r="I17" s="839"/>
      <c r="J17" s="839"/>
      <c r="K17" s="839"/>
      <c r="L17" s="273"/>
      <c r="M17" s="269" t="s">
        <v>247</v>
      </c>
      <c r="N17" s="270"/>
      <c r="O17" s="271">
        <v>39.1</v>
      </c>
      <c r="P17" s="272" t="str">
        <f t="shared" si="0"/>
        <v/>
      </c>
      <c r="Q17" s="263"/>
      <c r="R17" s="264"/>
      <c r="T17" s="221" t="s">
        <v>262</v>
      </c>
      <c r="U17" s="265">
        <v>38.9</v>
      </c>
      <c r="V17" s="265">
        <v>1.9300000000000001E-2</v>
      </c>
    </row>
    <row r="18" spans="2:22" ht="18" x14ac:dyDescent="0.2">
      <c r="B18" s="237"/>
      <c r="D18" s="845"/>
      <c r="E18" s="846"/>
      <c r="F18" s="847"/>
      <c r="G18" s="266"/>
      <c r="H18" s="839" t="s">
        <v>263</v>
      </c>
      <c r="I18" s="839"/>
      <c r="J18" s="839"/>
      <c r="K18" s="839"/>
      <c r="L18" s="273"/>
      <c r="M18" s="269" t="s">
        <v>247</v>
      </c>
      <c r="N18" s="270"/>
      <c r="O18" s="271">
        <v>41.9</v>
      </c>
      <c r="P18" s="272" t="str">
        <f t="shared" si="0"/>
        <v/>
      </c>
      <c r="Q18" s="263"/>
      <c r="R18" s="264"/>
      <c r="T18" s="221" t="s">
        <v>264</v>
      </c>
      <c r="U18" s="265">
        <v>41.8</v>
      </c>
      <c r="V18" s="265">
        <v>2.0199999999999999E-2</v>
      </c>
    </row>
    <row r="19" spans="2:22" ht="18" x14ac:dyDescent="0.2">
      <c r="B19" s="237"/>
      <c r="D19" s="845"/>
      <c r="E19" s="846"/>
      <c r="F19" s="847"/>
      <c r="G19" s="266"/>
      <c r="H19" s="839" t="s">
        <v>265</v>
      </c>
      <c r="I19" s="839"/>
      <c r="J19" s="839"/>
      <c r="K19" s="839"/>
      <c r="L19" s="273"/>
      <c r="M19" s="269" t="s">
        <v>247</v>
      </c>
      <c r="N19" s="270"/>
      <c r="O19" s="271">
        <v>40.200000000000003</v>
      </c>
      <c r="P19" s="272" t="str">
        <f t="shared" si="0"/>
        <v/>
      </c>
      <c r="Q19" s="263"/>
      <c r="R19" s="264"/>
      <c r="T19" s="221" t="s">
        <v>266</v>
      </c>
      <c r="U19" s="265">
        <v>40.200000000000003</v>
      </c>
      <c r="V19" s="265">
        <v>1.9900000000000001E-2</v>
      </c>
    </row>
    <row r="20" spans="2:22" ht="18" x14ac:dyDescent="0.2">
      <c r="B20" s="237"/>
      <c r="D20" s="845"/>
      <c r="E20" s="846"/>
      <c r="F20" s="847"/>
      <c r="G20" s="266"/>
      <c r="H20" s="839" t="s">
        <v>267</v>
      </c>
      <c r="I20" s="839"/>
      <c r="J20" s="839"/>
      <c r="K20" s="839"/>
      <c r="L20" s="273"/>
      <c r="M20" s="269" t="s">
        <v>268</v>
      </c>
      <c r="N20" s="270"/>
      <c r="O20" s="271">
        <v>40.9</v>
      </c>
      <c r="P20" s="272" t="str">
        <f t="shared" si="0"/>
        <v/>
      </c>
      <c r="Q20" s="263"/>
      <c r="R20" s="264"/>
      <c r="T20" s="221" t="s">
        <v>269</v>
      </c>
      <c r="U20" s="265">
        <v>40</v>
      </c>
      <c r="V20" s="265">
        <v>2.0400000000000001E-2</v>
      </c>
    </row>
    <row r="21" spans="2:22" ht="18" x14ac:dyDescent="0.2">
      <c r="B21" s="237"/>
      <c r="D21" s="845"/>
      <c r="E21" s="846"/>
      <c r="F21" s="847"/>
      <c r="G21" s="274"/>
      <c r="H21" s="862" t="s">
        <v>270</v>
      </c>
      <c r="I21" s="839"/>
      <c r="J21" s="839"/>
      <c r="K21" s="839"/>
      <c r="L21" s="273"/>
      <c r="M21" s="269" t="s">
        <v>268</v>
      </c>
      <c r="N21" s="270"/>
      <c r="O21" s="271">
        <v>29.9</v>
      </c>
      <c r="P21" s="272" t="str">
        <f t="shared" si="0"/>
        <v/>
      </c>
      <c r="Q21" s="263"/>
      <c r="R21" s="264"/>
      <c r="T21" s="221" t="s">
        <v>271</v>
      </c>
      <c r="U21" s="265">
        <v>34.1</v>
      </c>
      <c r="V21" s="265">
        <v>2.4500000000000001E-2</v>
      </c>
    </row>
    <row r="22" spans="2:22" ht="18" x14ac:dyDescent="0.2">
      <c r="B22" s="237"/>
      <c r="D22" s="845"/>
      <c r="E22" s="846"/>
      <c r="F22" s="847"/>
      <c r="G22" s="857"/>
      <c r="H22" s="839" t="s">
        <v>272</v>
      </c>
      <c r="I22" s="275"/>
      <c r="J22" s="276"/>
      <c r="K22" s="267" t="s">
        <v>273</v>
      </c>
      <c r="L22" s="273"/>
      <c r="M22" s="269" t="s">
        <v>268</v>
      </c>
      <c r="N22" s="270"/>
      <c r="O22" s="271">
        <v>50.8</v>
      </c>
      <c r="P22" s="272" t="str">
        <f t="shared" si="0"/>
        <v/>
      </c>
      <c r="Q22" s="263"/>
      <c r="R22" s="264"/>
      <c r="T22" s="221" t="s">
        <v>274</v>
      </c>
      <c r="U22" s="265">
        <v>50.1</v>
      </c>
      <c r="V22" s="265">
        <v>1.6299999999999999E-2</v>
      </c>
    </row>
    <row r="23" spans="2:22" ht="18" x14ac:dyDescent="0.2">
      <c r="B23" s="237"/>
      <c r="D23" s="845"/>
      <c r="E23" s="846"/>
      <c r="F23" s="847"/>
      <c r="G23" s="863"/>
      <c r="H23" s="839"/>
      <c r="I23" s="258"/>
      <c r="J23" s="276"/>
      <c r="K23" s="267" t="s">
        <v>275</v>
      </c>
      <c r="L23" s="273"/>
      <c r="M23" s="269" t="s">
        <v>276</v>
      </c>
      <c r="N23" s="270"/>
      <c r="O23" s="271">
        <v>44.9</v>
      </c>
      <c r="P23" s="272" t="str">
        <f t="shared" si="0"/>
        <v/>
      </c>
      <c r="Q23" s="263"/>
      <c r="R23" s="264"/>
      <c r="T23" s="221" t="s">
        <v>277</v>
      </c>
      <c r="U23" s="265">
        <v>46.1</v>
      </c>
      <c r="V23" s="265">
        <v>1.44E-2</v>
      </c>
    </row>
    <row r="24" spans="2:22" ht="18" x14ac:dyDescent="0.2">
      <c r="B24" s="237"/>
      <c r="D24" s="845"/>
      <c r="E24" s="846"/>
      <c r="F24" s="847"/>
      <c r="G24" s="857"/>
      <c r="H24" s="864" t="s">
        <v>278</v>
      </c>
      <c r="I24" s="277"/>
      <c r="J24" s="278"/>
      <c r="K24" s="267" t="s">
        <v>279</v>
      </c>
      <c r="L24" s="273"/>
      <c r="M24" s="269" t="s">
        <v>268</v>
      </c>
      <c r="N24" s="270"/>
      <c r="O24" s="271">
        <v>54.6</v>
      </c>
      <c r="P24" s="272" t="str">
        <f t="shared" si="0"/>
        <v/>
      </c>
      <c r="Q24" s="263"/>
      <c r="R24" s="264"/>
      <c r="T24" s="221" t="s">
        <v>280</v>
      </c>
      <c r="U24" s="265">
        <v>54.7</v>
      </c>
      <c r="V24" s="265">
        <v>1.3899999999999999E-2</v>
      </c>
    </row>
    <row r="25" spans="2:22" ht="18" x14ac:dyDescent="0.2">
      <c r="B25" s="237"/>
      <c r="D25" s="845"/>
      <c r="E25" s="846"/>
      <c r="F25" s="847"/>
      <c r="G25" s="863"/>
      <c r="H25" s="864"/>
      <c r="I25" s="279"/>
      <c r="J25" s="267"/>
      <c r="K25" s="267" t="s">
        <v>281</v>
      </c>
      <c r="L25" s="280"/>
      <c r="M25" s="269" t="s">
        <v>276</v>
      </c>
      <c r="N25" s="270"/>
      <c r="O25" s="271">
        <v>43.5</v>
      </c>
      <c r="P25" s="272" t="str">
        <f t="shared" si="0"/>
        <v/>
      </c>
      <c r="Q25" s="263"/>
      <c r="R25" s="264"/>
      <c r="T25" s="221" t="s">
        <v>282</v>
      </c>
      <c r="U25" s="265">
        <v>38.4</v>
      </c>
      <c r="V25" s="265">
        <v>1.3899999999999999E-2</v>
      </c>
    </row>
    <row r="26" spans="2:22" ht="18" x14ac:dyDescent="0.2">
      <c r="B26" s="237"/>
      <c r="D26" s="845"/>
      <c r="E26" s="846"/>
      <c r="F26" s="847"/>
      <c r="G26" s="857"/>
      <c r="H26" s="862" t="s">
        <v>283</v>
      </c>
      <c r="I26" s="275"/>
      <c r="J26" s="276"/>
      <c r="K26" s="267" t="s">
        <v>284</v>
      </c>
      <c r="L26" s="273"/>
      <c r="M26" s="269" t="s">
        <v>268</v>
      </c>
      <c r="N26" s="270"/>
      <c r="O26" s="271">
        <v>29</v>
      </c>
      <c r="P26" s="272" t="str">
        <f t="shared" si="0"/>
        <v/>
      </c>
      <c r="Q26" s="263"/>
      <c r="R26" s="264"/>
      <c r="T26" s="221" t="s">
        <v>285</v>
      </c>
      <c r="U26" s="265">
        <v>28.7</v>
      </c>
      <c r="V26" s="265">
        <v>2.46E-2</v>
      </c>
    </row>
    <row r="27" spans="2:22" ht="18" x14ac:dyDescent="0.2">
      <c r="B27" s="237"/>
      <c r="D27" s="845"/>
      <c r="E27" s="846"/>
      <c r="F27" s="847"/>
      <c r="G27" s="858"/>
      <c r="H27" s="865"/>
      <c r="I27" s="282"/>
      <c r="J27" s="276"/>
      <c r="K27" s="267" t="s">
        <v>286</v>
      </c>
      <c r="L27" s="273"/>
      <c r="M27" s="269" t="s">
        <v>268</v>
      </c>
      <c r="N27" s="270"/>
      <c r="O27" s="271">
        <v>25.7</v>
      </c>
      <c r="P27" s="272" t="str">
        <f t="shared" si="0"/>
        <v/>
      </c>
      <c r="Q27" s="263"/>
      <c r="R27" s="264"/>
      <c r="T27" s="221" t="s">
        <v>287</v>
      </c>
      <c r="U27" s="265">
        <v>26.1</v>
      </c>
      <c r="V27" s="265">
        <v>2.4299999999999999E-2</v>
      </c>
    </row>
    <row r="28" spans="2:22" ht="18" x14ac:dyDescent="0.2">
      <c r="B28" s="237"/>
      <c r="D28" s="845"/>
      <c r="E28" s="846"/>
      <c r="F28" s="847"/>
      <c r="G28" s="863"/>
      <c r="H28" s="855"/>
      <c r="I28" s="258"/>
      <c r="J28" s="276"/>
      <c r="K28" s="267" t="s">
        <v>288</v>
      </c>
      <c r="L28" s="273"/>
      <c r="M28" s="269" t="s">
        <v>268</v>
      </c>
      <c r="N28" s="270"/>
      <c r="O28" s="271">
        <v>26.9</v>
      </c>
      <c r="P28" s="272" t="str">
        <f t="shared" si="0"/>
        <v/>
      </c>
      <c r="Q28" s="263"/>
      <c r="R28" s="264"/>
      <c r="T28" s="221" t="s">
        <v>289</v>
      </c>
      <c r="U28" s="265">
        <v>27.8</v>
      </c>
      <c r="V28" s="265">
        <v>2.5899999999999999E-2</v>
      </c>
    </row>
    <row r="29" spans="2:22" ht="18" x14ac:dyDescent="0.2">
      <c r="B29" s="237"/>
      <c r="D29" s="845"/>
      <c r="E29" s="846"/>
      <c r="F29" s="847"/>
      <c r="G29" s="266"/>
      <c r="H29" s="839" t="s">
        <v>290</v>
      </c>
      <c r="I29" s="839"/>
      <c r="J29" s="839"/>
      <c r="K29" s="839"/>
      <c r="L29" s="273"/>
      <c r="M29" s="269" t="s">
        <v>268</v>
      </c>
      <c r="N29" s="270"/>
      <c r="O29" s="271">
        <v>29.4</v>
      </c>
      <c r="P29" s="272" t="str">
        <f t="shared" si="0"/>
        <v/>
      </c>
      <c r="Q29" s="263"/>
      <c r="R29" s="264"/>
      <c r="T29" s="221" t="s">
        <v>291</v>
      </c>
      <c r="U29" s="265">
        <v>29</v>
      </c>
      <c r="V29" s="265">
        <v>2.9899999999999999E-2</v>
      </c>
    </row>
    <row r="30" spans="2:22" ht="18" x14ac:dyDescent="0.2">
      <c r="B30" s="237"/>
      <c r="D30" s="845"/>
      <c r="E30" s="846"/>
      <c r="F30" s="847"/>
      <c r="G30" s="266"/>
      <c r="H30" s="839" t="s">
        <v>292</v>
      </c>
      <c r="I30" s="839"/>
      <c r="J30" s="839"/>
      <c r="K30" s="839"/>
      <c r="L30" s="273"/>
      <c r="M30" s="269" t="s">
        <v>268</v>
      </c>
      <c r="N30" s="270"/>
      <c r="O30" s="271">
        <v>37.299999999999997</v>
      </c>
      <c r="P30" s="272" t="str">
        <f t="shared" si="0"/>
        <v/>
      </c>
      <c r="Q30" s="263"/>
      <c r="R30" s="264"/>
      <c r="T30" s="221" t="s">
        <v>293</v>
      </c>
      <c r="U30" s="265">
        <v>37.299999999999997</v>
      </c>
      <c r="V30" s="265">
        <v>2.0899999999999998E-2</v>
      </c>
    </row>
    <row r="31" spans="2:22" ht="18" x14ac:dyDescent="0.2">
      <c r="B31" s="237"/>
      <c r="D31" s="845"/>
      <c r="E31" s="846"/>
      <c r="F31" s="847"/>
      <c r="G31" s="266"/>
      <c r="H31" s="839" t="s">
        <v>294</v>
      </c>
      <c r="I31" s="839"/>
      <c r="J31" s="839"/>
      <c r="K31" s="839"/>
      <c r="L31" s="273"/>
      <c r="M31" s="269" t="s">
        <v>276</v>
      </c>
      <c r="N31" s="270"/>
      <c r="O31" s="271">
        <v>21.1</v>
      </c>
      <c r="P31" s="272" t="str">
        <f t="shared" si="0"/>
        <v/>
      </c>
      <c r="Q31" s="263"/>
      <c r="R31" s="264"/>
      <c r="T31" s="221" t="s">
        <v>295</v>
      </c>
      <c r="U31" s="265">
        <v>18.399999999999999</v>
      </c>
      <c r="V31" s="265">
        <v>1.09E-2</v>
      </c>
    </row>
    <row r="32" spans="2:22" ht="18" x14ac:dyDescent="0.2">
      <c r="B32" s="237"/>
      <c r="D32" s="845"/>
      <c r="E32" s="846"/>
      <c r="F32" s="847"/>
      <c r="G32" s="266"/>
      <c r="H32" s="839" t="s">
        <v>296</v>
      </c>
      <c r="I32" s="839"/>
      <c r="J32" s="839"/>
      <c r="K32" s="839"/>
      <c r="L32" s="273"/>
      <c r="M32" s="269" t="s">
        <v>276</v>
      </c>
      <c r="N32" s="270"/>
      <c r="O32" s="271">
        <v>3.41</v>
      </c>
      <c r="P32" s="272" t="str">
        <f t="shared" si="0"/>
        <v/>
      </c>
      <c r="Q32" s="263"/>
      <c r="R32" s="264"/>
      <c r="T32" s="221" t="s">
        <v>297</v>
      </c>
      <c r="U32" s="265">
        <v>3.23</v>
      </c>
      <c r="V32" s="265">
        <v>2.64E-2</v>
      </c>
    </row>
    <row r="33" spans="2:22" ht="18" x14ac:dyDescent="0.2">
      <c r="B33" s="237"/>
      <c r="D33" s="845"/>
      <c r="E33" s="846"/>
      <c r="F33" s="847"/>
      <c r="G33" s="266"/>
      <c r="H33" s="839" t="s">
        <v>298</v>
      </c>
      <c r="I33" s="839"/>
      <c r="J33" s="839"/>
      <c r="K33" s="839"/>
      <c r="L33" s="273"/>
      <c r="M33" s="269" t="s">
        <v>299</v>
      </c>
      <c r="N33" s="270"/>
      <c r="O33" s="271">
        <v>3.45</v>
      </c>
      <c r="P33" s="272" t="str">
        <f t="shared" si="0"/>
        <v/>
      </c>
      <c r="Q33" s="263"/>
      <c r="R33" s="264"/>
      <c r="T33" s="221" t="s">
        <v>300</v>
      </c>
      <c r="U33" s="265">
        <v>3.45</v>
      </c>
      <c r="V33" s="265">
        <v>2.64E-2</v>
      </c>
    </row>
    <row r="34" spans="2:22" ht="18" x14ac:dyDescent="0.2">
      <c r="B34" s="237"/>
      <c r="D34" s="845"/>
      <c r="E34" s="846"/>
      <c r="F34" s="847"/>
      <c r="G34" s="266"/>
      <c r="H34" s="839" t="s">
        <v>301</v>
      </c>
      <c r="I34" s="839"/>
      <c r="J34" s="839"/>
      <c r="K34" s="839"/>
      <c r="L34" s="273"/>
      <c r="M34" s="269" t="s">
        <v>276</v>
      </c>
      <c r="N34" s="270"/>
      <c r="O34" s="271">
        <v>8.41</v>
      </c>
      <c r="P34" s="272" t="str">
        <f t="shared" si="0"/>
        <v/>
      </c>
      <c r="Q34" s="263"/>
      <c r="R34" s="264"/>
      <c r="T34" s="221" t="s">
        <v>302</v>
      </c>
      <c r="U34" s="265">
        <v>7.53</v>
      </c>
      <c r="V34" s="265">
        <v>4.2000000000000003E-2</v>
      </c>
    </row>
    <row r="35" spans="2:22" ht="18" x14ac:dyDescent="0.2">
      <c r="B35" s="237"/>
      <c r="D35" s="845"/>
      <c r="E35" s="846"/>
      <c r="F35" s="847"/>
      <c r="G35" s="274"/>
      <c r="H35" s="839" t="s">
        <v>303</v>
      </c>
      <c r="I35" s="839"/>
      <c r="J35" s="839"/>
      <c r="K35" s="839"/>
      <c r="L35" s="273"/>
      <c r="M35" s="269" t="s">
        <v>276</v>
      </c>
      <c r="N35" s="270"/>
      <c r="O35" s="271">
        <v>45</v>
      </c>
      <c r="P35" s="272" t="str">
        <f t="shared" si="0"/>
        <v/>
      </c>
      <c r="Q35" s="263"/>
      <c r="R35" s="264"/>
      <c r="U35" s="265"/>
      <c r="V35" s="265"/>
    </row>
    <row r="36" spans="2:22" ht="18" x14ac:dyDescent="0.2">
      <c r="B36" s="237"/>
      <c r="D36" s="845"/>
      <c r="E36" s="846"/>
      <c r="F36" s="847"/>
      <c r="G36" s="857"/>
      <c r="H36" s="859" t="s">
        <v>304</v>
      </c>
      <c r="I36" s="860"/>
      <c r="J36" s="283"/>
      <c r="K36" s="284"/>
      <c r="L36" s="273"/>
      <c r="M36" s="285"/>
      <c r="N36" s="270"/>
      <c r="O36" s="286"/>
      <c r="P36" s="287" t="str">
        <f t="shared" si="0"/>
        <v/>
      </c>
      <c r="Q36" s="263"/>
      <c r="R36" s="264"/>
      <c r="T36" s="221" t="s">
        <v>305</v>
      </c>
      <c r="U36" s="265">
        <v>40</v>
      </c>
      <c r="V36" s="265">
        <v>0</v>
      </c>
    </row>
    <row r="37" spans="2:22" ht="18" x14ac:dyDescent="0.2">
      <c r="B37" s="237"/>
      <c r="D37" s="845"/>
      <c r="E37" s="846"/>
      <c r="F37" s="847"/>
      <c r="G37" s="858"/>
      <c r="H37" s="856"/>
      <c r="I37" s="861"/>
      <c r="J37" s="283"/>
      <c r="K37" s="289"/>
      <c r="L37" s="273"/>
      <c r="M37" s="285"/>
      <c r="N37" s="270"/>
      <c r="O37" s="286"/>
      <c r="P37" s="287" t="str">
        <f t="shared" si="0"/>
        <v/>
      </c>
      <c r="Q37" s="263"/>
      <c r="R37" s="264"/>
      <c r="U37" s="265"/>
      <c r="V37" s="265"/>
    </row>
    <row r="38" spans="2:22" ht="18.600000000000001" thickBot="1" x14ac:dyDescent="0.25">
      <c r="B38" s="237"/>
      <c r="D38" s="848"/>
      <c r="E38" s="849"/>
      <c r="F38" s="850"/>
      <c r="G38" s="290"/>
      <c r="H38" s="840" t="s">
        <v>306</v>
      </c>
      <c r="I38" s="840"/>
      <c r="J38" s="840"/>
      <c r="K38" s="840"/>
      <c r="L38" s="291"/>
      <c r="M38" s="292"/>
      <c r="N38" s="293"/>
      <c r="O38" s="293"/>
      <c r="P38" s="294">
        <f>SUM(P10:P37)</f>
        <v>0</v>
      </c>
      <c r="Q38" s="263"/>
      <c r="R38" s="264"/>
      <c r="U38" s="265"/>
      <c r="V38" s="265"/>
    </row>
    <row r="39" spans="2:22" ht="18.600000000000001" thickTop="1" x14ac:dyDescent="0.2">
      <c r="B39" s="237"/>
      <c r="D39" s="845" t="s">
        <v>307</v>
      </c>
      <c r="E39" s="846"/>
      <c r="F39" s="847"/>
      <c r="G39" s="257"/>
      <c r="H39" s="855" t="s">
        <v>308</v>
      </c>
      <c r="I39" s="855"/>
      <c r="J39" s="855"/>
      <c r="K39" s="855"/>
      <c r="L39" s="258"/>
      <c r="M39" s="259" t="s">
        <v>309</v>
      </c>
      <c r="N39" s="260"/>
      <c r="O39" s="295">
        <v>1.02</v>
      </c>
      <c r="P39" s="262" t="str">
        <f>IF(N39="","",N39*O39)</f>
        <v/>
      </c>
      <c r="Q39" s="263"/>
      <c r="R39" s="264"/>
      <c r="T39" s="221" t="s">
        <v>310</v>
      </c>
      <c r="U39" s="265">
        <v>1.17</v>
      </c>
      <c r="V39" s="265">
        <v>0</v>
      </c>
    </row>
    <row r="40" spans="2:22" ht="18" x14ac:dyDescent="0.2">
      <c r="B40" s="237"/>
      <c r="D40" s="845"/>
      <c r="E40" s="846"/>
      <c r="F40" s="847"/>
      <c r="G40" s="266"/>
      <c r="H40" s="839" t="s">
        <v>311</v>
      </c>
      <c r="I40" s="839"/>
      <c r="J40" s="839"/>
      <c r="K40" s="839"/>
      <c r="L40" s="273"/>
      <c r="M40" s="269" t="s">
        <v>309</v>
      </c>
      <c r="N40" s="270"/>
      <c r="O40" s="296">
        <v>1.36</v>
      </c>
      <c r="P40" s="272" t="str">
        <f>IF(N40="","",N40*O40)</f>
        <v/>
      </c>
      <c r="Q40" s="263"/>
      <c r="R40" s="264"/>
      <c r="T40" s="221" t="s">
        <v>312</v>
      </c>
      <c r="U40" s="265">
        <v>1.19</v>
      </c>
      <c r="V40" s="265">
        <v>0</v>
      </c>
    </row>
    <row r="41" spans="2:22" ht="18" x14ac:dyDescent="0.2">
      <c r="B41" s="237"/>
      <c r="D41" s="845"/>
      <c r="E41" s="846"/>
      <c r="F41" s="847"/>
      <c r="G41" s="266"/>
      <c r="H41" s="839" t="s">
        <v>313</v>
      </c>
      <c r="I41" s="839"/>
      <c r="J41" s="839"/>
      <c r="K41" s="839"/>
      <c r="L41" s="273"/>
      <c r="M41" s="269" t="s">
        <v>309</v>
      </c>
      <c r="N41" s="270"/>
      <c r="O41" s="296">
        <v>1.36</v>
      </c>
      <c r="P41" s="272" t="str">
        <f>IF(N41="","",N41*O41)</f>
        <v/>
      </c>
      <c r="Q41" s="263"/>
      <c r="R41" s="264"/>
      <c r="T41" s="221" t="s">
        <v>314</v>
      </c>
      <c r="U41" s="265">
        <v>1.19</v>
      </c>
      <c r="V41" s="265">
        <v>0</v>
      </c>
    </row>
    <row r="42" spans="2:22" ht="18" x14ac:dyDescent="0.2">
      <c r="B42" s="237"/>
      <c r="D42" s="845"/>
      <c r="E42" s="846"/>
      <c r="F42" s="847"/>
      <c r="G42" s="266"/>
      <c r="H42" s="839" t="s">
        <v>315</v>
      </c>
      <c r="I42" s="839"/>
      <c r="J42" s="839"/>
      <c r="K42" s="839"/>
      <c r="L42" s="273"/>
      <c r="M42" s="269" t="s">
        <v>309</v>
      </c>
      <c r="N42" s="270"/>
      <c r="O42" s="296">
        <v>1.36</v>
      </c>
      <c r="P42" s="272" t="str">
        <f>IF(N42="","",N42*O42)</f>
        <v/>
      </c>
      <c r="Q42" s="263"/>
      <c r="R42" s="264"/>
      <c r="T42" s="221" t="s">
        <v>316</v>
      </c>
      <c r="U42" s="265">
        <v>1.19</v>
      </c>
      <c r="V42" s="265">
        <v>0</v>
      </c>
    </row>
    <row r="43" spans="2:22" ht="18" x14ac:dyDescent="0.2">
      <c r="B43" s="237"/>
      <c r="D43" s="845"/>
      <c r="E43" s="846"/>
      <c r="F43" s="847"/>
      <c r="G43" s="266"/>
      <c r="H43" s="854" t="s">
        <v>317</v>
      </c>
      <c r="I43" s="854"/>
      <c r="J43" s="854"/>
      <c r="K43" s="854"/>
      <c r="L43" s="273"/>
      <c r="M43" s="269" t="s">
        <v>309</v>
      </c>
      <c r="N43" s="270"/>
      <c r="O43" s="297">
        <v>1</v>
      </c>
      <c r="P43" s="298"/>
      <c r="Q43" s="263"/>
      <c r="R43" s="264"/>
      <c r="T43" s="221" t="s">
        <v>318</v>
      </c>
      <c r="U43" s="265">
        <v>1.19</v>
      </c>
      <c r="V43" s="299"/>
    </row>
    <row r="44" spans="2:22" ht="18" x14ac:dyDescent="0.2">
      <c r="B44" s="237"/>
      <c r="D44" s="845"/>
      <c r="E44" s="846"/>
      <c r="F44" s="847"/>
      <c r="G44" s="266"/>
      <c r="H44" s="854" t="s">
        <v>319</v>
      </c>
      <c r="I44" s="854"/>
      <c r="J44" s="854"/>
      <c r="K44" s="854"/>
      <c r="L44" s="273"/>
      <c r="M44" s="269" t="s">
        <v>309</v>
      </c>
      <c r="N44" s="270"/>
      <c r="O44" s="297">
        <v>1</v>
      </c>
      <c r="P44" s="298"/>
      <c r="Q44" s="263"/>
      <c r="R44" s="264"/>
      <c r="T44" s="221" t="s">
        <v>320</v>
      </c>
      <c r="U44" s="265">
        <v>1.19</v>
      </c>
      <c r="V44" s="299"/>
    </row>
    <row r="45" spans="2:22" ht="18" x14ac:dyDescent="0.2">
      <c r="B45" s="237"/>
      <c r="D45" s="845"/>
      <c r="E45" s="846"/>
      <c r="F45" s="847"/>
      <c r="G45" s="266"/>
      <c r="H45" s="853" t="s">
        <v>321</v>
      </c>
      <c r="I45" s="853"/>
      <c r="J45" s="853"/>
      <c r="K45" s="853"/>
      <c r="L45" s="273"/>
      <c r="M45" s="269" t="s">
        <v>309</v>
      </c>
      <c r="N45" s="270"/>
      <c r="O45" s="297">
        <v>1</v>
      </c>
      <c r="P45" s="272" t="str">
        <f>IF(N45="","",N45*O45)</f>
        <v/>
      </c>
      <c r="Q45" s="263"/>
      <c r="R45" s="264"/>
      <c r="T45" s="221" t="s">
        <v>322</v>
      </c>
      <c r="U45" s="299"/>
      <c r="V45" s="299"/>
    </row>
    <row r="46" spans="2:22" ht="18" x14ac:dyDescent="0.2">
      <c r="B46" s="237"/>
      <c r="D46" s="845"/>
      <c r="E46" s="846"/>
      <c r="F46" s="847"/>
      <c r="G46" s="266"/>
      <c r="H46" s="854" t="s">
        <v>323</v>
      </c>
      <c r="I46" s="854"/>
      <c r="J46" s="854"/>
      <c r="K46" s="854"/>
      <c r="L46" s="273"/>
      <c r="M46" s="269" t="s">
        <v>309</v>
      </c>
      <c r="N46" s="270"/>
      <c r="O46" s="297">
        <v>1</v>
      </c>
      <c r="P46" s="272" t="str">
        <f>IF(N46="","",N46*O46)</f>
        <v/>
      </c>
      <c r="Q46" s="263"/>
      <c r="R46" s="264"/>
      <c r="T46" s="221" t="s">
        <v>324</v>
      </c>
      <c r="U46" s="299"/>
      <c r="V46" s="299"/>
    </row>
    <row r="47" spans="2:22" ht="18.600000000000001" thickBot="1" x14ac:dyDescent="0.25">
      <c r="B47" s="237"/>
      <c r="D47" s="848"/>
      <c r="E47" s="849"/>
      <c r="F47" s="850"/>
      <c r="G47" s="281"/>
      <c r="H47" s="856" t="s">
        <v>325</v>
      </c>
      <c r="I47" s="856"/>
      <c r="J47" s="856"/>
      <c r="K47" s="856"/>
      <c r="L47" s="288"/>
      <c r="M47" s="300"/>
      <c r="N47" s="301"/>
      <c r="O47" s="302"/>
      <c r="P47" s="303">
        <f>SUM(P39:P46)</f>
        <v>0</v>
      </c>
      <c r="Q47" s="263"/>
      <c r="R47" s="304"/>
      <c r="U47" s="265"/>
      <c r="V47" s="265"/>
    </row>
    <row r="48" spans="2:22" s="238" customFormat="1" ht="18.600000000000001" thickTop="1" x14ac:dyDescent="0.2">
      <c r="B48" s="305"/>
      <c r="D48" s="842" t="s">
        <v>326</v>
      </c>
      <c r="E48" s="843"/>
      <c r="F48" s="844"/>
      <c r="G48" s="306"/>
      <c r="H48" s="851" t="s">
        <v>327</v>
      </c>
      <c r="I48" s="851"/>
      <c r="J48" s="851"/>
      <c r="K48" s="851"/>
      <c r="L48" s="307"/>
      <c r="M48" s="308" t="s">
        <v>328</v>
      </c>
      <c r="N48" s="309"/>
      <c r="O48" s="310">
        <v>9.76</v>
      </c>
      <c r="P48" s="311" t="str">
        <f>IF(N48="","",N48*O48)</f>
        <v/>
      </c>
      <c r="Q48" s="263"/>
      <c r="R48" s="264"/>
      <c r="T48" s="221" t="s">
        <v>329</v>
      </c>
      <c r="U48" s="265">
        <v>8.64</v>
      </c>
      <c r="V48" s="265">
        <v>0</v>
      </c>
    </row>
    <row r="49" spans="2:22" s="238" customFormat="1" ht="18" x14ac:dyDescent="0.2">
      <c r="B49" s="305"/>
      <c r="D49" s="845"/>
      <c r="E49" s="846"/>
      <c r="F49" s="847"/>
      <c r="G49" s="312"/>
      <c r="H49" s="852" t="s">
        <v>330</v>
      </c>
      <c r="I49" s="852"/>
      <c r="J49" s="852"/>
      <c r="K49" s="852"/>
      <c r="L49" s="313"/>
      <c r="M49" s="259" t="s">
        <v>328</v>
      </c>
      <c r="N49" s="314"/>
      <c r="O49" s="315">
        <v>0</v>
      </c>
      <c r="P49" s="316"/>
      <c r="Q49" s="263"/>
      <c r="R49" s="264"/>
      <c r="T49" s="221" t="s">
        <v>331</v>
      </c>
      <c r="U49" s="265">
        <v>8.64</v>
      </c>
      <c r="V49" s="299"/>
    </row>
    <row r="50" spans="2:22" s="238" customFormat="1" ht="18" x14ac:dyDescent="0.2">
      <c r="B50" s="305"/>
      <c r="D50" s="845"/>
      <c r="E50" s="846"/>
      <c r="F50" s="847"/>
      <c r="G50" s="312"/>
      <c r="H50" s="852" t="s">
        <v>332</v>
      </c>
      <c r="I50" s="852"/>
      <c r="J50" s="852"/>
      <c r="K50" s="852"/>
      <c r="L50" s="313"/>
      <c r="M50" s="269" t="s">
        <v>333</v>
      </c>
      <c r="N50" s="314"/>
      <c r="O50" s="315">
        <v>0</v>
      </c>
      <c r="P50" s="316"/>
      <c r="Q50" s="263"/>
      <c r="R50" s="264"/>
      <c r="T50" s="221" t="s">
        <v>334</v>
      </c>
      <c r="U50" s="265">
        <v>8.64</v>
      </c>
      <c r="V50" s="299"/>
    </row>
    <row r="51" spans="2:22" s="238" customFormat="1" ht="18" x14ac:dyDescent="0.2">
      <c r="B51" s="305"/>
      <c r="D51" s="845"/>
      <c r="E51" s="846"/>
      <c r="F51" s="847"/>
      <c r="G51" s="312"/>
      <c r="H51" s="853" t="s">
        <v>335</v>
      </c>
      <c r="I51" s="853"/>
      <c r="J51" s="853"/>
      <c r="K51" s="853"/>
      <c r="L51" s="313"/>
      <c r="M51" s="259" t="s">
        <v>333</v>
      </c>
      <c r="N51" s="314"/>
      <c r="O51" s="317">
        <v>9.76</v>
      </c>
      <c r="P51" s="318" t="str">
        <f>IF(N51="","",N51*O51)</f>
        <v/>
      </c>
      <c r="Q51" s="263"/>
      <c r="R51" s="264"/>
      <c r="T51" s="221" t="s">
        <v>336</v>
      </c>
      <c r="U51" s="299"/>
      <c r="V51" s="299"/>
    </row>
    <row r="52" spans="2:22" s="238" customFormat="1" ht="18" x14ac:dyDescent="0.2">
      <c r="B52" s="305"/>
      <c r="D52" s="845"/>
      <c r="E52" s="846"/>
      <c r="F52" s="847"/>
      <c r="G52" s="312"/>
      <c r="H52" s="854" t="s">
        <v>337</v>
      </c>
      <c r="I52" s="854"/>
      <c r="J52" s="854"/>
      <c r="K52" s="854"/>
      <c r="L52" s="313"/>
      <c r="M52" s="319" t="s">
        <v>333</v>
      </c>
      <c r="N52" s="314"/>
      <c r="O52" s="317">
        <v>9.76</v>
      </c>
      <c r="P52" s="318" t="str">
        <f>IF(N52="","",N52*O52)</f>
        <v/>
      </c>
      <c r="Q52" s="263"/>
      <c r="R52" s="264"/>
      <c r="T52" s="221" t="s">
        <v>338</v>
      </c>
      <c r="U52" s="299"/>
      <c r="V52" s="299"/>
    </row>
    <row r="53" spans="2:22" s="238" customFormat="1" ht="18.600000000000001" thickBot="1" x14ac:dyDescent="0.25">
      <c r="B53" s="305"/>
      <c r="D53" s="848"/>
      <c r="E53" s="849"/>
      <c r="F53" s="850"/>
      <c r="G53" s="320"/>
      <c r="H53" s="840" t="s">
        <v>325</v>
      </c>
      <c r="I53" s="840"/>
      <c r="J53" s="840"/>
      <c r="K53" s="840"/>
      <c r="L53" s="321"/>
      <c r="M53" s="292" t="s">
        <v>339</v>
      </c>
      <c r="N53" s="322">
        <f>SUM(N48:N52)</f>
        <v>0</v>
      </c>
      <c r="O53" s="323"/>
      <c r="P53" s="324">
        <f>SUM(P48:P52)</f>
        <v>0</v>
      </c>
      <c r="Q53" s="263"/>
      <c r="R53" s="304"/>
      <c r="T53" s="221" t="s">
        <v>340</v>
      </c>
      <c r="U53" s="265">
        <v>0</v>
      </c>
      <c r="V53" s="265">
        <v>0</v>
      </c>
    </row>
    <row r="54" spans="2:22" s="238" customFormat="1" ht="18.600000000000001" thickTop="1" x14ac:dyDescent="0.45">
      <c r="B54" s="305"/>
      <c r="D54" s="832" t="s">
        <v>341</v>
      </c>
      <c r="E54" s="833"/>
      <c r="F54" s="833"/>
      <c r="G54" s="325"/>
      <c r="H54" s="838" t="s">
        <v>342</v>
      </c>
      <c r="I54" s="838"/>
      <c r="J54" s="838"/>
      <c r="K54" s="838"/>
      <c r="L54" s="326"/>
      <c r="M54" s="308" t="s">
        <v>343</v>
      </c>
      <c r="N54" s="309"/>
      <c r="O54" s="327"/>
      <c r="P54" s="328"/>
      <c r="Q54" s="263"/>
      <c r="R54" s="264"/>
      <c r="U54" s="265"/>
      <c r="V54" s="265"/>
    </row>
    <row r="55" spans="2:22" s="238" customFormat="1" ht="18" x14ac:dyDescent="0.45">
      <c r="B55" s="305"/>
      <c r="D55" s="834"/>
      <c r="E55" s="835"/>
      <c r="F55" s="835"/>
      <c r="G55" s="329"/>
      <c r="H55" s="839" t="s">
        <v>344</v>
      </c>
      <c r="I55" s="839"/>
      <c r="J55" s="839"/>
      <c r="K55" s="839"/>
      <c r="L55" s="273"/>
      <c r="M55" s="269" t="s">
        <v>333</v>
      </c>
      <c r="N55" s="330"/>
      <c r="O55" s="331"/>
      <c r="P55" s="316"/>
      <c r="Q55" s="263"/>
      <c r="R55" s="264"/>
      <c r="U55" s="256"/>
      <c r="V55" s="256"/>
    </row>
    <row r="56" spans="2:22" s="238" customFormat="1" ht="18.600000000000001" thickBot="1" x14ac:dyDescent="0.5">
      <c r="B56" s="305"/>
      <c r="D56" s="836"/>
      <c r="E56" s="837"/>
      <c r="F56" s="837"/>
      <c r="G56" s="332"/>
      <c r="H56" s="840" t="s">
        <v>325</v>
      </c>
      <c r="I56" s="840"/>
      <c r="J56" s="840"/>
      <c r="K56" s="840"/>
      <c r="L56" s="321"/>
      <c r="M56" s="333"/>
      <c r="N56" s="334"/>
      <c r="O56" s="335"/>
      <c r="P56" s="426"/>
      <c r="Q56" s="263"/>
      <c r="R56" s="304"/>
      <c r="T56" s="336" t="s">
        <v>345</v>
      </c>
      <c r="U56" s="256" t="s">
        <v>346</v>
      </c>
      <c r="V56" s="256"/>
    </row>
    <row r="57" spans="2:22" s="238" customFormat="1" ht="19.2" thickTop="1" thickBot="1" x14ac:dyDescent="0.5">
      <c r="B57" s="305"/>
      <c r="D57" s="337"/>
      <c r="E57" s="338"/>
      <c r="F57" s="841" t="s">
        <v>347</v>
      </c>
      <c r="G57" s="841"/>
      <c r="H57" s="841"/>
      <c r="I57" s="841"/>
      <c r="J57" s="841"/>
      <c r="K57" s="841"/>
      <c r="L57" s="339"/>
      <c r="M57" s="340" t="s">
        <v>309</v>
      </c>
      <c r="N57" s="341"/>
      <c r="O57" s="425"/>
      <c r="P57" s="427">
        <f>P47+P53+P38</f>
        <v>0</v>
      </c>
      <c r="Q57" s="263"/>
      <c r="R57" s="304"/>
      <c r="T57" s="336" t="s">
        <v>348</v>
      </c>
      <c r="U57" s="256" t="s">
        <v>349</v>
      </c>
      <c r="V57" s="256"/>
    </row>
    <row r="58" spans="2:22" s="238" customFormat="1" x14ac:dyDescent="0.45">
      <c r="B58" s="305"/>
      <c r="D58" s="342"/>
      <c r="E58" s="342"/>
      <c r="F58" s="343"/>
      <c r="G58" s="343"/>
      <c r="H58" s="343"/>
      <c r="I58" s="343"/>
      <c r="J58" s="343"/>
      <c r="K58" s="343"/>
      <c r="L58" s="344"/>
      <c r="M58" s="345"/>
      <c r="N58" s="346"/>
      <c r="O58" s="346"/>
      <c r="P58" s="346"/>
      <c r="Q58" s="347"/>
      <c r="R58" s="348"/>
    </row>
    <row r="59" spans="2:22" s="238" customFormat="1" x14ac:dyDescent="0.45">
      <c r="B59" s="349"/>
      <c r="C59" s="350"/>
      <c r="D59" s="350"/>
      <c r="E59" s="350"/>
      <c r="F59" s="351"/>
      <c r="G59" s="351"/>
      <c r="H59" s="352"/>
      <c r="I59" s="353"/>
      <c r="J59" s="353"/>
      <c r="K59" s="354"/>
      <c r="L59" s="353"/>
      <c r="M59" s="355"/>
      <c r="N59" s="356"/>
      <c r="O59" s="356"/>
      <c r="P59" s="356"/>
      <c r="Q59" s="357"/>
      <c r="R59" s="358"/>
    </row>
    <row r="60" spans="2:22" s="238" customFormat="1" ht="12" x14ac:dyDescent="0.45">
      <c r="H60" s="359"/>
      <c r="I60" s="359"/>
      <c r="J60" s="359"/>
      <c r="K60" s="359"/>
      <c r="L60" s="359"/>
      <c r="M60" s="360"/>
      <c r="N60" s="361"/>
      <c r="O60" s="361"/>
      <c r="P60" s="336"/>
      <c r="Q60" s="362"/>
      <c r="R60" s="362"/>
    </row>
    <row r="61" spans="2:22" s="238" customFormat="1" ht="18" x14ac:dyDescent="0.45">
      <c r="H61" s="866" t="s">
        <v>408</v>
      </c>
      <c r="I61" s="867"/>
      <c r="J61" s="867"/>
      <c r="K61" s="867"/>
      <c r="L61" s="867"/>
      <c r="M61" s="867"/>
      <c r="N61" s="867"/>
      <c r="O61" s="867"/>
      <c r="P61" s="867"/>
      <c r="Q61" s="362"/>
      <c r="R61" s="362"/>
    </row>
    <row r="62" spans="2:22" x14ac:dyDescent="0.2">
      <c r="S62" s="363"/>
      <c r="T62" s="363"/>
      <c r="U62" s="363"/>
      <c r="V62" s="363"/>
    </row>
    <row r="63" spans="2:22" x14ac:dyDescent="0.2">
      <c r="S63" s="363"/>
      <c r="T63" s="363"/>
      <c r="U63" s="363"/>
      <c r="V63" s="363"/>
    </row>
    <row r="64" spans="2:22" x14ac:dyDescent="0.2">
      <c r="S64" s="363"/>
      <c r="T64" s="363"/>
      <c r="U64" s="363"/>
      <c r="V64" s="363"/>
    </row>
  </sheetData>
  <mergeCells count="58">
    <mergeCell ref="H61:P61"/>
    <mergeCell ref="H19:K19"/>
    <mergeCell ref="D5:P5"/>
    <mergeCell ref="D6:P6"/>
    <mergeCell ref="F8:K9"/>
    <mergeCell ref="M8:N8"/>
    <mergeCell ref="O8:P8"/>
    <mergeCell ref="D10:F38"/>
    <mergeCell ref="H10:K10"/>
    <mergeCell ref="H11:K11"/>
    <mergeCell ref="H12:K12"/>
    <mergeCell ref="H13:K13"/>
    <mergeCell ref="H14:K14"/>
    <mergeCell ref="H15:K15"/>
    <mergeCell ref="H16:K16"/>
    <mergeCell ref="H17:K17"/>
    <mergeCell ref="H18:K18"/>
    <mergeCell ref="H32:K32"/>
    <mergeCell ref="H20:K20"/>
    <mergeCell ref="H21:K21"/>
    <mergeCell ref="G22:G23"/>
    <mergeCell ref="H22:H23"/>
    <mergeCell ref="G24:G25"/>
    <mergeCell ref="H24:H25"/>
    <mergeCell ref="G26:G28"/>
    <mergeCell ref="H26:H28"/>
    <mergeCell ref="H29:K29"/>
    <mergeCell ref="H30:K30"/>
    <mergeCell ref="H31:K31"/>
    <mergeCell ref="H33:K33"/>
    <mergeCell ref="H34:K34"/>
    <mergeCell ref="H35:K35"/>
    <mergeCell ref="G36:G37"/>
    <mergeCell ref="H36:H37"/>
    <mergeCell ref="I36:I37"/>
    <mergeCell ref="H38:K38"/>
    <mergeCell ref="D39:F47"/>
    <mergeCell ref="H39:K39"/>
    <mergeCell ref="H40:K40"/>
    <mergeCell ref="H41:K41"/>
    <mergeCell ref="H42:K42"/>
    <mergeCell ref="H43:K43"/>
    <mergeCell ref="H44:K44"/>
    <mergeCell ref="H45:K45"/>
    <mergeCell ref="H46:K46"/>
    <mergeCell ref="H47:K47"/>
    <mergeCell ref="D48:F53"/>
    <mergeCell ref="H48:K48"/>
    <mergeCell ref="H49:K49"/>
    <mergeCell ref="H50:K50"/>
    <mergeCell ref="H51:K51"/>
    <mergeCell ref="H52:K52"/>
    <mergeCell ref="H53:K53"/>
    <mergeCell ref="D54:F56"/>
    <mergeCell ref="H54:K54"/>
    <mergeCell ref="H55:K55"/>
    <mergeCell ref="H56:K56"/>
    <mergeCell ref="F57:K57"/>
  </mergeCells>
  <phoneticPr fontId="3"/>
  <dataValidations count="3">
    <dataValidation imeMode="off" allowBlank="1" showInputMessage="1" showErrorMessage="1" sqref="O56:O57 N53:N57 O53 N10:O47" xr:uid="{4FFD7563-1771-486E-BFC6-F06CB12AB21F}"/>
    <dataValidation type="list" showInputMessage="1" showErrorMessage="1" sqref="M36:M37" xr:uid="{4D3664E5-D0BA-43AB-AF46-09BDCD541243}">
      <formula1>"　,t,kL,千Nm3"</formula1>
    </dataValidation>
    <dataValidation type="whole" allowBlank="1" showInputMessage="1" showErrorMessage="1" sqref="N48:N52" xr:uid="{8E9CE05B-3DC4-48E0-B95D-BBB09BC0B737}">
      <formula1>0</formula1>
      <formula2>400000</formula2>
    </dataValidation>
  </dataValidations>
  <printOptions horizontalCentered="1"/>
  <pageMargins left="0.7" right="0.7" top="0.75" bottom="0.75" header="0.3" footer="0.3"/>
  <pageSetup paperSize="9" scale="6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7198-A969-4A75-9024-C4EB86302505}">
  <sheetPr>
    <pageSetUpPr fitToPage="1"/>
  </sheetPr>
  <dimension ref="A1:Y67"/>
  <sheetViews>
    <sheetView zoomScale="85" zoomScaleNormal="85" workbookViewId="0"/>
  </sheetViews>
  <sheetFormatPr defaultColWidth="8.69921875" defaultRowHeight="13.2" x14ac:dyDescent="0.2"/>
  <cols>
    <col min="1" max="1" width="2.09765625" style="221" customWidth="1"/>
    <col min="2" max="2" width="4.09765625" style="221" customWidth="1"/>
    <col min="3" max="3" width="0.8984375" style="221" customWidth="1"/>
    <col min="4" max="5" width="1.5" style="221" customWidth="1"/>
    <col min="6" max="6" width="2.5" style="221" customWidth="1"/>
    <col min="7" max="7" width="2.3984375" style="221" customWidth="1"/>
    <col min="8" max="8" width="17.5" style="221" customWidth="1"/>
    <col min="9" max="10" width="2.3984375" style="221" customWidth="1"/>
    <col min="11" max="11" width="29.59765625" style="221" customWidth="1"/>
    <col min="12" max="12" width="2.3984375" style="221" customWidth="1"/>
    <col min="13" max="13" width="8.09765625" style="221" customWidth="1"/>
    <col min="14" max="15" width="15.19921875" style="221" customWidth="1"/>
    <col min="16" max="16" width="21.09765625" style="221" customWidth="1"/>
    <col min="17" max="17" width="15.19921875" style="234" customWidth="1"/>
    <col min="18" max="18" width="0.8984375" style="234" customWidth="1"/>
    <col min="19" max="19" width="0.5" style="234" customWidth="1"/>
    <col min="20" max="20" width="2.09765625" style="221" customWidth="1"/>
    <col min="21" max="23" width="0" style="221" hidden="1" customWidth="1"/>
    <col min="24" max="24" width="9" style="221" customWidth="1"/>
    <col min="25" max="16384" width="8.69921875" style="221"/>
  </cols>
  <sheetData>
    <row r="1" spans="1:25" s="203" customFormat="1" ht="20.7" customHeight="1" x14ac:dyDescent="0.45">
      <c r="B1" s="952"/>
      <c r="C1" s="953" t="s">
        <v>0</v>
      </c>
    </row>
    <row r="2" spans="1:25" x14ac:dyDescent="0.2">
      <c r="A2" s="220"/>
      <c r="C2" s="220"/>
      <c r="D2" s="222"/>
      <c r="E2" s="222"/>
      <c r="F2" s="223"/>
      <c r="G2" s="223"/>
      <c r="H2" s="223"/>
      <c r="I2" s="223"/>
      <c r="J2" s="223"/>
      <c r="K2" s="223"/>
      <c r="L2" s="223"/>
      <c r="M2" s="223"/>
      <c r="N2" s="223"/>
      <c r="O2" s="223"/>
      <c r="P2" s="223"/>
      <c r="Q2" s="224"/>
      <c r="R2" s="224"/>
      <c r="S2" s="224"/>
    </row>
    <row r="3" spans="1:25" x14ac:dyDescent="0.2">
      <c r="B3" s="225"/>
      <c r="C3" s="226"/>
      <c r="D3" s="227"/>
      <c r="E3" s="227"/>
      <c r="F3" s="228"/>
      <c r="G3" s="228"/>
      <c r="H3" s="228"/>
      <c r="I3" s="228"/>
      <c r="J3" s="228"/>
      <c r="K3" s="228"/>
      <c r="L3" s="228"/>
      <c r="M3" s="228"/>
      <c r="N3" s="228"/>
      <c r="O3" s="228"/>
      <c r="P3" s="228"/>
      <c r="Q3" s="229"/>
      <c r="R3" s="229"/>
      <c r="S3" s="230"/>
    </row>
    <row r="4" spans="1:25" x14ac:dyDescent="0.2">
      <c r="B4" s="231"/>
      <c r="C4" s="232"/>
      <c r="D4" s="233"/>
      <c r="E4" s="233"/>
      <c r="S4" s="235"/>
    </row>
    <row r="5" spans="1:25" ht="14.4" x14ac:dyDescent="0.2">
      <c r="B5" s="236"/>
      <c r="C5" s="233"/>
      <c r="D5" s="868" t="s">
        <v>350</v>
      </c>
      <c r="E5" s="868"/>
      <c r="F5" s="868"/>
      <c r="G5" s="868"/>
      <c r="H5" s="868"/>
      <c r="I5" s="868"/>
      <c r="J5" s="868"/>
      <c r="K5" s="868"/>
      <c r="L5" s="868"/>
      <c r="M5" s="868"/>
      <c r="N5" s="868"/>
      <c r="O5" s="868"/>
      <c r="P5" s="868"/>
      <c r="Q5" s="868"/>
      <c r="S5" s="235"/>
    </row>
    <row r="6" spans="1:25" ht="14.4" x14ac:dyDescent="0.2">
      <c r="B6" s="236"/>
      <c r="C6" s="233"/>
      <c r="D6" s="868" t="s">
        <v>351</v>
      </c>
      <c r="E6" s="868"/>
      <c r="F6" s="868"/>
      <c r="G6" s="868"/>
      <c r="H6" s="868"/>
      <c r="I6" s="868"/>
      <c r="J6" s="868"/>
      <c r="K6" s="868"/>
      <c r="L6" s="868"/>
      <c r="M6" s="868"/>
      <c r="N6" s="868"/>
      <c r="O6" s="868"/>
      <c r="P6" s="868"/>
      <c r="Q6" s="868"/>
      <c r="S6" s="235"/>
    </row>
    <row r="7" spans="1:25" ht="13.8" thickBot="1" x14ac:dyDescent="0.25">
      <c r="B7" s="237"/>
      <c r="D7" s="238"/>
      <c r="E7" s="238"/>
      <c r="F7" s="238"/>
      <c r="G7" s="238"/>
      <c r="K7" s="238"/>
      <c r="L7" s="238"/>
      <c r="M7" s="238"/>
      <c r="N7" s="238"/>
      <c r="O7" s="238"/>
      <c r="S7" s="235"/>
    </row>
    <row r="8" spans="1:25" x14ac:dyDescent="0.2">
      <c r="B8" s="237"/>
      <c r="D8" s="364"/>
      <c r="E8" s="365"/>
      <c r="F8" s="875" t="s">
        <v>234</v>
      </c>
      <c r="G8" s="875"/>
      <c r="H8" s="875"/>
      <c r="I8" s="875"/>
      <c r="J8" s="875"/>
      <c r="K8" s="875"/>
      <c r="L8" s="366"/>
      <c r="M8" s="876" t="s">
        <v>235</v>
      </c>
      <c r="N8" s="876"/>
      <c r="O8" s="877" t="s">
        <v>352</v>
      </c>
      <c r="P8" s="878"/>
      <c r="Q8" s="879"/>
      <c r="R8" s="242"/>
      <c r="S8" s="243"/>
      <c r="T8" s="244"/>
      <c r="U8" s="245" t="s">
        <v>237</v>
      </c>
      <c r="V8" s="244"/>
      <c r="W8" s="244"/>
    </row>
    <row r="9" spans="1:25" ht="26.4" x14ac:dyDescent="0.2">
      <c r="B9" s="237"/>
      <c r="D9" s="367"/>
      <c r="E9" s="350"/>
      <c r="F9" s="855"/>
      <c r="G9" s="855"/>
      <c r="H9" s="855"/>
      <c r="I9" s="855"/>
      <c r="J9" s="855"/>
      <c r="K9" s="855"/>
      <c r="L9" s="258"/>
      <c r="M9" s="368" t="s">
        <v>238</v>
      </c>
      <c r="N9" s="369" t="s">
        <v>239</v>
      </c>
      <c r="O9" s="370" t="s">
        <v>240</v>
      </c>
      <c r="P9" s="371" t="s">
        <v>353</v>
      </c>
      <c r="Q9" s="372" t="s">
        <v>354</v>
      </c>
      <c r="R9" s="253"/>
      <c r="S9" s="254"/>
      <c r="T9" s="244"/>
      <c r="U9" s="244" t="s">
        <v>242</v>
      </c>
      <c r="V9" s="255" t="s">
        <v>243</v>
      </c>
      <c r="W9" s="255" t="s">
        <v>244</v>
      </c>
      <c r="Y9" s="256"/>
    </row>
    <row r="10" spans="1:25" ht="18" x14ac:dyDescent="0.2">
      <c r="B10" s="237"/>
      <c r="D10" s="880" t="s">
        <v>245</v>
      </c>
      <c r="E10" s="881"/>
      <c r="F10" s="882"/>
      <c r="G10" s="266"/>
      <c r="H10" s="839" t="s">
        <v>246</v>
      </c>
      <c r="I10" s="839"/>
      <c r="J10" s="839"/>
      <c r="K10" s="839"/>
      <c r="L10" s="273"/>
      <c r="M10" s="269" t="s">
        <v>247</v>
      </c>
      <c r="N10" s="373">
        <f>'（参考）一次エネルギー使用量算定シート'!N10</f>
        <v>0</v>
      </c>
      <c r="O10" s="417">
        <v>38.299999999999997</v>
      </c>
      <c r="P10" s="374">
        <v>1.9E-2</v>
      </c>
      <c r="Q10" s="272">
        <f t="shared" ref="Q10:Q37" si="0">IF(N10="","",N10*O10*P10*44/12)</f>
        <v>0</v>
      </c>
      <c r="R10" s="263"/>
      <c r="S10" s="264"/>
      <c r="U10" s="221" t="s">
        <v>248</v>
      </c>
      <c r="V10" s="265">
        <v>38.299999999999997</v>
      </c>
      <c r="W10" s="265">
        <v>1.9E-2</v>
      </c>
      <c r="Y10" s="256"/>
    </row>
    <row r="11" spans="1:25" ht="18" x14ac:dyDescent="0.2">
      <c r="B11" s="237"/>
      <c r="D11" s="845"/>
      <c r="E11" s="846"/>
      <c r="F11" s="847"/>
      <c r="G11" s="266"/>
      <c r="H11" s="839" t="s">
        <v>249</v>
      </c>
      <c r="I11" s="839"/>
      <c r="J11" s="839"/>
      <c r="K11" s="839"/>
      <c r="L11" s="268"/>
      <c r="M11" s="269" t="s">
        <v>247</v>
      </c>
      <c r="N11" s="373">
        <f>'（参考）一次エネルギー使用量算定シート'!N11</f>
        <v>0</v>
      </c>
      <c r="O11" s="417">
        <v>34.799999999999997</v>
      </c>
      <c r="P11" s="374">
        <v>1.83E-2</v>
      </c>
      <c r="Q11" s="272">
        <f t="shared" si="0"/>
        <v>0</v>
      </c>
      <c r="R11" s="263"/>
      <c r="S11" s="264"/>
      <c r="U11" s="221" t="s">
        <v>250</v>
      </c>
      <c r="V11" s="265">
        <v>34.799999999999997</v>
      </c>
      <c r="W11" s="265">
        <v>1.83E-2</v>
      </c>
      <c r="Y11" s="256"/>
    </row>
    <row r="12" spans="1:25" ht="18" x14ac:dyDescent="0.2">
      <c r="B12" s="237"/>
      <c r="D12" s="845"/>
      <c r="E12" s="846"/>
      <c r="F12" s="847"/>
      <c r="G12" s="266"/>
      <c r="H12" s="839" t="s">
        <v>251</v>
      </c>
      <c r="I12" s="839"/>
      <c r="J12" s="839"/>
      <c r="K12" s="839"/>
      <c r="L12" s="273"/>
      <c r="M12" s="269" t="s">
        <v>247</v>
      </c>
      <c r="N12" s="373">
        <f>'（参考）一次エネルギー使用量算定シート'!N12</f>
        <v>0</v>
      </c>
      <c r="O12" s="417">
        <v>33.4</v>
      </c>
      <c r="P12" s="374">
        <v>1.8700000000000001E-2</v>
      </c>
      <c r="Q12" s="272">
        <f t="shared" si="0"/>
        <v>0</v>
      </c>
      <c r="R12" s="263"/>
      <c r="S12" s="264"/>
      <c r="U12" s="221" t="s">
        <v>252</v>
      </c>
      <c r="V12" s="265">
        <v>33.4</v>
      </c>
      <c r="W12" s="265">
        <v>1.8700000000000001E-2</v>
      </c>
      <c r="Y12" s="256"/>
    </row>
    <row r="13" spans="1:25" ht="18" x14ac:dyDescent="0.2">
      <c r="B13" s="237"/>
      <c r="D13" s="845"/>
      <c r="E13" s="846"/>
      <c r="F13" s="847"/>
      <c r="G13" s="266"/>
      <c r="H13" s="839" t="s">
        <v>253</v>
      </c>
      <c r="I13" s="839"/>
      <c r="J13" s="839"/>
      <c r="K13" s="839"/>
      <c r="L13" s="273"/>
      <c r="M13" s="269" t="s">
        <v>247</v>
      </c>
      <c r="N13" s="373">
        <f>'（参考）一次エネルギー使用量算定シート'!N13</f>
        <v>0</v>
      </c>
      <c r="O13" s="417">
        <v>33.299999999999997</v>
      </c>
      <c r="P13" s="374">
        <v>1.8599999999999998E-2</v>
      </c>
      <c r="Q13" s="272">
        <f t="shared" si="0"/>
        <v>0</v>
      </c>
      <c r="R13" s="263"/>
      <c r="S13" s="264"/>
      <c r="U13" s="221" t="s">
        <v>254</v>
      </c>
      <c r="V13" s="265">
        <v>33.299999999999997</v>
      </c>
      <c r="W13" s="265">
        <v>1.8599999999999998E-2</v>
      </c>
    </row>
    <row r="14" spans="1:25" ht="18" x14ac:dyDescent="0.2">
      <c r="B14" s="237"/>
      <c r="D14" s="845"/>
      <c r="E14" s="846"/>
      <c r="F14" s="847"/>
      <c r="G14" s="266"/>
      <c r="H14" s="839" t="s">
        <v>255</v>
      </c>
      <c r="I14" s="839"/>
      <c r="J14" s="839"/>
      <c r="K14" s="839"/>
      <c r="L14" s="273"/>
      <c r="M14" s="269" t="s">
        <v>247</v>
      </c>
      <c r="N14" s="373">
        <f>'（参考）一次エネルギー使用量算定シート'!N14</f>
        <v>0</v>
      </c>
      <c r="O14" s="417">
        <v>36.299999999999997</v>
      </c>
      <c r="P14" s="374">
        <v>1.8599999999999998E-2</v>
      </c>
      <c r="Q14" s="272">
        <f t="shared" si="0"/>
        <v>0</v>
      </c>
      <c r="R14" s="263"/>
      <c r="S14" s="264"/>
      <c r="U14" s="221" t="s">
        <v>256</v>
      </c>
      <c r="V14" s="265">
        <v>36.299999999999997</v>
      </c>
      <c r="W14" s="265">
        <v>1.8599999999999998E-2</v>
      </c>
    </row>
    <row r="15" spans="1:25" ht="18" x14ac:dyDescent="0.2">
      <c r="B15" s="237"/>
      <c r="D15" s="845"/>
      <c r="E15" s="846"/>
      <c r="F15" s="847"/>
      <c r="G15" s="266"/>
      <c r="H15" s="839" t="s">
        <v>257</v>
      </c>
      <c r="I15" s="839"/>
      <c r="J15" s="839"/>
      <c r="K15" s="839"/>
      <c r="L15" s="273"/>
      <c r="M15" s="269" t="s">
        <v>247</v>
      </c>
      <c r="N15" s="373">
        <f>'（参考）一次エネルギー使用量算定シート'!N15</f>
        <v>0</v>
      </c>
      <c r="O15" s="417">
        <v>36.5</v>
      </c>
      <c r="P15" s="374">
        <v>1.8700000000000001E-2</v>
      </c>
      <c r="Q15" s="272">
        <f t="shared" si="0"/>
        <v>0</v>
      </c>
      <c r="R15" s="263"/>
      <c r="S15" s="264"/>
      <c r="U15" s="221" t="s">
        <v>258</v>
      </c>
      <c r="V15" s="265">
        <v>36.5</v>
      </c>
      <c r="W15" s="265">
        <v>1.8700000000000001E-2</v>
      </c>
    </row>
    <row r="16" spans="1:25" ht="18" x14ac:dyDescent="0.2">
      <c r="B16" s="237"/>
      <c r="D16" s="845"/>
      <c r="E16" s="846"/>
      <c r="F16" s="847"/>
      <c r="G16" s="266"/>
      <c r="H16" s="839" t="s">
        <v>259</v>
      </c>
      <c r="I16" s="839"/>
      <c r="J16" s="839"/>
      <c r="K16" s="839"/>
      <c r="L16" s="273"/>
      <c r="M16" s="269" t="s">
        <v>247</v>
      </c>
      <c r="N16" s="373">
        <f>'（参考）一次エネルギー使用量算定シート'!N16</f>
        <v>0</v>
      </c>
      <c r="O16" s="417">
        <v>38</v>
      </c>
      <c r="P16" s="374">
        <v>1.8800000000000001E-2</v>
      </c>
      <c r="Q16" s="272">
        <f t="shared" si="0"/>
        <v>0</v>
      </c>
      <c r="R16" s="263"/>
      <c r="S16" s="264"/>
      <c r="U16" s="221" t="s">
        <v>260</v>
      </c>
      <c r="V16" s="265">
        <v>38</v>
      </c>
      <c r="W16" s="265">
        <v>1.8800000000000001E-2</v>
      </c>
    </row>
    <row r="17" spans="2:23" ht="18" x14ac:dyDescent="0.2">
      <c r="B17" s="237"/>
      <c r="D17" s="845"/>
      <c r="E17" s="846"/>
      <c r="F17" s="847"/>
      <c r="G17" s="266"/>
      <c r="H17" s="839" t="s">
        <v>261</v>
      </c>
      <c r="I17" s="839"/>
      <c r="J17" s="839"/>
      <c r="K17" s="839"/>
      <c r="L17" s="273"/>
      <c r="M17" s="269" t="s">
        <v>247</v>
      </c>
      <c r="N17" s="373">
        <f>'（参考）一次エネルギー使用量算定シート'!N17</f>
        <v>0</v>
      </c>
      <c r="O17" s="417">
        <v>38.9</v>
      </c>
      <c r="P17" s="374">
        <v>1.9300000000000001E-2</v>
      </c>
      <c r="Q17" s="272">
        <f t="shared" si="0"/>
        <v>0</v>
      </c>
      <c r="R17" s="263"/>
      <c r="S17" s="264"/>
      <c r="U17" s="221" t="s">
        <v>262</v>
      </c>
      <c r="V17" s="265">
        <v>38.9</v>
      </c>
      <c r="W17" s="265">
        <v>1.9300000000000001E-2</v>
      </c>
    </row>
    <row r="18" spans="2:23" ht="18" x14ac:dyDescent="0.2">
      <c r="B18" s="237"/>
      <c r="D18" s="845"/>
      <c r="E18" s="846"/>
      <c r="F18" s="847"/>
      <c r="G18" s="266"/>
      <c r="H18" s="839" t="s">
        <v>263</v>
      </c>
      <c r="I18" s="839"/>
      <c r="J18" s="839"/>
      <c r="K18" s="839"/>
      <c r="L18" s="273"/>
      <c r="M18" s="269" t="s">
        <v>247</v>
      </c>
      <c r="N18" s="373">
        <f>'（参考）一次エネルギー使用量算定シート'!N18</f>
        <v>0</v>
      </c>
      <c r="O18" s="417">
        <v>41.8</v>
      </c>
      <c r="P18" s="374">
        <v>2.0199999999999999E-2</v>
      </c>
      <c r="Q18" s="272">
        <f t="shared" si="0"/>
        <v>0</v>
      </c>
      <c r="R18" s="263"/>
      <c r="S18" s="264"/>
      <c r="U18" s="221" t="s">
        <v>264</v>
      </c>
      <c r="V18" s="265">
        <v>41.8</v>
      </c>
      <c r="W18" s="265">
        <v>2.0199999999999999E-2</v>
      </c>
    </row>
    <row r="19" spans="2:23" ht="18" x14ac:dyDescent="0.2">
      <c r="B19" s="237"/>
      <c r="D19" s="845"/>
      <c r="E19" s="846"/>
      <c r="F19" s="847"/>
      <c r="G19" s="266"/>
      <c r="H19" s="839" t="s">
        <v>265</v>
      </c>
      <c r="I19" s="839"/>
      <c r="J19" s="839"/>
      <c r="K19" s="839"/>
      <c r="L19" s="273"/>
      <c r="M19" s="269" t="s">
        <v>247</v>
      </c>
      <c r="N19" s="373">
        <f>'（参考）一次エネルギー使用量算定シート'!N19</f>
        <v>0</v>
      </c>
      <c r="O19" s="417">
        <v>40.200000000000003</v>
      </c>
      <c r="P19" s="374">
        <v>1.9900000000000001E-2</v>
      </c>
      <c r="Q19" s="272">
        <f t="shared" si="0"/>
        <v>0</v>
      </c>
      <c r="R19" s="263"/>
      <c r="S19" s="264"/>
      <c r="U19" s="221" t="s">
        <v>266</v>
      </c>
      <c r="V19" s="265">
        <v>40.200000000000003</v>
      </c>
      <c r="W19" s="265">
        <v>1.9900000000000001E-2</v>
      </c>
    </row>
    <row r="20" spans="2:23" ht="18" x14ac:dyDescent="0.2">
      <c r="B20" s="237"/>
      <c r="D20" s="845"/>
      <c r="E20" s="846"/>
      <c r="F20" s="847"/>
      <c r="G20" s="266"/>
      <c r="H20" s="839" t="s">
        <v>267</v>
      </c>
      <c r="I20" s="839"/>
      <c r="J20" s="839"/>
      <c r="K20" s="839"/>
      <c r="L20" s="273"/>
      <c r="M20" s="269" t="s">
        <v>268</v>
      </c>
      <c r="N20" s="373">
        <f>'（参考）一次エネルギー使用量算定シート'!N20</f>
        <v>0</v>
      </c>
      <c r="O20" s="417">
        <v>40</v>
      </c>
      <c r="P20" s="374">
        <v>2.0400000000000001E-2</v>
      </c>
      <c r="Q20" s="272">
        <f t="shared" si="0"/>
        <v>0</v>
      </c>
      <c r="R20" s="263"/>
      <c r="S20" s="264"/>
      <c r="U20" s="221" t="s">
        <v>269</v>
      </c>
      <c r="V20" s="265">
        <v>40</v>
      </c>
      <c r="W20" s="265">
        <v>2.0400000000000001E-2</v>
      </c>
    </row>
    <row r="21" spans="2:23" ht="18" x14ac:dyDescent="0.2">
      <c r="B21" s="237"/>
      <c r="D21" s="845"/>
      <c r="E21" s="846"/>
      <c r="F21" s="847"/>
      <c r="G21" s="274"/>
      <c r="H21" s="862" t="s">
        <v>270</v>
      </c>
      <c r="I21" s="839"/>
      <c r="J21" s="839"/>
      <c r="K21" s="839"/>
      <c r="L21" s="273"/>
      <c r="M21" s="269" t="s">
        <v>268</v>
      </c>
      <c r="N21" s="373">
        <f>'（参考）一次エネルギー使用量算定シート'!N21</f>
        <v>0</v>
      </c>
      <c r="O21" s="417">
        <v>34.1</v>
      </c>
      <c r="P21" s="374">
        <v>2.4500000000000001E-2</v>
      </c>
      <c r="Q21" s="272">
        <f t="shared" si="0"/>
        <v>0</v>
      </c>
      <c r="R21" s="263"/>
      <c r="S21" s="264"/>
      <c r="U21" s="221" t="s">
        <v>271</v>
      </c>
      <c r="V21" s="265">
        <v>34.1</v>
      </c>
      <c r="W21" s="265">
        <v>2.4500000000000001E-2</v>
      </c>
    </row>
    <row r="22" spans="2:23" ht="18" x14ac:dyDescent="0.2">
      <c r="B22" s="237"/>
      <c r="D22" s="845"/>
      <c r="E22" s="846"/>
      <c r="F22" s="847"/>
      <c r="G22" s="857"/>
      <c r="H22" s="839" t="s">
        <v>272</v>
      </c>
      <c r="I22" s="275"/>
      <c r="J22" s="276"/>
      <c r="K22" s="267" t="s">
        <v>273</v>
      </c>
      <c r="L22" s="273"/>
      <c r="M22" s="269" t="s">
        <v>268</v>
      </c>
      <c r="N22" s="373">
        <f>'（参考）一次エネルギー使用量算定シート'!N22</f>
        <v>0</v>
      </c>
      <c r="O22" s="417">
        <v>50.1</v>
      </c>
      <c r="P22" s="374">
        <v>1.6299999999999999E-2</v>
      </c>
      <c r="Q22" s="272">
        <f t="shared" si="0"/>
        <v>0</v>
      </c>
      <c r="R22" s="263"/>
      <c r="S22" s="264"/>
      <c r="U22" s="221" t="s">
        <v>274</v>
      </c>
      <c r="V22" s="265">
        <v>50.1</v>
      </c>
      <c r="W22" s="265">
        <v>1.6299999999999999E-2</v>
      </c>
    </row>
    <row r="23" spans="2:23" ht="18" x14ac:dyDescent="0.2">
      <c r="B23" s="237"/>
      <c r="D23" s="845"/>
      <c r="E23" s="846"/>
      <c r="F23" s="847"/>
      <c r="G23" s="863"/>
      <c r="H23" s="839"/>
      <c r="I23" s="258"/>
      <c r="J23" s="276"/>
      <c r="K23" s="267" t="s">
        <v>275</v>
      </c>
      <c r="L23" s="273"/>
      <c r="M23" s="415" t="s">
        <v>410</v>
      </c>
      <c r="N23" s="270">
        <f>'（参考）一次エネルギー使用量算定シート'!N23</f>
        <v>0</v>
      </c>
      <c r="O23" s="417">
        <v>46.1</v>
      </c>
      <c r="P23" s="374">
        <v>1.44E-2</v>
      </c>
      <c r="Q23" s="272">
        <f t="shared" si="0"/>
        <v>0</v>
      </c>
      <c r="R23" s="263"/>
      <c r="S23" s="264"/>
      <c r="U23" s="221" t="s">
        <v>277</v>
      </c>
      <c r="V23" s="265">
        <v>46.1</v>
      </c>
      <c r="W23" s="265">
        <v>1.44E-2</v>
      </c>
    </row>
    <row r="24" spans="2:23" ht="18" x14ac:dyDescent="0.2">
      <c r="B24" s="237"/>
      <c r="D24" s="845"/>
      <c r="E24" s="846"/>
      <c r="F24" s="847"/>
      <c r="G24" s="857"/>
      <c r="H24" s="864" t="s">
        <v>278</v>
      </c>
      <c r="I24" s="277"/>
      <c r="J24" s="278"/>
      <c r="K24" s="267" t="s">
        <v>279</v>
      </c>
      <c r="L24" s="273"/>
      <c r="M24" s="416" t="s">
        <v>268</v>
      </c>
      <c r="N24" s="373">
        <f>'（参考）一次エネルギー使用量算定シート'!N24</f>
        <v>0</v>
      </c>
      <c r="O24" s="417">
        <v>54.7</v>
      </c>
      <c r="P24" s="374">
        <v>1.3899999999999999E-2</v>
      </c>
      <c r="Q24" s="272">
        <f t="shared" si="0"/>
        <v>0</v>
      </c>
      <c r="R24" s="263"/>
      <c r="S24" s="264"/>
      <c r="U24" s="221" t="s">
        <v>280</v>
      </c>
      <c r="V24" s="265">
        <v>54.7</v>
      </c>
      <c r="W24" s="265">
        <v>1.3899999999999999E-2</v>
      </c>
    </row>
    <row r="25" spans="2:23" ht="18" x14ac:dyDescent="0.2">
      <c r="B25" s="237"/>
      <c r="D25" s="845"/>
      <c r="E25" s="846"/>
      <c r="F25" s="847"/>
      <c r="G25" s="863"/>
      <c r="H25" s="864"/>
      <c r="I25" s="279"/>
      <c r="J25" s="267"/>
      <c r="K25" s="267" t="s">
        <v>281</v>
      </c>
      <c r="L25" s="280"/>
      <c r="M25" s="416" t="s">
        <v>410</v>
      </c>
      <c r="N25" s="270">
        <f>'（参考）一次エネルギー使用量算定シート'!N25</f>
        <v>0</v>
      </c>
      <c r="O25" s="417">
        <v>38.4</v>
      </c>
      <c r="P25" s="374">
        <v>1.3899999999999999E-2</v>
      </c>
      <c r="Q25" s="272">
        <f t="shared" si="0"/>
        <v>0</v>
      </c>
      <c r="R25" s="263"/>
      <c r="S25" s="264"/>
      <c r="U25" s="221" t="s">
        <v>282</v>
      </c>
      <c r="V25" s="265">
        <v>38.4</v>
      </c>
      <c r="W25" s="265">
        <v>1.3899999999999999E-2</v>
      </c>
    </row>
    <row r="26" spans="2:23" ht="18" x14ac:dyDescent="0.2">
      <c r="B26" s="237"/>
      <c r="D26" s="845"/>
      <c r="E26" s="846"/>
      <c r="F26" s="847"/>
      <c r="G26" s="857"/>
      <c r="H26" s="862" t="s">
        <v>283</v>
      </c>
      <c r="I26" s="275"/>
      <c r="J26" s="276"/>
      <c r="K26" s="267" t="s">
        <v>355</v>
      </c>
      <c r="L26" s="273"/>
      <c r="M26" s="416" t="s">
        <v>268</v>
      </c>
      <c r="N26" s="373">
        <f>'（参考）一次エネルギー使用量算定シート'!N26</f>
        <v>0</v>
      </c>
      <c r="O26" s="417">
        <v>28.7</v>
      </c>
      <c r="P26" s="374">
        <v>2.46E-2</v>
      </c>
      <c r="Q26" s="272">
        <f t="shared" si="0"/>
        <v>0</v>
      </c>
      <c r="R26" s="263"/>
      <c r="S26" s="264"/>
      <c r="U26" s="221" t="s">
        <v>285</v>
      </c>
      <c r="V26" s="265">
        <v>28.7</v>
      </c>
      <c r="W26" s="265">
        <v>2.46E-2</v>
      </c>
    </row>
    <row r="27" spans="2:23" ht="18" x14ac:dyDescent="0.2">
      <c r="B27" s="237"/>
      <c r="D27" s="845"/>
      <c r="E27" s="846"/>
      <c r="F27" s="847"/>
      <c r="G27" s="858"/>
      <c r="H27" s="865"/>
      <c r="I27" s="282"/>
      <c r="J27" s="276"/>
      <c r="K27" s="267" t="s">
        <v>356</v>
      </c>
      <c r="L27" s="273"/>
      <c r="M27" s="416" t="s">
        <v>268</v>
      </c>
      <c r="N27" s="373">
        <f>'（参考）一次エネルギー使用量算定シート'!N27</f>
        <v>0</v>
      </c>
      <c r="O27" s="417">
        <v>28.9</v>
      </c>
      <c r="P27" s="374">
        <v>2.4500000000000001E-2</v>
      </c>
      <c r="Q27" s="272">
        <f t="shared" si="0"/>
        <v>0</v>
      </c>
      <c r="R27" s="263"/>
      <c r="S27" s="264"/>
      <c r="V27" s="265"/>
      <c r="W27" s="265"/>
    </row>
    <row r="28" spans="2:23" ht="18" x14ac:dyDescent="0.2">
      <c r="B28" s="237"/>
      <c r="D28" s="845"/>
      <c r="E28" s="846"/>
      <c r="F28" s="847"/>
      <c r="G28" s="858"/>
      <c r="H28" s="865"/>
      <c r="I28" s="282"/>
      <c r="J28" s="276"/>
      <c r="K28" s="267" t="s">
        <v>357</v>
      </c>
      <c r="L28" s="273"/>
      <c r="M28" s="416" t="s">
        <v>268</v>
      </c>
      <c r="N28" s="373">
        <f>'（参考）一次エネルギー使用量算定シート'!N28</f>
        <v>0</v>
      </c>
      <c r="O28" s="417">
        <v>28.3</v>
      </c>
      <c r="P28" s="374">
        <v>2.5100000000000001E-2</v>
      </c>
      <c r="Q28" s="272">
        <f t="shared" si="0"/>
        <v>0</v>
      </c>
      <c r="R28" s="263"/>
      <c r="S28" s="264"/>
      <c r="V28" s="265"/>
      <c r="W28" s="265"/>
    </row>
    <row r="29" spans="2:23" ht="18" x14ac:dyDescent="0.2">
      <c r="B29" s="237"/>
      <c r="D29" s="845"/>
      <c r="E29" s="846"/>
      <c r="F29" s="847"/>
      <c r="G29" s="858"/>
      <c r="H29" s="865"/>
      <c r="I29" s="282"/>
      <c r="J29" s="276"/>
      <c r="K29" s="267" t="s">
        <v>287</v>
      </c>
      <c r="L29" s="273"/>
      <c r="M29" s="416" t="s">
        <v>268</v>
      </c>
      <c r="N29" s="373">
        <f>'（参考）一次エネルギー使用量算定シート'!N29</f>
        <v>0</v>
      </c>
      <c r="O29" s="417">
        <v>26.1</v>
      </c>
      <c r="P29" s="374">
        <v>2.4299999999999999E-2</v>
      </c>
      <c r="Q29" s="272">
        <f t="shared" si="0"/>
        <v>0</v>
      </c>
      <c r="R29" s="263"/>
      <c r="S29" s="264"/>
      <c r="V29" s="265"/>
      <c r="W29" s="265"/>
    </row>
    <row r="30" spans="2:23" ht="18" x14ac:dyDescent="0.2">
      <c r="B30" s="237"/>
      <c r="D30" s="845"/>
      <c r="E30" s="846"/>
      <c r="F30" s="847"/>
      <c r="G30" s="858"/>
      <c r="H30" s="865"/>
      <c r="I30" s="282"/>
      <c r="J30" s="276"/>
      <c r="K30" s="267" t="s">
        <v>358</v>
      </c>
      <c r="L30" s="273"/>
      <c r="M30" s="416" t="s">
        <v>268</v>
      </c>
      <c r="N30" s="373">
        <f>'（参考）一次エネルギー使用量算定シート'!N30</f>
        <v>0</v>
      </c>
      <c r="O30" s="417">
        <v>24.2</v>
      </c>
      <c r="P30" s="374">
        <v>2.4199999999999999E-2</v>
      </c>
      <c r="Q30" s="272">
        <f t="shared" si="0"/>
        <v>0</v>
      </c>
      <c r="R30" s="263"/>
      <c r="S30" s="264"/>
      <c r="U30" s="221" t="s">
        <v>287</v>
      </c>
      <c r="V30" s="265">
        <v>26.1</v>
      </c>
      <c r="W30" s="265">
        <v>2.4299999999999999E-2</v>
      </c>
    </row>
    <row r="31" spans="2:23" ht="18" x14ac:dyDescent="0.2">
      <c r="B31" s="237"/>
      <c r="D31" s="845"/>
      <c r="E31" s="846"/>
      <c r="F31" s="847"/>
      <c r="G31" s="863"/>
      <c r="H31" s="855"/>
      <c r="I31" s="258"/>
      <c r="J31" s="276"/>
      <c r="K31" s="267" t="s">
        <v>288</v>
      </c>
      <c r="L31" s="273"/>
      <c r="M31" s="416" t="s">
        <v>268</v>
      </c>
      <c r="N31" s="373">
        <f>'（参考）一次エネルギー使用量算定シート'!N31</f>
        <v>0</v>
      </c>
      <c r="O31" s="417">
        <v>27.8</v>
      </c>
      <c r="P31" s="374">
        <v>2.5899999999999999E-2</v>
      </c>
      <c r="Q31" s="272">
        <f t="shared" si="0"/>
        <v>0</v>
      </c>
      <c r="R31" s="263"/>
      <c r="S31" s="264"/>
      <c r="U31" s="221" t="s">
        <v>289</v>
      </c>
      <c r="V31" s="265">
        <v>27.8</v>
      </c>
      <c r="W31" s="265">
        <v>2.5899999999999999E-2</v>
      </c>
    </row>
    <row r="32" spans="2:23" ht="18" x14ac:dyDescent="0.2">
      <c r="B32" s="237"/>
      <c r="D32" s="845"/>
      <c r="E32" s="846"/>
      <c r="F32" s="847"/>
      <c r="G32" s="266"/>
      <c r="H32" s="839" t="s">
        <v>290</v>
      </c>
      <c r="I32" s="839"/>
      <c r="J32" s="839"/>
      <c r="K32" s="839"/>
      <c r="L32" s="273"/>
      <c r="M32" s="416" t="s">
        <v>268</v>
      </c>
      <c r="N32" s="373">
        <f>'（参考）一次エネルギー使用量算定シート'!N32</f>
        <v>0</v>
      </c>
      <c r="O32" s="417">
        <v>29</v>
      </c>
      <c r="P32" s="374">
        <v>2.9899999999999999E-2</v>
      </c>
      <c r="Q32" s="272">
        <f t="shared" si="0"/>
        <v>0</v>
      </c>
      <c r="R32" s="263"/>
      <c r="S32" s="264"/>
      <c r="U32" s="221" t="s">
        <v>291</v>
      </c>
      <c r="V32" s="265">
        <v>29</v>
      </c>
      <c r="W32" s="265">
        <v>2.9899999999999999E-2</v>
      </c>
    </row>
    <row r="33" spans="2:23" ht="18" x14ac:dyDescent="0.2">
      <c r="B33" s="237"/>
      <c r="D33" s="845"/>
      <c r="E33" s="846"/>
      <c r="F33" s="847"/>
      <c r="G33" s="266"/>
      <c r="H33" s="839" t="s">
        <v>292</v>
      </c>
      <c r="I33" s="839"/>
      <c r="J33" s="839"/>
      <c r="K33" s="839"/>
      <c r="L33" s="273"/>
      <c r="M33" s="416" t="s">
        <v>268</v>
      </c>
      <c r="N33" s="373">
        <f>'（参考）一次エネルギー使用量算定シート'!N33</f>
        <v>0</v>
      </c>
      <c r="O33" s="417">
        <v>37.299999999999997</v>
      </c>
      <c r="P33" s="374">
        <v>2.0899999999999998E-2</v>
      </c>
      <c r="Q33" s="272">
        <f t="shared" si="0"/>
        <v>0</v>
      </c>
      <c r="R33" s="263"/>
      <c r="S33" s="264"/>
      <c r="U33" s="221" t="s">
        <v>293</v>
      </c>
      <c r="V33" s="265">
        <v>37.299999999999997</v>
      </c>
      <c r="W33" s="265">
        <v>2.0899999999999998E-2</v>
      </c>
    </row>
    <row r="34" spans="2:23" ht="18" x14ac:dyDescent="0.2">
      <c r="B34" s="237"/>
      <c r="D34" s="845"/>
      <c r="E34" s="846"/>
      <c r="F34" s="847"/>
      <c r="G34" s="266"/>
      <c r="H34" s="839" t="s">
        <v>294</v>
      </c>
      <c r="I34" s="839"/>
      <c r="J34" s="839"/>
      <c r="K34" s="839"/>
      <c r="L34" s="273"/>
      <c r="M34" s="416" t="s">
        <v>410</v>
      </c>
      <c r="N34" s="270"/>
      <c r="O34" s="417">
        <v>18.399999999999999</v>
      </c>
      <c r="P34" s="374">
        <v>1.09E-2</v>
      </c>
      <c r="Q34" s="272" t="str">
        <f t="shared" si="0"/>
        <v/>
      </c>
      <c r="R34" s="263"/>
      <c r="S34" s="264"/>
      <c r="U34" s="221" t="s">
        <v>295</v>
      </c>
      <c r="V34" s="265">
        <v>18.399999999999999</v>
      </c>
      <c r="W34" s="265">
        <v>1.09E-2</v>
      </c>
    </row>
    <row r="35" spans="2:23" ht="18" x14ac:dyDescent="0.2">
      <c r="B35" s="237"/>
      <c r="D35" s="845"/>
      <c r="E35" s="846"/>
      <c r="F35" s="847"/>
      <c r="G35" s="266"/>
      <c r="H35" s="839" t="s">
        <v>296</v>
      </c>
      <c r="I35" s="839"/>
      <c r="J35" s="839"/>
      <c r="K35" s="839"/>
      <c r="L35" s="273"/>
      <c r="M35" s="416" t="s">
        <v>410</v>
      </c>
      <c r="N35" s="270"/>
      <c r="O35" s="417">
        <v>3.23</v>
      </c>
      <c r="P35" s="374">
        <v>2.64E-2</v>
      </c>
      <c r="Q35" s="272" t="str">
        <f t="shared" si="0"/>
        <v/>
      </c>
      <c r="R35" s="263"/>
      <c r="S35" s="264"/>
      <c r="U35" s="221" t="s">
        <v>297</v>
      </c>
      <c r="V35" s="265">
        <v>3.23</v>
      </c>
      <c r="W35" s="265">
        <v>2.64E-2</v>
      </c>
    </row>
    <row r="36" spans="2:23" ht="18" x14ac:dyDescent="0.2">
      <c r="B36" s="237"/>
      <c r="D36" s="845"/>
      <c r="E36" s="846"/>
      <c r="F36" s="847"/>
      <c r="G36" s="266"/>
      <c r="H36" s="839" t="s">
        <v>298</v>
      </c>
      <c r="I36" s="839"/>
      <c r="J36" s="839"/>
      <c r="K36" s="839"/>
      <c r="L36" s="273"/>
      <c r="M36" s="416" t="s">
        <v>410</v>
      </c>
      <c r="N36" s="270"/>
      <c r="O36" s="417">
        <v>3.45</v>
      </c>
      <c r="P36" s="374">
        <v>2.64E-2</v>
      </c>
      <c r="Q36" s="272" t="str">
        <f t="shared" si="0"/>
        <v/>
      </c>
      <c r="R36" s="263"/>
      <c r="S36" s="264"/>
      <c r="U36" s="221" t="s">
        <v>300</v>
      </c>
      <c r="V36" s="265">
        <v>3.45</v>
      </c>
      <c r="W36" s="265">
        <v>2.64E-2</v>
      </c>
    </row>
    <row r="37" spans="2:23" ht="18" x14ac:dyDescent="0.2">
      <c r="B37" s="237"/>
      <c r="D37" s="845"/>
      <c r="E37" s="846"/>
      <c r="F37" s="847"/>
      <c r="G37" s="266"/>
      <c r="H37" s="839" t="s">
        <v>301</v>
      </c>
      <c r="I37" s="839"/>
      <c r="J37" s="839"/>
      <c r="K37" s="839"/>
      <c r="L37" s="273"/>
      <c r="M37" s="416" t="s">
        <v>410</v>
      </c>
      <c r="N37" s="373">
        <f>'（参考）一次エネルギー使用量算定シート'!N37</f>
        <v>0</v>
      </c>
      <c r="O37" s="418">
        <v>7.53</v>
      </c>
      <c r="P37" s="374">
        <v>4.2000000000000003E-2</v>
      </c>
      <c r="Q37" s="272">
        <f t="shared" si="0"/>
        <v>0</v>
      </c>
      <c r="R37" s="263"/>
      <c r="S37" s="264"/>
      <c r="U37" s="221" t="s">
        <v>302</v>
      </c>
      <c r="V37" s="265">
        <v>7.53</v>
      </c>
      <c r="W37" s="265">
        <v>4.2000000000000003E-2</v>
      </c>
    </row>
    <row r="38" spans="2:23" ht="18" x14ac:dyDescent="0.2">
      <c r="B38" s="237"/>
      <c r="D38" s="845"/>
      <c r="E38" s="846"/>
      <c r="F38" s="847"/>
      <c r="G38" s="274"/>
      <c r="H38" s="839" t="s">
        <v>303</v>
      </c>
      <c r="I38" s="839"/>
      <c r="J38" s="839"/>
      <c r="K38" s="839"/>
      <c r="L38" s="273"/>
      <c r="M38" s="416" t="s">
        <v>410</v>
      </c>
      <c r="N38" s="270"/>
      <c r="O38" s="376"/>
      <c r="P38" s="377"/>
      <c r="Q38" s="272" t="str">
        <f>IF(N38="","",N38*P38)</f>
        <v/>
      </c>
      <c r="R38" s="263"/>
      <c r="S38" s="264"/>
      <c r="V38" s="265"/>
      <c r="W38" s="265"/>
    </row>
    <row r="39" spans="2:23" ht="18" x14ac:dyDescent="0.2">
      <c r="B39" s="237"/>
      <c r="D39" s="845"/>
      <c r="E39" s="846"/>
      <c r="F39" s="847"/>
      <c r="G39" s="857"/>
      <c r="H39" s="859" t="s">
        <v>304</v>
      </c>
      <c r="I39" s="860"/>
      <c r="J39" s="283"/>
      <c r="K39" s="378">
        <f>'（参考）一次エネルギー使用量算定シート'!K36</f>
        <v>0</v>
      </c>
      <c r="L39" s="273"/>
      <c r="M39" s="379">
        <f>'（参考）一次エネルギー使用量算定シート'!M36</f>
        <v>0</v>
      </c>
      <c r="N39" s="373">
        <f>'（参考）一次エネルギー使用量算定シート'!N39</f>
        <v>0</v>
      </c>
      <c r="O39" s="375">
        <f>'（参考）一次エネルギー使用量算定シート'!O36</f>
        <v>0</v>
      </c>
      <c r="P39" s="380"/>
      <c r="Q39" s="272" t="str">
        <f>IFERROR(IF(N39="","",#REF!*P39*44/12),"")</f>
        <v/>
      </c>
      <c r="R39" s="263"/>
      <c r="S39" s="264"/>
      <c r="U39" s="221" t="s">
        <v>305</v>
      </c>
      <c r="V39" s="265">
        <v>40</v>
      </c>
      <c r="W39" s="265">
        <v>0</v>
      </c>
    </row>
    <row r="40" spans="2:23" ht="18" x14ac:dyDescent="0.2">
      <c r="B40" s="237"/>
      <c r="D40" s="845"/>
      <c r="E40" s="846"/>
      <c r="F40" s="847"/>
      <c r="G40" s="858"/>
      <c r="H40" s="856"/>
      <c r="I40" s="861"/>
      <c r="J40" s="283"/>
      <c r="K40" s="378">
        <f>'（参考）一次エネルギー使用量算定シート'!K37</f>
        <v>0</v>
      </c>
      <c r="L40" s="273"/>
      <c r="M40" s="379">
        <f>'（参考）一次エネルギー使用量算定シート'!M37</f>
        <v>0</v>
      </c>
      <c r="N40" s="373">
        <f>'（参考）一次エネルギー使用量算定シート'!N40</f>
        <v>0</v>
      </c>
      <c r="O40" s="375">
        <f>'（参考）一次エネルギー使用量算定シート'!O37</f>
        <v>0</v>
      </c>
      <c r="P40" s="380"/>
      <c r="Q40" s="272" t="str">
        <f>IFERROR(IF(N40="","",#REF!*P40*44/12),"")</f>
        <v/>
      </c>
      <c r="R40" s="263"/>
      <c r="S40" s="264"/>
      <c r="V40" s="265"/>
      <c r="W40" s="265"/>
    </row>
    <row r="41" spans="2:23" ht="18.600000000000001" thickBot="1" x14ac:dyDescent="0.25">
      <c r="B41" s="237"/>
      <c r="D41" s="848"/>
      <c r="E41" s="849"/>
      <c r="F41" s="850"/>
      <c r="G41" s="290"/>
      <c r="H41" s="840" t="s">
        <v>306</v>
      </c>
      <c r="I41" s="840"/>
      <c r="J41" s="840"/>
      <c r="K41" s="840"/>
      <c r="L41" s="291"/>
      <c r="M41" s="292"/>
      <c r="N41" s="293"/>
      <c r="O41" s="381"/>
      <c r="P41" s="382"/>
      <c r="Q41" s="294" t="str">
        <f>IF(SUM(Q10:Q40)=0,"",SUM(Q10:Q40))</f>
        <v/>
      </c>
      <c r="R41" s="263"/>
      <c r="S41" s="264"/>
      <c r="V41" s="265"/>
      <c r="W41" s="265"/>
    </row>
    <row r="42" spans="2:23" ht="18.600000000000001" thickTop="1" x14ac:dyDescent="0.2">
      <c r="B42" s="237"/>
      <c r="D42" s="845" t="s">
        <v>307</v>
      </c>
      <c r="E42" s="846"/>
      <c r="F42" s="847"/>
      <c r="G42" s="257"/>
      <c r="H42" s="855" t="s">
        <v>308</v>
      </c>
      <c r="I42" s="855"/>
      <c r="J42" s="855"/>
      <c r="K42" s="855"/>
      <c r="L42" s="258"/>
      <c r="M42" s="259" t="s">
        <v>309</v>
      </c>
      <c r="N42" s="383">
        <f>'（参考）一次エネルギー使用量算定シート'!N39</f>
        <v>0</v>
      </c>
      <c r="O42" s="384"/>
      <c r="P42" s="385"/>
      <c r="Q42" s="262">
        <f>IF(N42="","",N42*P42)</f>
        <v>0</v>
      </c>
      <c r="R42" s="263"/>
      <c r="S42" s="264"/>
      <c r="U42" s="221" t="s">
        <v>310</v>
      </c>
      <c r="V42" s="265">
        <v>1.17</v>
      </c>
      <c r="W42" s="265">
        <v>0</v>
      </c>
    </row>
    <row r="43" spans="2:23" ht="18" x14ac:dyDescent="0.2">
      <c r="B43" s="237"/>
      <c r="D43" s="845"/>
      <c r="E43" s="846"/>
      <c r="F43" s="847"/>
      <c r="G43" s="266"/>
      <c r="H43" s="839" t="s">
        <v>311</v>
      </c>
      <c r="I43" s="839"/>
      <c r="J43" s="839"/>
      <c r="K43" s="839"/>
      <c r="L43" s="273"/>
      <c r="M43" s="269" t="s">
        <v>309</v>
      </c>
      <c r="N43" s="373">
        <f>'（参考）一次エネルギー使用量算定シート'!N40</f>
        <v>0</v>
      </c>
      <c r="O43" s="376"/>
      <c r="P43" s="377"/>
      <c r="Q43" s="272">
        <f>IF(N43="","",N43*P43)</f>
        <v>0</v>
      </c>
      <c r="R43" s="263"/>
      <c r="S43" s="264"/>
      <c r="U43" s="221" t="s">
        <v>312</v>
      </c>
      <c r="V43" s="265">
        <v>1.19</v>
      </c>
      <c r="W43" s="265">
        <v>0</v>
      </c>
    </row>
    <row r="44" spans="2:23" ht="18" x14ac:dyDescent="0.2">
      <c r="B44" s="237"/>
      <c r="D44" s="845"/>
      <c r="E44" s="846"/>
      <c r="F44" s="847"/>
      <c r="G44" s="266"/>
      <c r="H44" s="839" t="s">
        <v>313</v>
      </c>
      <c r="I44" s="839"/>
      <c r="J44" s="839"/>
      <c r="K44" s="839"/>
      <c r="L44" s="273"/>
      <c r="M44" s="269" t="s">
        <v>309</v>
      </c>
      <c r="N44" s="373">
        <f>'（参考）一次エネルギー使用量算定シート'!N41</f>
        <v>0</v>
      </c>
      <c r="O44" s="376"/>
      <c r="P44" s="377"/>
      <c r="Q44" s="272">
        <f>IF(N44="","",N44*P44)</f>
        <v>0</v>
      </c>
      <c r="R44" s="263"/>
      <c r="S44" s="264"/>
      <c r="U44" s="221" t="s">
        <v>314</v>
      </c>
      <c r="V44" s="265">
        <v>1.19</v>
      </c>
      <c r="W44" s="265">
        <v>0</v>
      </c>
    </row>
    <row r="45" spans="2:23" ht="18" x14ac:dyDescent="0.2">
      <c r="B45" s="237"/>
      <c r="D45" s="845"/>
      <c r="E45" s="846"/>
      <c r="F45" s="847"/>
      <c r="G45" s="266"/>
      <c r="H45" s="839" t="s">
        <v>315</v>
      </c>
      <c r="I45" s="839"/>
      <c r="J45" s="839"/>
      <c r="K45" s="839"/>
      <c r="L45" s="273"/>
      <c r="M45" s="269" t="s">
        <v>309</v>
      </c>
      <c r="N45" s="373">
        <f>'（参考）一次エネルギー使用量算定シート'!N42</f>
        <v>0</v>
      </c>
      <c r="O45" s="376"/>
      <c r="P45" s="377"/>
      <c r="Q45" s="272">
        <f>IF(N45="","",N45*P45)</f>
        <v>0</v>
      </c>
      <c r="R45" s="263"/>
      <c r="S45" s="264"/>
      <c r="U45" s="221" t="s">
        <v>316</v>
      </c>
      <c r="V45" s="265">
        <v>1.19</v>
      </c>
      <c r="W45" s="265">
        <v>0</v>
      </c>
    </row>
    <row r="46" spans="2:23" ht="18" x14ac:dyDescent="0.2">
      <c r="B46" s="237"/>
      <c r="D46" s="845"/>
      <c r="E46" s="846"/>
      <c r="F46" s="847"/>
      <c r="G46" s="266"/>
      <c r="H46" s="854" t="s">
        <v>317</v>
      </c>
      <c r="I46" s="854"/>
      <c r="J46" s="854"/>
      <c r="K46" s="854"/>
      <c r="L46" s="273"/>
      <c r="M46" s="269" t="s">
        <v>309</v>
      </c>
      <c r="N46" s="373">
        <f>'（参考）一次エネルギー使用量算定シート'!N43</f>
        <v>0</v>
      </c>
      <c r="O46" s="376"/>
      <c r="P46" s="386"/>
      <c r="Q46" s="298"/>
      <c r="R46" s="263"/>
      <c r="S46" s="264"/>
      <c r="U46" s="221" t="s">
        <v>318</v>
      </c>
      <c r="V46" s="265">
        <v>1.19</v>
      </c>
      <c r="W46" s="299"/>
    </row>
    <row r="47" spans="2:23" ht="18" x14ac:dyDescent="0.2">
      <c r="B47" s="237"/>
      <c r="D47" s="845"/>
      <c r="E47" s="846"/>
      <c r="F47" s="847"/>
      <c r="G47" s="266"/>
      <c r="H47" s="854" t="s">
        <v>319</v>
      </c>
      <c r="I47" s="854"/>
      <c r="J47" s="854"/>
      <c r="K47" s="854"/>
      <c r="L47" s="273"/>
      <c r="M47" s="269" t="s">
        <v>309</v>
      </c>
      <c r="N47" s="373">
        <f>'（参考）一次エネルギー使用量算定シート'!N44</f>
        <v>0</v>
      </c>
      <c r="O47" s="376"/>
      <c r="P47" s="420">
        <v>4.3999999999999997E-2</v>
      </c>
      <c r="Q47" s="272">
        <f>IF(N47="","",N47*P47)</f>
        <v>0</v>
      </c>
      <c r="R47" s="263"/>
      <c r="S47" s="264"/>
      <c r="U47" s="221" t="s">
        <v>320</v>
      </c>
      <c r="V47" s="265">
        <v>1.19</v>
      </c>
      <c r="W47" s="299"/>
    </row>
    <row r="48" spans="2:23" ht="18" x14ac:dyDescent="0.2">
      <c r="B48" s="237"/>
      <c r="D48" s="845"/>
      <c r="E48" s="846"/>
      <c r="F48" s="847"/>
      <c r="G48" s="266"/>
      <c r="H48" s="853" t="s">
        <v>321</v>
      </c>
      <c r="I48" s="853"/>
      <c r="J48" s="853"/>
      <c r="K48" s="853"/>
      <c r="L48" s="273"/>
      <c r="M48" s="269" t="s">
        <v>309</v>
      </c>
      <c r="N48" s="373">
        <f>'（参考）一次エネルギー使用量算定シート'!N45</f>
        <v>0</v>
      </c>
      <c r="O48" s="376"/>
      <c r="P48" s="386"/>
      <c r="Q48" s="298"/>
      <c r="R48" s="263"/>
      <c r="S48" s="264"/>
      <c r="U48" s="221" t="s">
        <v>322</v>
      </c>
      <c r="V48" s="299"/>
      <c r="W48" s="299"/>
    </row>
    <row r="49" spans="2:23" ht="18" x14ac:dyDescent="0.2">
      <c r="B49" s="237"/>
      <c r="D49" s="845"/>
      <c r="E49" s="846"/>
      <c r="F49" s="847"/>
      <c r="G49" s="266"/>
      <c r="H49" s="854" t="s">
        <v>323</v>
      </c>
      <c r="I49" s="854"/>
      <c r="J49" s="854"/>
      <c r="K49" s="854"/>
      <c r="L49" s="273"/>
      <c r="M49" s="269" t="s">
        <v>309</v>
      </c>
      <c r="N49" s="373">
        <f>'（参考）一次エネルギー使用量算定シート'!N46</f>
        <v>0</v>
      </c>
      <c r="O49" s="376"/>
      <c r="P49" s="420">
        <v>4.3999999999999997E-2</v>
      </c>
      <c r="Q49" s="272">
        <f>IF(N49="","",N49*P49)</f>
        <v>0</v>
      </c>
      <c r="R49" s="263"/>
      <c r="S49" s="264"/>
      <c r="U49" s="221" t="s">
        <v>324</v>
      </c>
      <c r="V49" s="299"/>
      <c r="W49" s="299"/>
    </row>
    <row r="50" spans="2:23" ht="18.600000000000001" thickBot="1" x14ac:dyDescent="0.25">
      <c r="B50" s="237"/>
      <c r="D50" s="848"/>
      <c r="E50" s="849"/>
      <c r="F50" s="850"/>
      <c r="G50" s="281"/>
      <c r="H50" s="856" t="s">
        <v>325</v>
      </c>
      <c r="I50" s="856"/>
      <c r="J50" s="856"/>
      <c r="K50" s="856"/>
      <c r="L50" s="288"/>
      <c r="M50" s="300"/>
      <c r="N50" s="301"/>
      <c r="O50" s="387"/>
      <c r="P50" s="388"/>
      <c r="Q50" s="389" t="str">
        <f>IF(SUM(Q42:Q49)=0,"",SUM(Q42:Q49))</f>
        <v/>
      </c>
      <c r="R50" s="263"/>
      <c r="S50" s="304"/>
      <c r="V50" s="265"/>
      <c r="W50" s="265"/>
    </row>
    <row r="51" spans="2:23" s="238" customFormat="1" ht="18.600000000000001" thickTop="1" x14ac:dyDescent="0.2">
      <c r="B51" s="305"/>
      <c r="D51" s="842" t="s">
        <v>326</v>
      </c>
      <c r="E51" s="843"/>
      <c r="F51" s="844"/>
      <c r="G51" s="306"/>
      <c r="H51" s="851" t="s">
        <v>327</v>
      </c>
      <c r="I51" s="851"/>
      <c r="J51" s="851"/>
      <c r="K51" s="851"/>
      <c r="L51" s="307"/>
      <c r="M51" s="308" t="s">
        <v>328</v>
      </c>
      <c r="N51" s="390">
        <f>'（参考）一次エネルギー使用量算定シート'!N48</f>
        <v>0</v>
      </c>
      <c r="O51" s="376"/>
      <c r="P51" s="391"/>
      <c r="Q51" s="392">
        <f>IF(N51="","",N51*P51)</f>
        <v>0</v>
      </c>
      <c r="R51" s="263"/>
      <c r="S51" s="264"/>
      <c r="U51" s="221" t="s">
        <v>329</v>
      </c>
      <c r="V51" s="265">
        <v>8.64</v>
      </c>
      <c r="W51" s="265">
        <v>0</v>
      </c>
    </row>
    <row r="52" spans="2:23" s="238" customFormat="1" ht="18" x14ac:dyDescent="0.2">
      <c r="B52" s="305"/>
      <c r="D52" s="845"/>
      <c r="E52" s="846"/>
      <c r="F52" s="847"/>
      <c r="G52" s="312"/>
      <c r="H52" s="852" t="s">
        <v>330</v>
      </c>
      <c r="I52" s="852"/>
      <c r="J52" s="852"/>
      <c r="K52" s="852"/>
      <c r="L52" s="313"/>
      <c r="M52" s="259" t="s">
        <v>328</v>
      </c>
      <c r="N52" s="393">
        <f>'（参考）一次エネルギー使用量算定シート'!N49</f>
        <v>0</v>
      </c>
      <c r="O52" s="376"/>
      <c r="P52" s="394"/>
      <c r="Q52" s="395"/>
      <c r="R52" s="263"/>
      <c r="S52" s="264"/>
      <c r="U52" s="221" t="s">
        <v>331</v>
      </c>
      <c r="V52" s="265">
        <v>8.64</v>
      </c>
      <c r="W52" s="299"/>
    </row>
    <row r="53" spans="2:23" s="238" customFormat="1" ht="18" x14ac:dyDescent="0.2">
      <c r="B53" s="305"/>
      <c r="D53" s="845"/>
      <c r="E53" s="846"/>
      <c r="F53" s="847"/>
      <c r="G53" s="312"/>
      <c r="H53" s="852" t="s">
        <v>332</v>
      </c>
      <c r="I53" s="852"/>
      <c r="J53" s="852"/>
      <c r="K53" s="852"/>
      <c r="L53" s="313"/>
      <c r="M53" s="269" t="s">
        <v>333</v>
      </c>
      <c r="N53" s="393">
        <f>'（参考）一次エネルギー使用量算定シート'!N50</f>
        <v>0</v>
      </c>
      <c r="O53" s="376"/>
      <c r="P53" s="421">
        <v>0.40500000000000003</v>
      </c>
      <c r="Q53" s="272">
        <f>IF(N53="","",N53*P53)</f>
        <v>0</v>
      </c>
      <c r="R53" s="263"/>
      <c r="S53" s="264"/>
      <c r="U53" s="221" t="s">
        <v>334</v>
      </c>
      <c r="V53" s="265">
        <v>8.64</v>
      </c>
      <c r="W53" s="299"/>
    </row>
    <row r="54" spans="2:23" s="238" customFormat="1" ht="18" x14ac:dyDescent="0.2">
      <c r="B54" s="305"/>
      <c r="D54" s="845"/>
      <c r="E54" s="846"/>
      <c r="F54" s="847"/>
      <c r="G54" s="312"/>
      <c r="H54" s="853" t="s">
        <v>335</v>
      </c>
      <c r="I54" s="853"/>
      <c r="J54" s="853"/>
      <c r="K54" s="853"/>
      <c r="L54" s="313"/>
      <c r="M54" s="259" t="s">
        <v>333</v>
      </c>
      <c r="N54" s="393">
        <f>'（参考）一次エネルギー使用量算定シート'!N51</f>
        <v>0</v>
      </c>
      <c r="O54" s="376"/>
      <c r="P54" s="394"/>
      <c r="Q54" s="298"/>
      <c r="R54" s="263"/>
      <c r="S54" s="264"/>
      <c r="U54" s="221" t="s">
        <v>336</v>
      </c>
      <c r="V54" s="299"/>
      <c r="W54" s="299"/>
    </row>
    <row r="55" spans="2:23" s="238" customFormat="1" ht="18" x14ac:dyDescent="0.2">
      <c r="B55" s="305"/>
      <c r="D55" s="845"/>
      <c r="E55" s="846"/>
      <c r="F55" s="847"/>
      <c r="G55" s="312"/>
      <c r="H55" s="854" t="s">
        <v>337</v>
      </c>
      <c r="I55" s="854"/>
      <c r="J55" s="854"/>
      <c r="K55" s="854"/>
      <c r="L55" s="313"/>
      <c r="M55" s="319" t="s">
        <v>333</v>
      </c>
      <c r="N55" s="393">
        <f>'（参考）一次エネルギー使用量算定シート'!N52</f>
        <v>0</v>
      </c>
      <c r="O55" s="376"/>
      <c r="P55" s="421">
        <v>0.40500000000000003</v>
      </c>
      <c r="Q55" s="272">
        <f>IF(N55="","",N55*P55)</f>
        <v>0</v>
      </c>
      <c r="R55" s="263"/>
      <c r="S55" s="264"/>
      <c r="U55" s="221" t="s">
        <v>338</v>
      </c>
      <c r="V55" s="299"/>
      <c r="W55" s="299"/>
    </row>
    <row r="56" spans="2:23" s="238" customFormat="1" ht="18.600000000000001" thickBot="1" x14ac:dyDescent="0.25">
      <c r="B56" s="305"/>
      <c r="D56" s="848"/>
      <c r="E56" s="849"/>
      <c r="F56" s="850"/>
      <c r="G56" s="320"/>
      <c r="H56" s="840" t="s">
        <v>325</v>
      </c>
      <c r="I56" s="840"/>
      <c r="J56" s="840"/>
      <c r="K56" s="840"/>
      <c r="L56" s="321"/>
      <c r="M56" s="292" t="s">
        <v>339</v>
      </c>
      <c r="N56" s="322">
        <f>SUM(N51:N55)</f>
        <v>0</v>
      </c>
      <c r="O56" s="396"/>
      <c r="P56" s="397"/>
      <c r="Q56" s="294" t="str">
        <f>IF(SUM(Q51:Q55)=0,"",SUM(Q51:Q55))</f>
        <v/>
      </c>
      <c r="R56" s="263"/>
      <c r="S56" s="304"/>
      <c r="U56" s="221" t="s">
        <v>340</v>
      </c>
      <c r="V56" s="265">
        <v>0</v>
      </c>
      <c r="W56" s="265">
        <v>0</v>
      </c>
    </row>
    <row r="57" spans="2:23" s="238" customFormat="1" ht="18.600000000000001" thickTop="1" x14ac:dyDescent="0.45">
      <c r="B57" s="305"/>
      <c r="D57" s="832" t="s">
        <v>341</v>
      </c>
      <c r="E57" s="833"/>
      <c r="F57" s="833"/>
      <c r="G57" s="325"/>
      <c r="H57" s="838" t="s">
        <v>342</v>
      </c>
      <c r="I57" s="838"/>
      <c r="J57" s="838"/>
      <c r="K57" s="838"/>
      <c r="L57" s="326"/>
      <c r="M57" s="308" t="s">
        <v>343</v>
      </c>
      <c r="N57" s="390">
        <f>'（参考）一次エネルギー使用量算定シート'!N57</f>
        <v>0</v>
      </c>
      <c r="O57" s="398"/>
      <c r="P57" s="399"/>
      <c r="Q57" s="400">
        <f>IF(N57="","",-ABS(N57*P57))</f>
        <v>0</v>
      </c>
      <c r="R57" s="263"/>
      <c r="S57" s="264"/>
      <c r="V57" s="265"/>
      <c r="W57" s="265"/>
    </row>
    <row r="58" spans="2:23" s="238" customFormat="1" ht="18" x14ac:dyDescent="0.45">
      <c r="B58" s="305"/>
      <c r="D58" s="834"/>
      <c r="E58" s="835"/>
      <c r="F58" s="835"/>
      <c r="G58" s="329"/>
      <c r="H58" s="839" t="s">
        <v>344</v>
      </c>
      <c r="I58" s="839"/>
      <c r="J58" s="839"/>
      <c r="K58" s="839"/>
      <c r="L58" s="273"/>
      <c r="M58" s="269" t="s">
        <v>333</v>
      </c>
      <c r="N58" s="401">
        <f>'（参考）一次エネルギー使用量算定シート'!N58</f>
        <v>0</v>
      </c>
      <c r="O58" s="402"/>
      <c r="P58" s="403"/>
      <c r="Q58" s="272">
        <f>IF(N58="","",-ABS(N58*P58))</f>
        <v>0</v>
      </c>
      <c r="R58" s="263"/>
      <c r="S58" s="264"/>
      <c r="V58" s="256"/>
      <c r="W58" s="256"/>
    </row>
    <row r="59" spans="2:23" s="238" customFormat="1" ht="18.600000000000001" thickBot="1" x14ac:dyDescent="0.5">
      <c r="B59" s="305"/>
      <c r="D59" s="836"/>
      <c r="E59" s="837"/>
      <c r="F59" s="837"/>
      <c r="G59" s="332"/>
      <c r="H59" s="840" t="s">
        <v>325</v>
      </c>
      <c r="I59" s="840"/>
      <c r="J59" s="840"/>
      <c r="K59" s="840"/>
      <c r="L59" s="321"/>
      <c r="M59" s="333"/>
      <c r="N59" s="334"/>
      <c r="O59" s="335"/>
      <c r="P59" s="404"/>
      <c r="Q59" s="423" t="str">
        <f>IF(SUM(Q57:Q58)=0,"",SUM(Q57:Q58))</f>
        <v/>
      </c>
      <c r="R59" s="263"/>
      <c r="S59" s="304"/>
      <c r="U59" s="336" t="s">
        <v>345</v>
      </c>
      <c r="V59" s="256" t="s">
        <v>346</v>
      </c>
      <c r="W59" s="256"/>
    </row>
    <row r="60" spans="2:23" s="238" customFormat="1" ht="19.2" thickTop="1" thickBot="1" x14ac:dyDescent="0.5">
      <c r="B60" s="305"/>
      <c r="D60" s="405"/>
      <c r="E60" s="406"/>
      <c r="F60" s="874" t="s">
        <v>347</v>
      </c>
      <c r="G60" s="874"/>
      <c r="H60" s="874"/>
      <c r="I60" s="874"/>
      <c r="J60" s="874"/>
      <c r="K60" s="874"/>
      <c r="L60" s="407"/>
      <c r="M60" s="408" t="s">
        <v>359</v>
      </c>
      <c r="N60" s="409"/>
      <c r="O60" s="410"/>
      <c r="P60" s="422"/>
      <c r="Q60" s="424" t="str">
        <f>IF(SUM(Q41,Q50,Q56,Q59)=0,"",SUM(Q41,Q50,Q56,Q59))</f>
        <v/>
      </c>
      <c r="R60" s="263"/>
      <c r="S60" s="304"/>
      <c r="U60" s="336" t="s">
        <v>348</v>
      </c>
      <c r="V60" s="256" t="s">
        <v>349</v>
      </c>
      <c r="W60" s="256"/>
    </row>
    <row r="61" spans="2:23" s="238" customFormat="1" ht="13.8" thickTop="1" x14ac:dyDescent="0.45">
      <c r="B61" s="305"/>
      <c r="D61" s="342"/>
      <c r="E61" s="342"/>
      <c r="F61" s="343"/>
      <c r="G61" s="343"/>
      <c r="H61" s="343"/>
      <c r="I61" s="343"/>
      <c r="J61" s="343"/>
      <c r="K61" s="343"/>
      <c r="L61" s="344"/>
      <c r="M61" s="345"/>
      <c r="N61" s="346"/>
      <c r="O61" s="346"/>
      <c r="P61" s="411"/>
      <c r="Q61" s="347"/>
      <c r="R61" s="347"/>
      <c r="S61" s="348"/>
    </row>
    <row r="62" spans="2:23" s="238" customFormat="1" x14ac:dyDescent="0.45">
      <c r="B62" s="349"/>
      <c r="C62" s="350"/>
      <c r="D62" s="350"/>
      <c r="E62" s="350"/>
      <c r="F62" s="351"/>
      <c r="G62" s="351"/>
      <c r="H62" s="352"/>
      <c r="I62" s="353"/>
      <c r="J62" s="353"/>
      <c r="K62" s="354"/>
      <c r="L62" s="353"/>
      <c r="M62" s="355"/>
      <c r="N62" s="356"/>
      <c r="O62" s="356"/>
      <c r="P62" s="412"/>
      <c r="Q62" s="357"/>
      <c r="R62" s="357"/>
      <c r="S62" s="358"/>
    </row>
    <row r="63" spans="2:23" s="238" customFormat="1" ht="12" x14ac:dyDescent="0.45">
      <c r="H63" s="359"/>
      <c r="I63" s="359"/>
      <c r="J63" s="359"/>
      <c r="K63" s="359"/>
      <c r="L63" s="359"/>
      <c r="M63" s="360"/>
      <c r="N63" s="361"/>
      <c r="O63" s="361"/>
      <c r="P63" s="361"/>
      <c r="Q63" s="362"/>
      <c r="R63" s="362"/>
      <c r="S63" s="362"/>
    </row>
    <row r="64" spans="2:23" s="238" customFormat="1" ht="18" x14ac:dyDescent="0.45">
      <c r="H64" s="866" t="s">
        <v>409</v>
      </c>
      <c r="I64" s="867"/>
      <c r="J64" s="867"/>
      <c r="K64" s="867"/>
      <c r="L64" s="867"/>
      <c r="M64" s="867"/>
      <c r="N64" s="867"/>
      <c r="O64" s="867"/>
      <c r="P64" s="867"/>
      <c r="Q64" s="867"/>
      <c r="R64" s="362"/>
      <c r="S64" s="362"/>
    </row>
    <row r="65" spans="20:23" x14ac:dyDescent="0.2">
      <c r="T65" s="363"/>
      <c r="U65" s="363"/>
      <c r="V65" s="363"/>
      <c r="W65" s="363"/>
    </row>
    <row r="66" spans="20:23" x14ac:dyDescent="0.2">
      <c r="T66" s="363"/>
      <c r="U66" s="363"/>
      <c r="V66" s="363"/>
      <c r="W66" s="363"/>
    </row>
    <row r="67" spans="20:23" x14ac:dyDescent="0.2">
      <c r="T67" s="363"/>
      <c r="U67" s="363"/>
      <c r="V67" s="363"/>
      <c r="W67" s="363"/>
    </row>
  </sheetData>
  <mergeCells count="58">
    <mergeCell ref="H64:Q64"/>
    <mergeCell ref="H19:K19"/>
    <mergeCell ref="D5:Q5"/>
    <mergeCell ref="D6:Q6"/>
    <mergeCell ref="F8:K9"/>
    <mergeCell ref="M8:N8"/>
    <mergeCell ref="O8:Q8"/>
    <mergeCell ref="D10:F41"/>
    <mergeCell ref="H10:K10"/>
    <mergeCell ref="H11:K11"/>
    <mergeCell ref="H12:K12"/>
    <mergeCell ref="H13:K13"/>
    <mergeCell ref="H14:K14"/>
    <mergeCell ref="H15:K15"/>
    <mergeCell ref="H16:K16"/>
    <mergeCell ref="H17:K17"/>
    <mergeCell ref="H18:K18"/>
    <mergeCell ref="H35:K35"/>
    <mergeCell ref="H20:K20"/>
    <mergeCell ref="H21:K21"/>
    <mergeCell ref="G22:G23"/>
    <mergeCell ref="H22:H23"/>
    <mergeCell ref="G24:G25"/>
    <mergeCell ref="H24:H25"/>
    <mergeCell ref="G26:G31"/>
    <mergeCell ref="H26:H31"/>
    <mergeCell ref="H32:K32"/>
    <mergeCell ref="H33:K33"/>
    <mergeCell ref="H34:K34"/>
    <mergeCell ref="H36:K36"/>
    <mergeCell ref="H37:K37"/>
    <mergeCell ref="H38:K38"/>
    <mergeCell ref="G39:G40"/>
    <mergeCell ref="H39:H40"/>
    <mergeCell ref="I39:I40"/>
    <mergeCell ref="H41:K41"/>
    <mergeCell ref="D42:F50"/>
    <mergeCell ref="H42:K42"/>
    <mergeCell ref="H43:K43"/>
    <mergeCell ref="H44:K44"/>
    <mergeCell ref="H45:K45"/>
    <mergeCell ref="H46:K46"/>
    <mergeCell ref="H47:K47"/>
    <mergeCell ref="H48:K48"/>
    <mergeCell ref="H49:K49"/>
    <mergeCell ref="H50:K50"/>
    <mergeCell ref="D51:F56"/>
    <mergeCell ref="H51:K51"/>
    <mergeCell ref="H52:K52"/>
    <mergeCell ref="H53:K53"/>
    <mergeCell ref="H54:K54"/>
    <mergeCell ref="H55:K55"/>
    <mergeCell ref="H56:K56"/>
    <mergeCell ref="D57:F59"/>
    <mergeCell ref="H57:K57"/>
    <mergeCell ref="H58:K58"/>
    <mergeCell ref="H59:K59"/>
    <mergeCell ref="F60:K60"/>
  </mergeCells>
  <phoneticPr fontId="3"/>
  <conditionalFormatting sqref="P38:P45 P51 P57:P58">
    <cfRule type="expression" dxfId="8" priority="1">
      <formula>AND($N38&gt;0,$P38="")</formula>
    </cfRule>
  </conditionalFormatting>
  <dataValidations count="3">
    <dataValidation type="whole" allowBlank="1" showInputMessage="1" showErrorMessage="1" sqref="N51:N55" xr:uid="{5DA62951-AF22-4F52-9309-EB786D68CC96}">
      <formula1>0</formula1>
      <formula2>400000</formula2>
    </dataValidation>
    <dataValidation type="list" showInputMessage="1" showErrorMessage="1" sqref="M39:M40" xr:uid="{F0F08FFC-231D-42AA-8969-2139A1491C15}">
      <formula1>"　,t,kL,千Nm3"</formula1>
    </dataValidation>
    <dataValidation imeMode="off" allowBlank="1" showInputMessage="1" showErrorMessage="1" sqref="O59:O60 N56:N60 O51:O56 N10:O50" xr:uid="{DA0A613F-AFCF-4533-9176-D4A72D81DD2A}"/>
  </dataValidations>
  <printOptions horizontalCentered="1"/>
  <pageMargins left="0.7" right="0.7" top="0.75" bottom="0.75" header="0.3" footer="0.3"/>
  <pageSetup paperSize="9" scale="5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977C-6D04-46B8-BF77-588F9A484EE0}">
  <dimension ref="A3:AA38"/>
  <sheetViews>
    <sheetView workbookViewId="0">
      <selection activeCell="N17" sqref="N17"/>
    </sheetView>
  </sheetViews>
  <sheetFormatPr defaultColWidth="9" defaultRowHeight="13.2" x14ac:dyDescent="0.45"/>
  <cols>
    <col min="1" max="1" width="1.19921875" style="25" customWidth="1"/>
    <col min="2" max="2" width="13.69921875" style="25" customWidth="1"/>
    <col min="3" max="3" width="4.69921875" style="25" customWidth="1"/>
    <col min="4" max="4" width="6.19921875" style="25" customWidth="1"/>
    <col min="5" max="5" width="5.5" style="25" customWidth="1"/>
    <col min="6" max="12" width="7" style="25" customWidth="1"/>
    <col min="13" max="16" width="9" style="25"/>
    <col min="17" max="17" width="13.69921875" style="25" customWidth="1"/>
    <col min="18" max="18" width="4.69921875" style="25" customWidth="1"/>
    <col min="19" max="19" width="6.19921875" style="25" customWidth="1"/>
    <col min="20" max="20" width="5.5" style="25" customWidth="1"/>
    <col min="21" max="27" width="7" style="25" customWidth="1"/>
    <col min="28" max="16384" width="9" style="25"/>
  </cols>
  <sheetData>
    <row r="3" spans="1:27" x14ac:dyDescent="0.45">
      <c r="K3" s="26"/>
      <c r="L3" s="26"/>
      <c r="Z3" s="26"/>
      <c r="AA3" s="26"/>
    </row>
    <row r="4" spans="1:27" s="19" customFormat="1" x14ac:dyDescent="0.45">
      <c r="C4" s="27"/>
      <c r="D4" s="20" t="s">
        <v>112</v>
      </c>
      <c r="P4" s="21"/>
      <c r="R4" s="27"/>
      <c r="S4" s="20" t="s">
        <v>112</v>
      </c>
    </row>
    <row r="5" spans="1:27" s="19" customFormat="1" ht="13.95" customHeight="1" x14ac:dyDescent="0.45">
      <c r="C5" s="28"/>
      <c r="D5" s="20" t="s">
        <v>142</v>
      </c>
      <c r="P5" s="21"/>
      <c r="R5" s="28"/>
      <c r="S5" s="20" t="s">
        <v>142</v>
      </c>
    </row>
    <row r="6" spans="1:27" s="19" customFormat="1" x14ac:dyDescent="0.45">
      <c r="P6" s="21"/>
    </row>
    <row r="7" spans="1:27" ht="13.5" customHeight="1" x14ac:dyDescent="0.45">
      <c r="A7" s="29"/>
      <c r="K7" s="26"/>
      <c r="L7" s="26"/>
      <c r="Z7" s="26"/>
      <c r="AA7" s="26"/>
    </row>
    <row r="8" spans="1:27" ht="13.2" customHeight="1" x14ac:dyDescent="0.45">
      <c r="A8" s="30"/>
      <c r="B8" s="31" t="s">
        <v>360</v>
      </c>
      <c r="C8" s="32"/>
      <c r="D8" s="32"/>
      <c r="E8" s="32"/>
      <c r="F8" s="32"/>
      <c r="G8" s="32"/>
      <c r="H8" s="32"/>
      <c r="I8" s="950" t="str">
        <f>IF(入力シート!E5="","年　　月　　日",入力シート!E5)</f>
        <v>年　　月　　日</v>
      </c>
      <c r="J8" s="950"/>
      <c r="K8" s="950"/>
      <c r="L8" s="950"/>
      <c r="Q8" s="31" t="s">
        <v>360</v>
      </c>
      <c r="R8" s="32"/>
      <c r="S8" s="32"/>
      <c r="T8" s="32"/>
      <c r="U8" s="32"/>
      <c r="V8" s="32"/>
      <c r="W8" s="32"/>
      <c r="X8" s="950" t="str">
        <f>IF(入力シート!U5="","年　　月　　日",入力シート!U5)</f>
        <v>年　　月　　日</v>
      </c>
      <c r="Y8" s="950"/>
      <c r="Z8" s="950"/>
      <c r="AA8" s="950"/>
    </row>
    <row r="9" spans="1:27" ht="25.8" x14ac:dyDescent="0.45">
      <c r="A9" s="29"/>
      <c r="B9" s="755" t="s">
        <v>361</v>
      </c>
      <c r="C9" s="755"/>
      <c r="D9" s="755"/>
      <c r="E9" s="755"/>
      <c r="F9" s="755"/>
      <c r="G9" s="755"/>
      <c r="H9" s="755"/>
      <c r="I9" s="755"/>
      <c r="J9" s="755"/>
      <c r="K9" s="755"/>
      <c r="L9" s="755"/>
      <c r="Q9" s="755" t="s">
        <v>361</v>
      </c>
      <c r="R9" s="755"/>
      <c r="S9" s="755"/>
      <c r="T9" s="755"/>
      <c r="U9" s="755"/>
      <c r="V9" s="755"/>
      <c r="W9" s="755"/>
      <c r="X9" s="755"/>
      <c r="Y9" s="755"/>
      <c r="Z9" s="755"/>
      <c r="AA9" s="755"/>
    </row>
    <row r="10" spans="1:27" ht="14.4" x14ac:dyDescent="0.45">
      <c r="A10" s="29"/>
      <c r="B10" s="33" t="s">
        <v>362</v>
      </c>
      <c r="C10" s="32"/>
      <c r="D10" s="32"/>
      <c r="E10" s="34"/>
      <c r="F10" s="32"/>
      <c r="G10" s="32"/>
      <c r="H10" s="32"/>
      <c r="I10" s="32"/>
      <c r="J10" s="32"/>
      <c r="K10" s="35"/>
      <c r="L10" s="35"/>
      <c r="Q10" s="33" t="s">
        <v>362</v>
      </c>
      <c r="R10" s="32"/>
      <c r="S10" s="32"/>
      <c r="T10" s="34"/>
      <c r="U10" s="32"/>
      <c r="V10" s="32"/>
      <c r="W10" s="32"/>
      <c r="X10" s="32"/>
      <c r="Y10" s="32"/>
      <c r="Z10" s="35"/>
      <c r="AA10" s="35"/>
    </row>
    <row r="11" spans="1:27" ht="25.2" customHeight="1" x14ac:dyDescent="0.45">
      <c r="A11" s="30"/>
      <c r="B11" s="36" t="s">
        <v>363</v>
      </c>
      <c r="C11" s="938">
        <f>入力シート!E6</f>
        <v>0</v>
      </c>
      <c r="D11" s="939"/>
      <c r="E11" s="939"/>
      <c r="F11" s="939"/>
      <c r="G11" s="939"/>
      <c r="H11" s="939"/>
      <c r="I11" s="939"/>
      <c r="J11" s="939"/>
      <c r="K11" s="939"/>
      <c r="L11" s="940"/>
      <c r="Q11" s="36" t="s">
        <v>363</v>
      </c>
      <c r="R11" s="951" t="s">
        <v>364</v>
      </c>
      <c r="S11" s="942"/>
      <c r="T11" s="942"/>
      <c r="U11" s="942"/>
      <c r="V11" s="942"/>
      <c r="W11" s="942"/>
      <c r="X11" s="942"/>
      <c r="Y11" s="942"/>
      <c r="Z11" s="942"/>
      <c r="AA11" s="943"/>
    </row>
    <row r="12" spans="1:27" ht="25.2" customHeight="1" x14ac:dyDescent="0.45">
      <c r="A12" s="30"/>
      <c r="B12" s="37" t="s">
        <v>365</v>
      </c>
      <c r="C12" s="938">
        <f>入力シート!E50</f>
        <v>0</v>
      </c>
      <c r="D12" s="939"/>
      <c r="E12" s="939"/>
      <c r="F12" s="939"/>
      <c r="G12" s="939"/>
      <c r="H12" s="939"/>
      <c r="I12" s="939"/>
      <c r="J12" s="939"/>
      <c r="K12" s="939"/>
      <c r="L12" s="940"/>
      <c r="Q12" s="37" t="s">
        <v>365</v>
      </c>
      <c r="R12" s="941" t="s">
        <v>366</v>
      </c>
      <c r="S12" s="942"/>
      <c r="T12" s="942"/>
      <c r="U12" s="942"/>
      <c r="V12" s="942"/>
      <c r="W12" s="942"/>
      <c r="X12" s="942"/>
      <c r="Y12" s="942"/>
      <c r="Z12" s="942"/>
      <c r="AA12" s="943"/>
    </row>
    <row r="13" spans="1:27" ht="25.2" customHeight="1" x14ac:dyDescent="0.45">
      <c r="A13" s="30"/>
      <c r="B13" s="37" t="s">
        <v>367</v>
      </c>
      <c r="C13" s="938">
        <f>入力シート!E52</f>
        <v>0</v>
      </c>
      <c r="D13" s="939"/>
      <c r="E13" s="939"/>
      <c r="F13" s="939"/>
      <c r="G13" s="939"/>
      <c r="H13" s="939"/>
      <c r="I13" s="939"/>
      <c r="J13" s="939"/>
      <c r="K13" s="939"/>
      <c r="L13" s="940"/>
      <c r="Q13" s="37" t="s">
        <v>367</v>
      </c>
      <c r="R13" s="941" t="s">
        <v>368</v>
      </c>
      <c r="S13" s="942"/>
      <c r="T13" s="942"/>
      <c r="U13" s="942"/>
      <c r="V13" s="942"/>
      <c r="W13" s="942"/>
      <c r="X13" s="942"/>
      <c r="Y13" s="942"/>
      <c r="Z13" s="942"/>
      <c r="AA13" s="943"/>
    </row>
    <row r="14" spans="1:27" ht="30" customHeight="1" x14ac:dyDescent="0.45">
      <c r="A14" s="30"/>
      <c r="B14" s="944" t="s">
        <v>369</v>
      </c>
      <c r="C14" s="38" t="s">
        <v>370</v>
      </c>
      <c r="D14" s="39"/>
      <c r="E14" s="39"/>
      <c r="F14" s="946"/>
      <c r="G14" s="946"/>
      <c r="H14" s="946"/>
      <c r="I14" s="946"/>
      <c r="J14" s="946"/>
      <c r="K14" s="946"/>
      <c r="L14" s="947"/>
      <c r="M14" s="40" t="s">
        <v>2</v>
      </c>
      <c r="Q14" s="944" t="s">
        <v>369</v>
      </c>
      <c r="R14" s="38" t="s">
        <v>370</v>
      </c>
      <c r="S14" s="39"/>
      <c r="T14" s="39"/>
      <c r="U14" s="948">
        <v>45514</v>
      </c>
      <c r="V14" s="948"/>
      <c r="W14" s="948"/>
      <c r="X14" s="948"/>
      <c r="Y14" s="948"/>
      <c r="Z14" s="948"/>
      <c r="AA14" s="949"/>
    </row>
    <row r="15" spans="1:27" ht="30" customHeight="1" x14ac:dyDescent="0.45">
      <c r="A15" s="29"/>
      <c r="B15" s="945"/>
      <c r="C15" s="38" t="s">
        <v>371</v>
      </c>
      <c r="D15" s="39"/>
      <c r="E15" s="41"/>
      <c r="F15" s="946"/>
      <c r="G15" s="946"/>
      <c r="H15" s="946"/>
      <c r="I15" s="946"/>
      <c r="J15" s="946"/>
      <c r="K15" s="946"/>
      <c r="L15" s="947"/>
      <c r="M15" s="40" t="s">
        <v>2</v>
      </c>
      <c r="Q15" s="945"/>
      <c r="R15" s="38" t="s">
        <v>371</v>
      </c>
      <c r="S15" s="39"/>
      <c r="T15" s="41"/>
      <c r="U15" s="948">
        <v>45519</v>
      </c>
      <c r="V15" s="948"/>
      <c r="W15" s="948"/>
      <c r="X15" s="948"/>
      <c r="Y15" s="948"/>
      <c r="Z15" s="948"/>
      <c r="AA15" s="949"/>
    </row>
    <row r="16" spans="1:27" ht="49.95" customHeight="1" x14ac:dyDescent="0.45">
      <c r="A16" s="29"/>
      <c r="B16" s="933" t="s">
        <v>372</v>
      </c>
      <c r="C16" s="42"/>
      <c r="D16" s="935" t="s">
        <v>373</v>
      </c>
      <c r="E16" s="936"/>
      <c r="F16" s="936"/>
      <c r="G16" s="936"/>
      <c r="H16" s="936"/>
      <c r="I16" s="936"/>
      <c r="J16" s="936"/>
      <c r="K16" s="936"/>
      <c r="L16" s="937"/>
      <c r="Q16" s="933" t="s">
        <v>372</v>
      </c>
      <c r="R16" s="43" t="s">
        <v>374</v>
      </c>
      <c r="S16" s="935" t="s">
        <v>373</v>
      </c>
      <c r="T16" s="936"/>
      <c r="U16" s="936"/>
      <c r="V16" s="936"/>
      <c r="W16" s="936"/>
      <c r="X16" s="936"/>
      <c r="Y16" s="936"/>
      <c r="Z16" s="936"/>
      <c r="AA16" s="937"/>
    </row>
    <row r="17" spans="1:27" ht="49.95" customHeight="1" x14ac:dyDescent="0.45">
      <c r="A17" s="29"/>
      <c r="B17" s="934"/>
      <c r="C17" s="42"/>
      <c r="D17" s="935" t="s">
        <v>375</v>
      </c>
      <c r="E17" s="936"/>
      <c r="F17" s="936"/>
      <c r="G17" s="936"/>
      <c r="H17" s="936"/>
      <c r="I17" s="936"/>
      <c r="J17" s="936"/>
      <c r="K17" s="936"/>
      <c r="L17" s="937"/>
      <c r="N17" s="44"/>
      <c r="O17" s="44"/>
      <c r="Q17" s="934"/>
      <c r="R17" s="45"/>
      <c r="S17" s="935" t="s">
        <v>375</v>
      </c>
      <c r="T17" s="936"/>
      <c r="U17" s="936"/>
      <c r="V17" s="936"/>
      <c r="W17" s="936"/>
      <c r="X17" s="936"/>
      <c r="Y17" s="936"/>
      <c r="Z17" s="936"/>
      <c r="AA17" s="937"/>
    </row>
    <row r="18" spans="1:27" ht="20.100000000000001" customHeight="1" x14ac:dyDescent="0.2">
      <c r="A18" s="29"/>
      <c r="B18" s="46" t="s">
        <v>376</v>
      </c>
      <c r="C18" s="38"/>
      <c r="D18" s="47"/>
      <c r="E18" s="48"/>
      <c r="F18" s="49"/>
      <c r="G18" s="38"/>
      <c r="H18" s="41"/>
      <c r="I18" s="50"/>
      <c r="J18" s="39"/>
      <c r="K18" s="51"/>
      <c r="L18" s="52"/>
      <c r="P18" s="53"/>
      <c r="Q18" s="46" t="s">
        <v>376</v>
      </c>
      <c r="R18" s="38"/>
      <c r="S18" s="47"/>
      <c r="T18" s="48"/>
      <c r="U18" s="49"/>
      <c r="V18" s="38"/>
      <c r="W18" s="41"/>
      <c r="X18" s="50"/>
      <c r="Y18" s="39"/>
      <c r="Z18" s="51"/>
      <c r="AA18" s="52"/>
    </row>
    <row r="19" spans="1:27" ht="20.100000000000001" customHeight="1" x14ac:dyDescent="0.45">
      <c r="A19" s="29"/>
      <c r="B19" s="923" t="s">
        <v>377</v>
      </c>
      <c r="C19" s="924"/>
      <c r="D19" s="924"/>
      <c r="E19" s="924"/>
      <c r="F19" s="925"/>
      <c r="G19" s="926">
        <f>入力シート!E53</f>
        <v>0</v>
      </c>
      <c r="H19" s="927"/>
      <c r="I19" s="927"/>
      <c r="J19" s="927"/>
      <c r="K19" s="927"/>
      <c r="L19" s="928"/>
      <c r="Q19" s="923" t="s">
        <v>377</v>
      </c>
      <c r="R19" s="924"/>
      <c r="S19" s="924"/>
      <c r="T19" s="924"/>
      <c r="U19" s="925"/>
      <c r="V19" s="926">
        <f>入力シート!U53</f>
        <v>0</v>
      </c>
      <c r="W19" s="927"/>
      <c r="X19" s="927"/>
      <c r="Y19" s="927"/>
      <c r="Z19" s="927"/>
      <c r="AA19" s="928"/>
    </row>
    <row r="20" spans="1:27" ht="20.100000000000001" customHeight="1" x14ac:dyDescent="0.45">
      <c r="A20" s="29"/>
      <c r="B20" s="923" t="s">
        <v>378</v>
      </c>
      <c r="C20" s="924"/>
      <c r="D20" s="924"/>
      <c r="E20" s="924"/>
      <c r="F20" s="925"/>
      <c r="G20" s="929" t="s">
        <v>379</v>
      </c>
      <c r="H20" s="930"/>
      <c r="I20" s="930"/>
      <c r="J20" s="931"/>
      <c r="K20" s="931"/>
      <c r="L20" s="54" t="s">
        <v>380</v>
      </c>
      <c r="M20" s="25" t="str">
        <f>"←"&amp;IF(OR(G19="工場等",G19="事務所等",G19="学校等"),40,30)&amp;"%以上になるように入力"</f>
        <v>←30%以上になるように入力</v>
      </c>
      <c r="Q20" s="923" t="s">
        <v>378</v>
      </c>
      <c r="R20" s="924"/>
      <c r="S20" s="924"/>
      <c r="T20" s="924"/>
      <c r="U20" s="925"/>
      <c r="V20" s="929" t="s">
        <v>379</v>
      </c>
      <c r="W20" s="930"/>
      <c r="X20" s="930"/>
      <c r="Y20" s="932">
        <v>50</v>
      </c>
      <c r="Z20" s="932"/>
      <c r="AA20" s="54" t="s">
        <v>380</v>
      </c>
    </row>
    <row r="21" spans="1:27" ht="20.100000000000001" customHeight="1" x14ac:dyDescent="0.45">
      <c r="A21" s="29"/>
      <c r="B21" s="914" t="s">
        <v>381</v>
      </c>
      <c r="C21" s="915"/>
      <c r="D21" s="915"/>
      <c r="E21" s="915"/>
      <c r="F21" s="916"/>
      <c r="G21" s="55"/>
      <c r="H21" s="905" t="s">
        <v>382</v>
      </c>
      <c r="I21" s="905"/>
      <c r="J21" s="905"/>
      <c r="K21" s="905"/>
      <c r="L21" s="905"/>
      <c r="Q21" s="914" t="s">
        <v>381</v>
      </c>
      <c r="R21" s="915"/>
      <c r="S21" s="915"/>
      <c r="T21" s="915"/>
      <c r="U21" s="916"/>
      <c r="V21" s="56" t="s">
        <v>383</v>
      </c>
      <c r="W21" s="905" t="s">
        <v>382</v>
      </c>
      <c r="X21" s="905"/>
      <c r="Y21" s="905"/>
      <c r="Z21" s="905"/>
      <c r="AA21" s="905"/>
    </row>
    <row r="22" spans="1:27" ht="20.100000000000001" customHeight="1" x14ac:dyDescent="0.45">
      <c r="A22" s="29"/>
      <c r="B22" s="917"/>
      <c r="C22" s="918"/>
      <c r="D22" s="918"/>
      <c r="E22" s="918"/>
      <c r="F22" s="919"/>
      <c r="G22" s="55"/>
      <c r="H22" s="905" t="s">
        <v>384</v>
      </c>
      <c r="I22" s="905"/>
      <c r="J22" s="905"/>
      <c r="K22" s="905"/>
      <c r="L22" s="905"/>
      <c r="Q22" s="917"/>
      <c r="R22" s="918"/>
      <c r="S22" s="918"/>
      <c r="T22" s="918"/>
      <c r="U22" s="919"/>
      <c r="V22" s="56" t="s">
        <v>383</v>
      </c>
      <c r="W22" s="905" t="s">
        <v>384</v>
      </c>
      <c r="X22" s="905"/>
      <c r="Y22" s="905"/>
      <c r="Z22" s="905"/>
      <c r="AA22" s="905"/>
    </row>
    <row r="23" spans="1:27" ht="20.100000000000001" customHeight="1" x14ac:dyDescent="0.45">
      <c r="A23" s="29"/>
      <c r="B23" s="917"/>
      <c r="C23" s="918"/>
      <c r="D23" s="918"/>
      <c r="E23" s="918"/>
      <c r="F23" s="919"/>
      <c r="G23" s="55"/>
      <c r="H23" s="905" t="s">
        <v>385</v>
      </c>
      <c r="I23" s="905"/>
      <c r="J23" s="905"/>
      <c r="K23" s="905"/>
      <c r="L23" s="905"/>
      <c r="Q23" s="917"/>
      <c r="R23" s="918"/>
      <c r="S23" s="918"/>
      <c r="T23" s="918"/>
      <c r="U23" s="919"/>
      <c r="V23" s="56" t="s">
        <v>383</v>
      </c>
      <c r="W23" s="905" t="s">
        <v>385</v>
      </c>
      <c r="X23" s="905"/>
      <c r="Y23" s="905"/>
      <c r="Z23" s="905"/>
      <c r="AA23" s="905"/>
    </row>
    <row r="24" spans="1:27" ht="20.100000000000001" customHeight="1" x14ac:dyDescent="0.45">
      <c r="A24" s="29"/>
      <c r="B24" s="917"/>
      <c r="C24" s="918"/>
      <c r="D24" s="918"/>
      <c r="E24" s="918"/>
      <c r="F24" s="919"/>
      <c r="G24" s="55"/>
      <c r="H24" s="905" t="s">
        <v>386</v>
      </c>
      <c r="I24" s="905"/>
      <c r="J24" s="905"/>
      <c r="K24" s="905"/>
      <c r="L24" s="905"/>
      <c r="Q24" s="917"/>
      <c r="R24" s="918"/>
      <c r="S24" s="918"/>
      <c r="T24" s="918"/>
      <c r="U24" s="919"/>
      <c r="V24" s="57"/>
      <c r="W24" s="905" t="s">
        <v>386</v>
      </c>
      <c r="X24" s="905"/>
      <c r="Y24" s="905"/>
      <c r="Z24" s="905"/>
      <c r="AA24" s="905"/>
    </row>
    <row r="25" spans="1:27" ht="20.100000000000001" customHeight="1" x14ac:dyDescent="0.45">
      <c r="A25" s="29"/>
      <c r="B25" s="917"/>
      <c r="C25" s="918"/>
      <c r="D25" s="918"/>
      <c r="E25" s="918"/>
      <c r="F25" s="919"/>
      <c r="G25" s="55"/>
      <c r="H25" s="905" t="s">
        <v>387</v>
      </c>
      <c r="I25" s="905"/>
      <c r="J25" s="905"/>
      <c r="K25" s="905"/>
      <c r="L25" s="905"/>
      <c r="Q25" s="917"/>
      <c r="R25" s="918"/>
      <c r="S25" s="918"/>
      <c r="T25" s="918"/>
      <c r="U25" s="919"/>
      <c r="V25" s="57"/>
      <c r="W25" s="905" t="s">
        <v>387</v>
      </c>
      <c r="X25" s="905"/>
      <c r="Y25" s="905"/>
      <c r="Z25" s="905"/>
      <c r="AA25" s="905"/>
    </row>
    <row r="26" spans="1:27" ht="20.100000000000001" customHeight="1" x14ac:dyDescent="0.45">
      <c r="A26" s="29"/>
      <c r="B26" s="920"/>
      <c r="C26" s="921"/>
      <c r="D26" s="921"/>
      <c r="E26" s="921"/>
      <c r="F26" s="922"/>
      <c r="G26" s="55"/>
      <c r="H26" s="905" t="s">
        <v>388</v>
      </c>
      <c r="I26" s="905"/>
      <c r="J26" s="905"/>
      <c r="K26" s="905"/>
      <c r="L26" s="905"/>
      <c r="Q26" s="920"/>
      <c r="R26" s="921"/>
      <c r="S26" s="921"/>
      <c r="T26" s="921"/>
      <c r="U26" s="922"/>
      <c r="V26" s="57"/>
      <c r="W26" s="905" t="s">
        <v>388</v>
      </c>
      <c r="X26" s="905"/>
      <c r="Y26" s="905"/>
      <c r="Z26" s="905"/>
      <c r="AA26" s="905"/>
    </row>
    <row r="27" spans="1:27" ht="20.100000000000001" customHeight="1" x14ac:dyDescent="0.2">
      <c r="A27" s="29"/>
      <c r="B27" s="58" t="s">
        <v>389</v>
      </c>
      <c r="C27" s="59"/>
      <c r="D27" s="60"/>
      <c r="E27" s="61"/>
      <c r="F27" s="62"/>
      <c r="G27" s="59"/>
      <c r="H27" s="63"/>
      <c r="I27" s="64"/>
      <c r="J27" s="65"/>
      <c r="K27" s="66"/>
      <c r="L27" s="67"/>
      <c r="P27" s="53"/>
      <c r="Q27" s="58" t="s">
        <v>389</v>
      </c>
      <c r="R27" s="59"/>
      <c r="S27" s="60"/>
      <c r="T27" s="61"/>
      <c r="U27" s="62"/>
      <c r="V27" s="59"/>
      <c r="W27" s="63"/>
      <c r="X27" s="64"/>
      <c r="Y27" s="65"/>
      <c r="Z27" s="66"/>
      <c r="AA27" s="67"/>
    </row>
    <row r="28" spans="1:27" ht="20.100000000000001" customHeight="1" x14ac:dyDescent="0.45">
      <c r="A28" s="29"/>
      <c r="B28" s="906" t="s">
        <v>390</v>
      </c>
      <c r="C28" s="907"/>
      <c r="D28" s="907"/>
      <c r="E28" s="907"/>
      <c r="F28" s="910" t="s">
        <v>391</v>
      </c>
      <c r="G28" s="901" t="s">
        <v>392</v>
      </c>
      <c r="H28" s="912"/>
      <c r="I28" s="912"/>
      <c r="J28" s="912"/>
      <c r="K28" s="912"/>
      <c r="L28" s="913"/>
      <c r="Q28" s="906" t="s">
        <v>390</v>
      </c>
      <c r="R28" s="907"/>
      <c r="S28" s="907"/>
      <c r="T28" s="907"/>
      <c r="U28" s="910" t="s">
        <v>391</v>
      </c>
      <c r="V28" s="901" t="s">
        <v>392</v>
      </c>
      <c r="W28" s="912"/>
      <c r="X28" s="912"/>
      <c r="Y28" s="912"/>
      <c r="Z28" s="912"/>
      <c r="AA28" s="913"/>
    </row>
    <row r="29" spans="1:27" ht="20.100000000000001" customHeight="1" x14ac:dyDescent="0.45">
      <c r="A29" s="29"/>
      <c r="B29" s="908"/>
      <c r="C29" s="909"/>
      <c r="D29" s="909"/>
      <c r="E29" s="909"/>
      <c r="F29" s="911"/>
      <c r="G29" s="901" t="s">
        <v>393</v>
      </c>
      <c r="H29" s="902"/>
      <c r="I29" s="68" t="s">
        <v>394</v>
      </c>
      <c r="J29" s="901" t="s">
        <v>395</v>
      </c>
      <c r="K29" s="902"/>
      <c r="L29" s="69" t="s">
        <v>396</v>
      </c>
      <c r="Q29" s="908"/>
      <c r="R29" s="909"/>
      <c r="S29" s="909"/>
      <c r="T29" s="909"/>
      <c r="U29" s="911"/>
      <c r="V29" s="901" t="s">
        <v>393</v>
      </c>
      <c r="W29" s="902"/>
      <c r="X29" s="68" t="s">
        <v>394</v>
      </c>
      <c r="Y29" s="901" t="s">
        <v>395</v>
      </c>
      <c r="Z29" s="902"/>
      <c r="AA29" s="69" t="s">
        <v>396</v>
      </c>
    </row>
    <row r="30" spans="1:27" ht="20.100000000000001" customHeight="1" x14ac:dyDescent="0.45">
      <c r="A30" s="29"/>
      <c r="B30" s="903"/>
      <c r="C30" s="895"/>
      <c r="D30" s="895"/>
      <c r="E30" s="896"/>
      <c r="F30" s="70"/>
      <c r="G30" s="894"/>
      <c r="H30" s="896"/>
      <c r="I30" s="71"/>
      <c r="J30" s="894"/>
      <c r="K30" s="896"/>
      <c r="L30" s="71"/>
      <c r="Q30" s="904" t="s">
        <v>397</v>
      </c>
      <c r="R30" s="899"/>
      <c r="S30" s="899"/>
      <c r="T30" s="900"/>
      <c r="U30" s="72">
        <v>3</v>
      </c>
      <c r="V30" s="898"/>
      <c r="W30" s="900"/>
      <c r="X30" s="73">
        <v>3</v>
      </c>
      <c r="Y30" s="898"/>
      <c r="Z30" s="900"/>
      <c r="AA30" s="73">
        <v>3</v>
      </c>
    </row>
    <row r="31" spans="1:27" ht="20.100000000000001" customHeight="1" x14ac:dyDescent="0.45">
      <c r="A31" s="29"/>
      <c r="B31" s="894"/>
      <c r="C31" s="895"/>
      <c r="D31" s="895"/>
      <c r="E31" s="896"/>
      <c r="F31" s="70"/>
      <c r="G31" s="894"/>
      <c r="H31" s="896"/>
      <c r="I31" s="71"/>
      <c r="J31" s="894"/>
      <c r="K31" s="896"/>
      <c r="L31" s="71"/>
      <c r="Q31" s="898" t="s">
        <v>398</v>
      </c>
      <c r="R31" s="899"/>
      <c r="S31" s="899"/>
      <c r="T31" s="900"/>
      <c r="U31" s="72">
        <v>100</v>
      </c>
      <c r="V31" s="898"/>
      <c r="W31" s="900"/>
      <c r="X31" s="73"/>
      <c r="Y31" s="898"/>
      <c r="Z31" s="900"/>
      <c r="AA31" s="73"/>
    </row>
    <row r="32" spans="1:27" ht="20.100000000000001" customHeight="1" x14ac:dyDescent="0.45">
      <c r="A32" s="29"/>
      <c r="B32" s="894"/>
      <c r="C32" s="895"/>
      <c r="D32" s="895"/>
      <c r="E32" s="896"/>
      <c r="F32" s="70"/>
      <c r="G32" s="894"/>
      <c r="H32" s="896"/>
      <c r="I32" s="71"/>
      <c r="J32" s="894"/>
      <c r="K32" s="896"/>
      <c r="L32" s="71"/>
      <c r="Q32" s="892"/>
      <c r="R32" s="897"/>
      <c r="S32" s="897"/>
      <c r="T32" s="893"/>
      <c r="U32" s="74"/>
      <c r="V32" s="892"/>
      <c r="W32" s="893"/>
      <c r="X32" s="75"/>
      <c r="Y32" s="892"/>
      <c r="Z32" s="893"/>
      <c r="AA32" s="75"/>
    </row>
    <row r="33" spans="1:27" ht="20.100000000000001" customHeight="1" x14ac:dyDescent="0.45">
      <c r="A33" s="29"/>
      <c r="B33" s="894"/>
      <c r="C33" s="895"/>
      <c r="D33" s="895"/>
      <c r="E33" s="896"/>
      <c r="F33" s="70"/>
      <c r="G33" s="894"/>
      <c r="H33" s="896"/>
      <c r="I33" s="71"/>
      <c r="J33" s="894"/>
      <c r="K33" s="896"/>
      <c r="L33" s="71"/>
      <c r="Q33" s="892"/>
      <c r="R33" s="897"/>
      <c r="S33" s="897"/>
      <c r="T33" s="893"/>
      <c r="U33" s="74"/>
      <c r="V33" s="892"/>
      <c r="W33" s="893"/>
      <c r="X33" s="75"/>
      <c r="Y33" s="892"/>
      <c r="Z33" s="893"/>
      <c r="AA33" s="75"/>
    </row>
    <row r="34" spans="1:27" ht="20.100000000000001" customHeight="1" x14ac:dyDescent="0.45">
      <c r="A34" s="29"/>
      <c r="B34" s="886"/>
      <c r="C34" s="887"/>
      <c r="D34" s="887"/>
      <c r="E34" s="888"/>
      <c r="F34" s="76"/>
      <c r="G34" s="886"/>
      <c r="H34" s="888"/>
      <c r="I34" s="77"/>
      <c r="J34" s="886"/>
      <c r="K34" s="888"/>
      <c r="L34" s="77"/>
      <c r="Q34" s="889"/>
      <c r="R34" s="890"/>
      <c r="S34" s="890"/>
      <c r="T34" s="891"/>
      <c r="U34" s="78"/>
      <c r="V34" s="889"/>
      <c r="W34" s="891"/>
      <c r="X34" s="79"/>
      <c r="Y34" s="889"/>
      <c r="Z34" s="891"/>
      <c r="AA34" s="79"/>
    </row>
    <row r="35" spans="1:27" ht="20.100000000000001" customHeight="1" x14ac:dyDescent="0.2">
      <c r="A35" s="29"/>
      <c r="B35" s="80" t="s">
        <v>399</v>
      </c>
      <c r="C35" s="81"/>
      <c r="D35" s="81"/>
      <c r="E35" s="81"/>
      <c r="F35" s="81"/>
      <c r="G35" s="81"/>
      <c r="H35" s="81"/>
      <c r="I35" s="81"/>
      <c r="J35" s="81"/>
      <c r="K35" s="81"/>
      <c r="L35" s="81"/>
      <c r="Q35" s="80" t="s">
        <v>399</v>
      </c>
      <c r="R35" s="81"/>
      <c r="S35" s="81"/>
      <c r="T35" s="81"/>
      <c r="U35" s="81"/>
      <c r="V35" s="81"/>
      <c r="W35" s="81"/>
      <c r="X35" s="81"/>
      <c r="Y35" s="81"/>
      <c r="Z35" s="81"/>
      <c r="AA35" s="81"/>
    </row>
    <row r="36" spans="1:27" ht="50.1" customHeight="1" x14ac:dyDescent="0.45">
      <c r="A36" s="29"/>
      <c r="B36" s="883"/>
      <c r="C36" s="884"/>
      <c r="D36" s="884"/>
      <c r="E36" s="884"/>
      <c r="F36" s="884"/>
      <c r="G36" s="884"/>
      <c r="H36" s="884"/>
      <c r="I36" s="884"/>
      <c r="J36" s="884"/>
      <c r="K36" s="884"/>
      <c r="L36" s="885"/>
      <c r="Q36" s="883"/>
      <c r="R36" s="884"/>
      <c r="S36" s="884"/>
      <c r="T36" s="884"/>
      <c r="U36" s="884"/>
      <c r="V36" s="884"/>
      <c r="W36" s="884"/>
      <c r="X36" s="884"/>
      <c r="Y36" s="884"/>
      <c r="Z36" s="884"/>
      <c r="AA36" s="885"/>
    </row>
    <row r="37" spans="1:27" x14ac:dyDescent="0.45">
      <c r="A37" s="29"/>
      <c r="B37" s="82"/>
      <c r="K37" s="26"/>
      <c r="L37" s="26"/>
      <c r="Q37" s="82"/>
      <c r="Z37" s="26"/>
      <c r="AA37" s="26"/>
    </row>
    <row r="38" spans="1:27" x14ac:dyDescent="0.45">
      <c r="K38" s="26"/>
      <c r="L38" s="26"/>
      <c r="Z38" s="26"/>
      <c r="AA38" s="26"/>
    </row>
  </sheetData>
  <mergeCells count="88">
    <mergeCell ref="I8:L8"/>
    <mergeCell ref="X8:AA8"/>
    <mergeCell ref="B9:L9"/>
    <mergeCell ref="Q9:AA9"/>
    <mergeCell ref="C11:L11"/>
    <mergeCell ref="R11:AA11"/>
    <mergeCell ref="C12:L12"/>
    <mergeCell ref="R12:AA12"/>
    <mergeCell ref="C13:L13"/>
    <mergeCell ref="R13:AA13"/>
    <mergeCell ref="B14:B15"/>
    <mergeCell ref="F14:L14"/>
    <mergeCell ref="Q14:Q15"/>
    <mergeCell ref="U14:AA14"/>
    <mergeCell ref="F15:L15"/>
    <mergeCell ref="U15:AA15"/>
    <mergeCell ref="B16:B17"/>
    <mergeCell ref="D16:L16"/>
    <mergeCell ref="Q16:Q17"/>
    <mergeCell ref="S16:AA16"/>
    <mergeCell ref="D17:L17"/>
    <mergeCell ref="S17:AA17"/>
    <mergeCell ref="H23:L23"/>
    <mergeCell ref="W23:AA23"/>
    <mergeCell ref="H24:L24"/>
    <mergeCell ref="W24:AA24"/>
    <mergeCell ref="B19:F19"/>
    <mergeCell ref="G19:L19"/>
    <mergeCell ref="Q19:U19"/>
    <mergeCell ref="V19:AA19"/>
    <mergeCell ref="B20:F20"/>
    <mergeCell ref="G20:I20"/>
    <mergeCell ref="J20:K20"/>
    <mergeCell ref="Q20:U20"/>
    <mergeCell ref="V20:X20"/>
    <mergeCell ref="Y20:Z20"/>
    <mergeCell ref="H25:L25"/>
    <mergeCell ref="W25:AA25"/>
    <mergeCell ref="H26:L26"/>
    <mergeCell ref="W26:AA26"/>
    <mergeCell ref="B28:E29"/>
    <mergeCell ref="F28:F29"/>
    <mergeCell ref="G28:L28"/>
    <mergeCell ref="Q28:T29"/>
    <mergeCell ref="U28:U29"/>
    <mergeCell ref="V28:AA28"/>
    <mergeCell ref="B21:F26"/>
    <mergeCell ref="H21:L21"/>
    <mergeCell ref="Q21:U26"/>
    <mergeCell ref="W21:AA21"/>
    <mergeCell ref="H22:L22"/>
    <mergeCell ref="W22:AA22"/>
    <mergeCell ref="B30:E30"/>
    <mergeCell ref="G30:H30"/>
    <mergeCell ref="J30:K30"/>
    <mergeCell ref="Q30:T30"/>
    <mergeCell ref="V30:W30"/>
    <mergeCell ref="Y31:Z31"/>
    <mergeCell ref="G29:H29"/>
    <mergeCell ref="J29:K29"/>
    <mergeCell ref="V29:W29"/>
    <mergeCell ref="Y29:Z29"/>
    <mergeCell ref="Y30:Z30"/>
    <mergeCell ref="B31:E31"/>
    <mergeCell ref="G31:H31"/>
    <mergeCell ref="J31:K31"/>
    <mergeCell ref="Q31:T31"/>
    <mergeCell ref="V31:W31"/>
    <mergeCell ref="Y33:Z33"/>
    <mergeCell ref="B32:E32"/>
    <mergeCell ref="G32:H32"/>
    <mergeCell ref="J32:K32"/>
    <mergeCell ref="Q32:T32"/>
    <mergeCell ref="V32:W32"/>
    <mergeCell ref="Y32:Z32"/>
    <mergeCell ref="B33:E33"/>
    <mergeCell ref="G33:H33"/>
    <mergeCell ref="J33:K33"/>
    <mergeCell ref="Q33:T33"/>
    <mergeCell ref="V33:W33"/>
    <mergeCell ref="B36:L36"/>
    <mergeCell ref="Q36:AA36"/>
    <mergeCell ref="B34:E34"/>
    <mergeCell ref="G34:H34"/>
    <mergeCell ref="J34:K34"/>
    <mergeCell ref="Q34:T34"/>
    <mergeCell ref="V34:W34"/>
    <mergeCell ref="Y34:Z34"/>
  </mergeCells>
  <phoneticPr fontId="3"/>
  <conditionalFormatting sqref="B30:B34 F30:G34 I30:J34 L30:L34">
    <cfRule type="expression" dxfId="7" priority="6">
      <formula>$B$30&lt;&gt;""</formula>
    </cfRule>
  </conditionalFormatting>
  <conditionalFormatting sqref="C16:C17">
    <cfRule type="expression" dxfId="6" priority="8">
      <formula>OR($C$16&lt;&gt;"",$C$17&lt;&gt;"")</formula>
    </cfRule>
  </conditionalFormatting>
  <conditionalFormatting sqref="F14:F15">
    <cfRule type="expression" dxfId="5" priority="7">
      <formula>F14&lt;&gt;""</formula>
    </cfRule>
  </conditionalFormatting>
  <conditionalFormatting sqref="G21:G26">
    <cfRule type="expression" dxfId="4" priority="5">
      <formula>OR($G$23&lt;&gt;"",$G$24&lt;&gt;"",$G$25&lt;&gt;"",$G$26&lt;&gt;"",$G$27&lt;&gt;"")</formula>
    </cfRule>
  </conditionalFormatting>
  <conditionalFormatting sqref="Q30:Q34 U30:V34 X30:Y34 AA30:AA34">
    <cfRule type="expression" dxfId="3" priority="2">
      <formula>$B$30&lt;&gt;""</formula>
    </cfRule>
  </conditionalFormatting>
  <conditionalFormatting sqref="R16:R17">
    <cfRule type="expression" dxfId="2" priority="4">
      <formula>OR($C$16&lt;&gt;"",$C$17&lt;&gt;"")</formula>
    </cfRule>
  </conditionalFormatting>
  <conditionalFormatting sqref="U14:U15">
    <cfRule type="expression" dxfId="1" priority="3">
      <formula>U14&lt;&gt;""</formula>
    </cfRule>
  </conditionalFormatting>
  <conditionalFormatting sqref="V23:V26">
    <cfRule type="expression" dxfId="0" priority="1">
      <formula>OR($G$23&lt;&gt;"",$G$24&lt;&gt;"",$G$25&lt;&gt;"",$G$26&lt;&gt;"",$G$27&lt;&gt;"")</formula>
    </cfRule>
  </conditionalFormatting>
  <dataValidations count="2">
    <dataValidation type="list" allowBlank="1" showInputMessage="1" showErrorMessage="1" sqref="V21:V26 G21:G26" xr:uid="{B875D4B7-004F-49C9-A03B-B880BFF05CFA}">
      <formula1>"○"</formula1>
    </dataValidation>
    <dataValidation type="list" allowBlank="1" showInputMessage="1" showErrorMessage="1" sqref="C16:C17 R16:R17" xr:uid="{8F8BBC81-A60F-46B5-8EF6-D9B5462656ED}">
      <formula1>"〇"</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d666fe-cbe1-41e0-983a-ab7cb5fd1927">
      <Terms xmlns="http://schemas.microsoft.com/office/infopath/2007/PartnerControls"/>
    </lcf76f155ced4ddcb4097134ff3c332f>
    <TaxCatchAll xmlns="5c572ada-59f2-43e8-9f0d-f8263e2fc9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9AB62472A5B746843BF70B85457EA5" ma:contentTypeVersion="11" ma:contentTypeDescription="新しいドキュメントを作成します。" ma:contentTypeScope="" ma:versionID="b4bf80f0506a2762c6d3665b1dfef429">
  <xsd:schema xmlns:xsd="http://www.w3.org/2001/XMLSchema" xmlns:xs="http://www.w3.org/2001/XMLSchema" xmlns:p="http://schemas.microsoft.com/office/2006/metadata/properties" xmlns:ns2="3ad666fe-cbe1-41e0-983a-ab7cb5fd1927" xmlns:ns3="5c572ada-59f2-43e8-9f0d-f8263e2fc979" targetNamespace="http://schemas.microsoft.com/office/2006/metadata/properties" ma:root="true" ma:fieldsID="c99cf3434cf65076b6f6d5ea6fd543fa" ns2:_="" ns3:_="">
    <xsd:import namespace="3ad666fe-cbe1-41e0-983a-ab7cb5fd1927"/>
    <xsd:import namespace="5c572ada-59f2-43e8-9f0d-f8263e2fc9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66fe-cbe1-41e0-983a-ab7cb5fd1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1581008-257b-4451-90d7-5018c512fac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72ada-59f2-43e8-9f0d-f8263e2fc9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cbc55c-3b15-4b4d-be30-d29baf0fa593}" ma:internalName="TaxCatchAll" ma:showField="CatchAllData" ma:web="5c572ada-59f2-43e8-9f0d-f8263e2fc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B1169F-9445-4910-95CF-F6B302D206EF}">
  <ds:schemaRefs>
    <ds:schemaRef ds:uri="http://schemas.microsoft.com/office/2006/metadata/properties"/>
    <ds:schemaRef ds:uri="http://schemas.microsoft.com/office/infopath/2007/PartnerControls"/>
    <ds:schemaRef ds:uri="3ad666fe-cbe1-41e0-983a-ab7cb5fd1927"/>
    <ds:schemaRef ds:uri="5c572ada-59f2-43e8-9f0d-f8263e2fc979"/>
  </ds:schemaRefs>
</ds:datastoreItem>
</file>

<file path=customXml/itemProps2.xml><?xml version="1.0" encoding="utf-8"?>
<ds:datastoreItem xmlns:ds="http://schemas.openxmlformats.org/officeDocument/2006/customXml" ds:itemID="{D157FE74-B705-4CB0-AF92-71864EE51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666fe-cbe1-41e0-983a-ab7cb5fd1927"/>
    <ds:schemaRef ds:uri="5c572ada-59f2-43e8-9f0d-f8263e2fc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F0C099-A003-4156-925F-86E6E9567A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vt:lpstr>
      <vt:lpstr>共通様式</vt:lpstr>
      <vt:lpstr>第16号様式</vt:lpstr>
      <vt:lpstr>第16号様式の2</vt:lpstr>
      <vt:lpstr>第16号様式の3</vt:lpstr>
      <vt:lpstr>（参考）一次エネルギー使用量算定シート</vt:lpstr>
      <vt:lpstr>（参考）CO2排出量算定シート</vt:lpstr>
      <vt:lpstr>第２号様式（産労ゼロエミ）</vt:lpstr>
      <vt:lpstr>'（参考）CO2排出量算定シート'!Print_Area</vt:lpstr>
      <vt:lpstr>'（参考）一次エネルギー使用量算定シート'!Print_Area</vt:lpstr>
      <vt:lpstr>共通様式!Print_Area</vt:lpstr>
      <vt:lpstr>第16号様式!Print_Area</vt:lpstr>
      <vt:lpstr>第16号様式の2!Print_Area</vt:lpstr>
      <vt:lpstr>第16号様式の3!Print_Area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川津 行弘</dc:creator>
  <cp:keywords/>
  <dc:description/>
  <cp:lastModifiedBy>石田　安識</cp:lastModifiedBy>
  <cp:revision/>
  <cp:lastPrinted>2025-03-28T10:40:31Z</cp:lastPrinted>
  <dcterms:created xsi:type="dcterms:W3CDTF">2024-11-19T04:17:38Z</dcterms:created>
  <dcterms:modified xsi:type="dcterms:W3CDTF">2025-03-28T10:40:48Z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0x010100169AB62472A5B746843BF70B85457EA5</vt:lpwstr>
  </property>
  <property fmtid="{D5CDD505-2E9C-101B-9397-08002B2CF9AE}" pid="3" name="MediaServiceImageTags">
    <vt:lpwstr/>
  </property>
</Properties>
</file>